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suwanchaika\Documents\Pipob\Project\Manuscript3\"/>
    </mc:Choice>
  </mc:AlternateContent>
  <xr:revisionPtr revIDLastSave="0" documentId="13_ncr:1_{6C894E81-AB61-4FFC-A443-77C712BD6293}" xr6:coauthVersionLast="47" xr6:coauthVersionMax="47" xr10:uidLastSave="{00000000-0000-0000-0000-000000000000}"/>
  <bookViews>
    <workbookView xWindow="-110" yWindow="-110" windowWidth="19420" windowHeight="10420" xr2:uid="{DA5B3329-2C1D-4A84-8CF0-22223EA3C35B}"/>
  </bookViews>
  <sheets>
    <sheet name="Root Length" sheetId="1" r:id="rId1"/>
    <sheet name="Root Surface Area" sheetId="2" r:id="rId2"/>
    <sheet name="Plant Height" sheetId="3" r:id="rId3"/>
    <sheet name="Number of Leaf" sheetId="4" r:id="rId4"/>
    <sheet name="First Leaf Length" sheetId="5" r:id="rId5"/>
    <sheet name="Second Leaf Length" sheetId="6" r:id="rId6"/>
    <sheet name="Peroxidase  - Tissues" sheetId="7" r:id="rId7"/>
    <sheet name="Chitinase - Tissues" sheetId="9" r:id="rId8"/>
    <sheet name="Enzymes - Exudate" sheetId="8" r:id="rId9"/>
    <sheet name="Phytohormones - Shoot" sheetId="10" r:id="rId10"/>
    <sheet name="Phytohormones - Root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" i="11" l="1"/>
  <c r="U10" i="11"/>
  <c r="U29" i="11"/>
  <c r="V29" i="11"/>
  <c r="W29" i="11"/>
  <c r="V38" i="11"/>
  <c r="W38" i="11"/>
  <c r="U38" i="11"/>
  <c r="T38" i="11"/>
  <c r="T29" i="11"/>
  <c r="T10" i="11"/>
  <c r="Q29" i="11"/>
  <c r="P38" i="11"/>
  <c r="P29" i="11"/>
  <c r="P10" i="11"/>
  <c r="N38" i="11"/>
  <c r="W37" i="11"/>
  <c r="V37" i="11"/>
  <c r="N37" i="11"/>
  <c r="W36" i="11"/>
  <c r="V36" i="11"/>
  <c r="U36" i="11"/>
  <c r="T36" i="11"/>
  <c r="S36" i="11"/>
  <c r="S38" i="11" s="1"/>
  <c r="R36" i="11"/>
  <c r="R38" i="11" s="1"/>
  <c r="Q36" i="11"/>
  <c r="Q38" i="11" s="1"/>
  <c r="P36" i="11"/>
  <c r="P37" i="11" s="1"/>
  <c r="O36" i="11"/>
  <c r="O38" i="11" s="1"/>
  <c r="N36" i="11"/>
  <c r="W35" i="11"/>
  <c r="V35" i="11"/>
  <c r="U35" i="11"/>
  <c r="T35" i="11"/>
  <c r="S35" i="11"/>
  <c r="R35" i="11"/>
  <c r="Q35" i="11"/>
  <c r="P35" i="11"/>
  <c r="O35" i="11"/>
  <c r="N35" i="11"/>
  <c r="R29" i="11"/>
  <c r="T28" i="11"/>
  <c r="W27" i="11"/>
  <c r="V27" i="11"/>
  <c r="U27" i="11"/>
  <c r="T27" i="11"/>
  <c r="S27" i="11"/>
  <c r="S29" i="11" s="1"/>
  <c r="R27" i="11"/>
  <c r="Q27" i="11"/>
  <c r="P27" i="11"/>
  <c r="O27" i="11"/>
  <c r="O29" i="11" s="1"/>
  <c r="N27" i="11"/>
  <c r="N29" i="11" s="1"/>
  <c r="W26" i="11"/>
  <c r="V26" i="11"/>
  <c r="U26" i="11"/>
  <c r="U28" i="11" s="1"/>
  <c r="T26" i="11"/>
  <c r="S26" i="11"/>
  <c r="R26" i="11"/>
  <c r="Q26" i="11"/>
  <c r="P26" i="11"/>
  <c r="O26" i="11"/>
  <c r="N26" i="11"/>
  <c r="S19" i="11"/>
  <c r="W18" i="11"/>
  <c r="W20" i="11" s="1"/>
  <c r="V18" i="11"/>
  <c r="V20" i="11" s="1"/>
  <c r="U18" i="11"/>
  <c r="U20" i="11" s="1"/>
  <c r="T18" i="11"/>
  <c r="T20" i="11" s="1"/>
  <c r="S18" i="11"/>
  <c r="S20" i="11" s="1"/>
  <c r="R18" i="11"/>
  <c r="R20" i="11" s="1"/>
  <c r="Q18" i="11"/>
  <c r="P18" i="11"/>
  <c r="P19" i="11" s="1"/>
  <c r="O18" i="11"/>
  <c r="O20" i="11" s="1"/>
  <c r="N18" i="11"/>
  <c r="N20" i="11" s="1"/>
  <c r="W17" i="11"/>
  <c r="V17" i="11"/>
  <c r="U17" i="11"/>
  <c r="T17" i="11"/>
  <c r="S17" i="11"/>
  <c r="R17" i="11"/>
  <c r="Q17" i="11"/>
  <c r="P17" i="11"/>
  <c r="O17" i="11"/>
  <c r="N17" i="11"/>
  <c r="U9" i="11"/>
  <c r="W8" i="11"/>
  <c r="W10" i="11" s="1"/>
  <c r="V8" i="11"/>
  <c r="U8" i="11"/>
  <c r="T8" i="11"/>
  <c r="S8" i="11"/>
  <c r="R8" i="11"/>
  <c r="R10" i="11" s="1"/>
  <c r="Q8" i="11"/>
  <c r="P8" i="11"/>
  <c r="P9" i="11" s="1"/>
  <c r="O8" i="11"/>
  <c r="O10" i="11" s="1"/>
  <c r="N8" i="11"/>
  <c r="W7" i="11"/>
  <c r="V7" i="11"/>
  <c r="U7" i="11"/>
  <c r="T7" i="11"/>
  <c r="T9" i="11" s="1"/>
  <c r="S7" i="11"/>
  <c r="R7" i="11"/>
  <c r="Q7" i="11"/>
  <c r="P7" i="11"/>
  <c r="O7" i="11"/>
  <c r="N7" i="11"/>
  <c r="P38" i="10"/>
  <c r="R37" i="10"/>
  <c r="W36" i="10"/>
  <c r="W38" i="10" s="1"/>
  <c r="V36" i="10"/>
  <c r="V38" i="10" s="1"/>
  <c r="U36" i="10"/>
  <c r="U38" i="10" s="1"/>
  <c r="T36" i="10"/>
  <c r="T38" i="10" s="1"/>
  <c r="S36" i="10"/>
  <c r="S38" i="10" s="1"/>
  <c r="R36" i="10"/>
  <c r="R38" i="10" s="1"/>
  <c r="Q36" i="10"/>
  <c r="Q37" i="10" s="1"/>
  <c r="P36" i="10"/>
  <c r="P37" i="10" s="1"/>
  <c r="O36" i="10"/>
  <c r="O38" i="10" s="1"/>
  <c r="N36" i="10"/>
  <c r="N38" i="10" s="1"/>
  <c r="W35" i="10"/>
  <c r="V35" i="10"/>
  <c r="U35" i="10"/>
  <c r="T35" i="10"/>
  <c r="S35" i="10"/>
  <c r="R35" i="10"/>
  <c r="Q35" i="10"/>
  <c r="P35" i="10"/>
  <c r="O35" i="10"/>
  <c r="N35" i="10"/>
  <c r="R29" i="10"/>
  <c r="Q29" i="10"/>
  <c r="P29" i="10"/>
  <c r="S28" i="10"/>
  <c r="R28" i="10"/>
  <c r="W27" i="10"/>
  <c r="W29" i="10" s="1"/>
  <c r="V27" i="10"/>
  <c r="V29" i="10" s="1"/>
  <c r="U27" i="10"/>
  <c r="U29" i="10" s="1"/>
  <c r="T27" i="10"/>
  <c r="T28" i="10" s="1"/>
  <c r="S27" i="10"/>
  <c r="S29" i="10" s="1"/>
  <c r="R27" i="10"/>
  <c r="Q27" i="10"/>
  <c r="Q28" i="10" s="1"/>
  <c r="P27" i="10"/>
  <c r="P28" i="10" s="1"/>
  <c r="O27" i="10"/>
  <c r="O29" i="10" s="1"/>
  <c r="N27" i="10"/>
  <c r="N29" i="10" s="1"/>
  <c r="W26" i="10"/>
  <c r="V26" i="10"/>
  <c r="U26" i="10"/>
  <c r="T26" i="10"/>
  <c r="S26" i="10"/>
  <c r="R26" i="10"/>
  <c r="Q26" i="10"/>
  <c r="P26" i="10"/>
  <c r="O26" i="10"/>
  <c r="N26" i="10"/>
  <c r="V20" i="10"/>
  <c r="U20" i="10"/>
  <c r="T20" i="10"/>
  <c r="S20" i="10"/>
  <c r="N20" i="10"/>
  <c r="V19" i="10"/>
  <c r="U19" i="10"/>
  <c r="N19" i="10"/>
  <c r="W18" i="10"/>
  <c r="W20" i="10" s="1"/>
  <c r="V18" i="10"/>
  <c r="U18" i="10"/>
  <c r="T18" i="10"/>
  <c r="T19" i="10" s="1"/>
  <c r="S18" i="10"/>
  <c r="R18" i="10"/>
  <c r="R20" i="10" s="1"/>
  <c r="Q18" i="10"/>
  <c r="Q19" i="10" s="1"/>
  <c r="P18" i="10"/>
  <c r="P19" i="10" s="1"/>
  <c r="O18" i="10"/>
  <c r="O20" i="10" s="1"/>
  <c r="N18" i="10"/>
  <c r="W17" i="10"/>
  <c r="V17" i="10"/>
  <c r="U17" i="10"/>
  <c r="T17" i="10"/>
  <c r="S17" i="10"/>
  <c r="S19" i="10" s="1"/>
  <c r="R17" i="10"/>
  <c r="Q17" i="10"/>
  <c r="P17" i="10"/>
  <c r="O17" i="10"/>
  <c r="N17" i="10"/>
  <c r="O8" i="10"/>
  <c r="P7" i="10"/>
  <c r="N7" i="10"/>
  <c r="W8" i="10"/>
  <c r="W10" i="10" s="1"/>
  <c r="W7" i="10"/>
  <c r="V8" i="10"/>
  <c r="V10" i="10" s="1"/>
  <c r="V7" i="10"/>
  <c r="U8" i="10"/>
  <c r="U10" i="10" s="1"/>
  <c r="U7" i="10"/>
  <c r="T8" i="10"/>
  <c r="T10" i="10" s="1"/>
  <c r="T7" i="10"/>
  <c r="S8" i="10"/>
  <c r="S10" i="10" s="1"/>
  <c r="S7" i="10"/>
  <c r="R8" i="10"/>
  <c r="R10" i="10" s="1"/>
  <c r="R7" i="10"/>
  <c r="Q8" i="10"/>
  <c r="Q10" i="10" s="1"/>
  <c r="Q7" i="10"/>
  <c r="P8" i="10"/>
  <c r="P10" i="10" s="1"/>
  <c r="O10" i="10"/>
  <c r="O7" i="10"/>
  <c r="N10" i="10"/>
  <c r="N9" i="10"/>
  <c r="N8" i="10"/>
  <c r="Q28" i="11" l="1"/>
  <c r="O37" i="11"/>
  <c r="P28" i="11"/>
  <c r="S9" i="11"/>
  <c r="S10" i="11"/>
  <c r="Q19" i="11"/>
  <c r="P20" i="11"/>
  <c r="T37" i="11"/>
  <c r="Q9" i="11"/>
  <c r="Q20" i="11"/>
  <c r="U37" i="11"/>
  <c r="N9" i="11"/>
  <c r="Q37" i="11"/>
  <c r="S37" i="11"/>
  <c r="S28" i="11"/>
  <c r="N28" i="11"/>
  <c r="O28" i="11"/>
  <c r="W28" i="11"/>
  <c r="V28" i="11"/>
  <c r="T19" i="11"/>
  <c r="U19" i="11"/>
  <c r="N19" i="11"/>
  <c r="V19" i="11"/>
  <c r="O19" i="11"/>
  <c r="W19" i="11"/>
  <c r="Q10" i="11"/>
  <c r="V9" i="11"/>
  <c r="W9" i="11"/>
  <c r="O9" i="11"/>
  <c r="N10" i="11"/>
  <c r="S37" i="10"/>
  <c r="Q38" i="10"/>
  <c r="T37" i="10"/>
  <c r="U37" i="10"/>
  <c r="N37" i="10"/>
  <c r="V37" i="10"/>
  <c r="O37" i="10"/>
  <c r="W37" i="10"/>
  <c r="U28" i="10"/>
  <c r="T29" i="10"/>
  <c r="O28" i="10"/>
  <c r="W28" i="10"/>
  <c r="N28" i="10"/>
  <c r="V28" i="10"/>
  <c r="P20" i="10"/>
  <c r="Q20" i="10"/>
  <c r="O19" i="10"/>
  <c r="W19" i="10"/>
  <c r="W9" i="10"/>
  <c r="V9" i="10"/>
  <c r="U9" i="10"/>
  <c r="T9" i="10"/>
  <c r="S9" i="10"/>
  <c r="R9" i="10"/>
  <c r="Q9" i="10"/>
  <c r="P9" i="10"/>
  <c r="O9" i="10"/>
  <c r="G43" i="8"/>
  <c r="G45" i="8" s="1"/>
  <c r="F43" i="8"/>
  <c r="F45" i="8" s="1"/>
  <c r="G42" i="8"/>
  <c r="F42" i="8"/>
  <c r="G32" i="8"/>
  <c r="F32" i="8"/>
  <c r="G30" i="8"/>
  <c r="G29" i="8"/>
  <c r="F30" i="8"/>
  <c r="F29" i="8"/>
  <c r="G17" i="8"/>
  <c r="G19" i="8" s="1"/>
  <c r="F17" i="8"/>
  <c r="F19" i="8" s="1"/>
  <c r="G16" i="8"/>
  <c r="F16" i="8"/>
  <c r="G8" i="8"/>
  <c r="G10" i="8" s="1"/>
  <c r="F8" i="8"/>
  <c r="F10" i="8" s="1"/>
  <c r="G7" i="8"/>
  <c r="F7" i="8"/>
  <c r="F44" i="8" l="1"/>
  <c r="G44" i="8"/>
  <c r="F31" i="8"/>
  <c r="G31" i="8"/>
  <c r="F9" i="8"/>
  <c r="F18" i="8"/>
  <c r="G9" i="8"/>
  <c r="G18" i="8"/>
  <c r="G35" i="9" l="1"/>
  <c r="G37" i="9" s="1"/>
  <c r="F35" i="9"/>
  <c r="F36" i="9" s="1"/>
  <c r="G34" i="9"/>
  <c r="F34" i="9"/>
  <c r="G26" i="9"/>
  <c r="G28" i="9" s="1"/>
  <c r="F26" i="9"/>
  <c r="F28" i="9" s="1"/>
  <c r="G25" i="9"/>
  <c r="F25" i="9"/>
  <c r="G17" i="9"/>
  <c r="G19" i="9" s="1"/>
  <c r="F17" i="9"/>
  <c r="F19" i="9" s="1"/>
  <c r="G16" i="9"/>
  <c r="F16" i="9"/>
  <c r="G8" i="9"/>
  <c r="G10" i="9" s="1"/>
  <c r="F8" i="9"/>
  <c r="F10" i="9" s="1"/>
  <c r="G7" i="9"/>
  <c r="F7" i="9"/>
  <c r="G36" i="9" l="1"/>
  <c r="F37" i="9"/>
  <c r="F27" i="9"/>
  <c r="G27" i="9"/>
  <c r="G18" i="9"/>
  <c r="F18" i="9"/>
  <c r="G9" i="9"/>
  <c r="F9" i="9"/>
  <c r="G35" i="7" l="1"/>
  <c r="G36" i="7" s="1"/>
  <c r="F35" i="7"/>
  <c r="G34" i="7"/>
  <c r="F34" i="7"/>
  <c r="G26" i="7"/>
  <c r="G28" i="7" s="1"/>
  <c r="F26" i="7"/>
  <c r="F27" i="7" s="1"/>
  <c r="G25" i="7"/>
  <c r="F25" i="7"/>
  <c r="G17" i="7"/>
  <c r="G19" i="7" s="1"/>
  <c r="F17" i="7"/>
  <c r="F19" i="7" s="1"/>
  <c r="G16" i="7"/>
  <c r="F16" i="7"/>
  <c r="G8" i="7"/>
  <c r="G10" i="7" s="1"/>
  <c r="G7" i="7"/>
  <c r="F8" i="7"/>
  <c r="F9" i="7" s="1"/>
  <c r="F7" i="7"/>
  <c r="G27" i="7" l="1"/>
  <c r="F28" i="7"/>
  <c r="F10" i="7"/>
  <c r="F36" i="7"/>
  <c r="G37" i="7"/>
  <c r="F37" i="7"/>
  <c r="F18" i="7"/>
  <c r="G18" i="7"/>
  <c r="G9" i="7"/>
  <c r="K45" i="6" l="1"/>
  <c r="I44" i="6"/>
  <c r="K43" i="6"/>
  <c r="K44" i="6" s="1"/>
  <c r="J43" i="6"/>
  <c r="J45" i="6" s="1"/>
  <c r="I43" i="6"/>
  <c r="I45" i="6" s="1"/>
  <c r="K42" i="6"/>
  <c r="J42" i="6"/>
  <c r="I42" i="6"/>
  <c r="K32" i="6"/>
  <c r="J32" i="6"/>
  <c r="J31" i="6"/>
  <c r="K30" i="6"/>
  <c r="J30" i="6"/>
  <c r="I30" i="6"/>
  <c r="I31" i="6" s="1"/>
  <c r="K29" i="6"/>
  <c r="K31" i="6" s="1"/>
  <c r="J29" i="6"/>
  <c r="I29" i="6"/>
  <c r="K19" i="6"/>
  <c r="K17" i="6"/>
  <c r="K18" i="6" s="1"/>
  <c r="J17" i="6"/>
  <c r="J19" i="6" s="1"/>
  <c r="I17" i="6"/>
  <c r="I18" i="6" s="1"/>
  <c r="K16" i="6"/>
  <c r="J16" i="6"/>
  <c r="I16" i="6"/>
  <c r="K10" i="6"/>
  <c r="J10" i="6"/>
  <c r="J9" i="6"/>
  <c r="K8" i="6"/>
  <c r="J8" i="6"/>
  <c r="I8" i="6"/>
  <c r="I9" i="6" s="1"/>
  <c r="K7" i="6"/>
  <c r="K9" i="6" s="1"/>
  <c r="J7" i="6"/>
  <c r="I7" i="6"/>
  <c r="I42" i="5"/>
  <c r="K43" i="5"/>
  <c r="K45" i="5" s="1"/>
  <c r="J43" i="5"/>
  <c r="J45" i="5" s="1"/>
  <c r="I43" i="5"/>
  <c r="I45" i="5" s="1"/>
  <c r="K42" i="5"/>
  <c r="J42" i="5"/>
  <c r="K31" i="5"/>
  <c r="K30" i="5"/>
  <c r="K32" i="5" s="1"/>
  <c r="J30" i="5"/>
  <c r="J31" i="5" s="1"/>
  <c r="I30" i="5"/>
  <c r="I31" i="5" s="1"/>
  <c r="K29" i="5"/>
  <c r="J29" i="5"/>
  <c r="I29" i="5"/>
  <c r="I19" i="5"/>
  <c r="I18" i="5"/>
  <c r="K17" i="5"/>
  <c r="K19" i="5" s="1"/>
  <c r="J17" i="5"/>
  <c r="J19" i="5" s="1"/>
  <c r="I17" i="5"/>
  <c r="K16" i="5"/>
  <c r="J16" i="5"/>
  <c r="I16" i="5"/>
  <c r="J10" i="5"/>
  <c r="K9" i="5"/>
  <c r="K8" i="5"/>
  <c r="K10" i="5" s="1"/>
  <c r="J8" i="5"/>
  <c r="J9" i="5" s="1"/>
  <c r="I8" i="5"/>
  <c r="I9" i="5" s="1"/>
  <c r="K7" i="5"/>
  <c r="J7" i="5"/>
  <c r="I7" i="5"/>
  <c r="I10" i="4"/>
  <c r="K43" i="4"/>
  <c r="K45" i="4" s="1"/>
  <c r="J43" i="4"/>
  <c r="J45" i="4" s="1"/>
  <c r="I43" i="4"/>
  <c r="I45" i="4" s="1"/>
  <c r="K42" i="4"/>
  <c r="J42" i="4"/>
  <c r="I42" i="4"/>
  <c r="I44" i="4" s="1"/>
  <c r="K30" i="4"/>
  <c r="K32" i="4" s="1"/>
  <c r="J30" i="4"/>
  <c r="J31" i="4" s="1"/>
  <c r="I30" i="4"/>
  <c r="I31" i="4" s="1"/>
  <c r="K29" i="4"/>
  <c r="J29" i="4"/>
  <c r="I29" i="4"/>
  <c r="K17" i="4"/>
  <c r="K19" i="4" s="1"/>
  <c r="J17" i="4"/>
  <c r="J19" i="4" s="1"/>
  <c r="I17" i="4"/>
  <c r="I19" i="4" s="1"/>
  <c r="K16" i="4"/>
  <c r="J16" i="4"/>
  <c r="I16" i="4"/>
  <c r="K8" i="4"/>
  <c r="K10" i="4" s="1"/>
  <c r="J8" i="4"/>
  <c r="I8" i="4"/>
  <c r="K7" i="4"/>
  <c r="J7" i="4"/>
  <c r="I7" i="4"/>
  <c r="K42" i="3"/>
  <c r="I29" i="3"/>
  <c r="K43" i="3"/>
  <c r="K45" i="3" s="1"/>
  <c r="J43" i="3"/>
  <c r="J45" i="3" s="1"/>
  <c r="I43" i="3"/>
  <c r="I45" i="3" s="1"/>
  <c r="K44" i="3"/>
  <c r="J42" i="3"/>
  <c r="J44" i="3" s="1"/>
  <c r="I42" i="3"/>
  <c r="K30" i="3"/>
  <c r="K32" i="3" s="1"/>
  <c r="J30" i="3"/>
  <c r="J32" i="3" s="1"/>
  <c r="I30" i="3"/>
  <c r="I32" i="3" s="1"/>
  <c r="K29" i="3"/>
  <c r="K31" i="3" s="1"/>
  <c r="J29" i="3"/>
  <c r="J31" i="3" s="1"/>
  <c r="K17" i="3"/>
  <c r="K19" i="3" s="1"/>
  <c r="J17" i="3"/>
  <c r="J19" i="3" s="1"/>
  <c r="I17" i="3"/>
  <c r="I19" i="3" s="1"/>
  <c r="K16" i="3"/>
  <c r="J16" i="3"/>
  <c r="I16" i="3"/>
  <c r="K8" i="3"/>
  <c r="K10" i="3" s="1"/>
  <c r="K7" i="3"/>
  <c r="J8" i="3"/>
  <c r="J10" i="3" s="1"/>
  <c r="J7" i="3"/>
  <c r="I8" i="3"/>
  <c r="I7" i="3"/>
  <c r="I10" i="3"/>
  <c r="I10" i="6" l="1"/>
  <c r="I32" i="6"/>
  <c r="J44" i="6"/>
  <c r="J18" i="6"/>
  <c r="I19" i="6"/>
  <c r="I10" i="5"/>
  <c r="I32" i="5"/>
  <c r="J32" i="5"/>
  <c r="I44" i="5"/>
  <c r="J18" i="5"/>
  <c r="J44" i="5"/>
  <c r="K18" i="5"/>
  <c r="K44" i="5"/>
  <c r="I18" i="4"/>
  <c r="K44" i="4"/>
  <c r="I9" i="4"/>
  <c r="J9" i="4"/>
  <c r="K18" i="4"/>
  <c r="K9" i="4"/>
  <c r="K31" i="4"/>
  <c r="I32" i="4"/>
  <c r="J10" i="4"/>
  <c r="J32" i="4"/>
  <c r="J18" i="4"/>
  <c r="J44" i="4"/>
  <c r="I31" i="3"/>
  <c r="I44" i="3"/>
  <c r="I18" i="3"/>
  <c r="J18" i="3"/>
  <c r="K18" i="3"/>
  <c r="I9" i="3"/>
  <c r="J9" i="3"/>
  <c r="K9" i="3"/>
  <c r="K43" i="2" l="1"/>
  <c r="K45" i="2" s="1"/>
  <c r="J43" i="2"/>
  <c r="J45" i="2" s="1"/>
  <c r="I43" i="2"/>
  <c r="I45" i="2" s="1"/>
  <c r="H43" i="2"/>
  <c r="H45" i="2" s="1"/>
  <c r="K42" i="2"/>
  <c r="K44" i="2" s="1"/>
  <c r="J42" i="2"/>
  <c r="J44" i="2" s="1"/>
  <c r="I42" i="2"/>
  <c r="H42" i="2"/>
  <c r="K30" i="2"/>
  <c r="K32" i="2" s="1"/>
  <c r="J30" i="2"/>
  <c r="J32" i="2" s="1"/>
  <c r="I30" i="2"/>
  <c r="I32" i="2" s="1"/>
  <c r="H30" i="2"/>
  <c r="H32" i="2" s="1"/>
  <c r="K29" i="2"/>
  <c r="K31" i="2" s="1"/>
  <c r="J29" i="2"/>
  <c r="J31" i="2" s="1"/>
  <c r="I29" i="2"/>
  <c r="H29" i="2"/>
  <c r="K17" i="2"/>
  <c r="K19" i="2" s="1"/>
  <c r="J17" i="2"/>
  <c r="J19" i="2" s="1"/>
  <c r="I17" i="2"/>
  <c r="I19" i="2" s="1"/>
  <c r="H17" i="2"/>
  <c r="H19" i="2" s="1"/>
  <c r="K16" i="2"/>
  <c r="K18" i="2" s="1"/>
  <c r="J16" i="2"/>
  <c r="J18" i="2" s="1"/>
  <c r="I16" i="2"/>
  <c r="H16" i="2"/>
  <c r="K8" i="2"/>
  <c r="K10" i="2" s="1"/>
  <c r="J8" i="2"/>
  <c r="J10" i="2" s="1"/>
  <c r="I8" i="2"/>
  <c r="I10" i="2" s="1"/>
  <c r="H8" i="2"/>
  <c r="H10" i="2" s="1"/>
  <c r="K7" i="2"/>
  <c r="K9" i="2" s="1"/>
  <c r="J7" i="2"/>
  <c r="J9" i="2" s="1"/>
  <c r="I7" i="2"/>
  <c r="H7" i="2"/>
  <c r="K42" i="1"/>
  <c r="K43" i="1"/>
  <c r="K45" i="1" s="1"/>
  <c r="J43" i="1"/>
  <c r="J45" i="1" s="1"/>
  <c r="J42" i="1"/>
  <c r="I43" i="1"/>
  <c r="I45" i="1" s="1"/>
  <c r="I42" i="1"/>
  <c r="H43" i="1"/>
  <c r="H45" i="1" s="1"/>
  <c r="H42" i="1"/>
  <c r="I29" i="1"/>
  <c r="H29" i="1"/>
  <c r="K16" i="1"/>
  <c r="H16" i="1"/>
  <c r="K30" i="1"/>
  <c r="K32" i="1" s="1"/>
  <c r="K29" i="1"/>
  <c r="J30" i="1"/>
  <c r="J31" i="1" s="1"/>
  <c r="J29" i="1"/>
  <c r="I30" i="1"/>
  <c r="I32" i="1" s="1"/>
  <c r="H30" i="1"/>
  <c r="H32" i="1" s="1"/>
  <c r="K17" i="1"/>
  <c r="K18" i="1" s="1"/>
  <c r="J17" i="1"/>
  <c r="J19" i="1" s="1"/>
  <c r="I17" i="1"/>
  <c r="I19" i="1" s="1"/>
  <c r="H17" i="1"/>
  <c r="H19" i="1" s="1"/>
  <c r="J16" i="1"/>
  <c r="I16" i="1"/>
  <c r="K8" i="1"/>
  <c r="K10" i="1" s="1"/>
  <c r="K7" i="1"/>
  <c r="J8" i="1"/>
  <c r="J10" i="1" s="1"/>
  <c r="J7" i="1"/>
  <c r="I8" i="1"/>
  <c r="I10" i="1" s="1"/>
  <c r="I7" i="1"/>
  <c r="H8" i="1"/>
  <c r="H10" i="1" s="1"/>
  <c r="H7" i="1"/>
  <c r="J32" i="1" l="1"/>
  <c r="H9" i="1"/>
  <c r="J18" i="1"/>
  <c r="H9" i="2"/>
  <c r="H18" i="2"/>
  <c r="H31" i="2"/>
  <c r="H44" i="2"/>
  <c r="I9" i="2"/>
  <c r="I18" i="2"/>
  <c r="I31" i="2"/>
  <c r="I44" i="2"/>
  <c r="K44" i="1"/>
  <c r="J44" i="1"/>
  <c r="I44" i="1"/>
  <c r="H44" i="1"/>
  <c r="K31" i="1"/>
  <c r="I31" i="1"/>
  <c r="H31" i="1"/>
  <c r="K19" i="1"/>
  <c r="H18" i="1"/>
  <c r="I18" i="1"/>
  <c r="K9" i="1"/>
  <c r="J9" i="1"/>
  <c r="I9" i="1"/>
</calcChain>
</file>

<file path=xl/sharedStrings.xml><?xml version="1.0" encoding="utf-8"?>
<sst xmlns="http://schemas.openxmlformats.org/spreadsheetml/2006/main" count="1146" uniqueCount="42">
  <si>
    <t>Condition</t>
  </si>
  <si>
    <t>Initial</t>
  </si>
  <si>
    <t>Priming</t>
  </si>
  <si>
    <t>Infection</t>
  </si>
  <si>
    <t>Collection</t>
  </si>
  <si>
    <t>Control</t>
  </si>
  <si>
    <t>Chitosan</t>
  </si>
  <si>
    <t>A. rolfsii</t>
  </si>
  <si>
    <t>Chitosan + A. rolfsii</t>
  </si>
  <si>
    <t>Average</t>
  </si>
  <si>
    <t>SD</t>
  </si>
  <si>
    <t>%CV</t>
  </si>
  <si>
    <t>SEM</t>
  </si>
  <si>
    <t>Root Length (cm)</t>
  </si>
  <si>
    <t>Statistical analysis</t>
  </si>
  <si>
    <t>Root Surface Area (mm2)</t>
  </si>
  <si>
    <t>-</t>
  </si>
  <si>
    <t>Plant Height (cm)</t>
  </si>
  <si>
    <t>Number of leaf (pair)</t>
  </si>
  <si>
    <t>First Leaf Length (cm)</t>
  </si>
  <si>
    <t>Second Leaf Length (cm)</t>
  </si>
  <si>
    <t>Shoot</t>
  </si>
  <si>
    <t>Root</t>
  </si>
  <si>
    <t>Peroxidase</t>
  </si>
  <si>
    <t>Peroxidase activity (ΔAbs470/min per g FW)</t>
  </si>
  <si>
    <t>Chitinase activity (nmol GlcNAc released / g FW)</t>
  </si>
  <si>
    <t>µmol GlcNAc released per RSA mm2</t>
  </si>
  <si>
    <t>Chitinase</t>
  </si>
  <si>
    <t>Enzyme activity in exudate</t>
  </si>
  <si>
    <t>ΔAbs470/min per RSA m2</t>
  </si>
  <si>
    <t>Zeatin</t>
  </si>
  <si>
    <t>IAA</t>
  </si>
  <si>
    <t>CA</t>
  </si>
  <si>
    <t>Me-IAA</t>
  </si>
  <si>
    <t>ICA</t>
  </si>
  <si>
    <t>SA</t>
  </si>
  <si>
    <t>ABA</t>
  </si>
  <si>
    <t>JA</t>
  </si>
  <si>
    <t>JA-Ile</t>
  </si>
  <si>
    <t>OPDA</t>
  </si>
  <si>
    <t>Phytohormones - Shoot (ng / g FW)</t>
  </si>
  <si>
    <t>Phytohormones - Root (ng / g FW)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</si>
</sst>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0.000"/>
    <numFmt numFmtId="167" formatCode="#,##0.000"/>
    <numFmt numFmtId="168" formatCode="#,##0.00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164" fontId="0" fillId="0" borderId="0" xfId="0" applyNumberFormat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/>
    <xf numFmtId="164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7" fillId="0" borderId="0" xfId="0" applyFont="1"/>
    <xf numFmtId="164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167" fontId="4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8" fontId="5" fillId="0" borderId="0" xfId="0" applyNumberFormat="1" applyFont="1" applyAlignment="1">
      <alignment horizontal="center"/>
    </xf>
    <xf numFmtId="168" fontId="4" fillId="0" borderId="0" xfId="0" applyNumberFormat="1" applyFont="1" applyAlignment="1">
      <alignment horizontal="center"/>
    </xf>
    <xf numFmtId="168" fontId="3" fillId="0" borderId="0" xfId="0" applyNumberFormat="1" applyFont="1" applyAlignment="1">
      <alignment horizontal="center"/>
    </xf>
    <xf numFmtId="0" fontId="8" fillId="0" borderId="0" xfId="0" applyFont="1"/>
    <xf numFmtId="2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34.png"/><Relationship Id="rId3" Type="http://schemas.openxmlformats.org/officeDocument/2006/relationships/image" Target="../media/image29.png"/><Relationship Id="rId7" Type="http://schemas.openxmlformats.org/officeDocument/2006/relationships/image" Target="../media/image33.png"/><Relationship Id="rId2" Type="http://schemas.openxmlformats.org/officeDocument/2006/relationships/image" Target="../media/image28.png"/><Relationship Id="rId1" Type="http://schemas.openxmlformats.org/officeDocument/2006/relationships/image" Target="../media/image27.png"/><Relationship Id="rId6" Type="http://schemas.openxmlformats.org/officeDocument/2006/relationships/image" Target="../media/image32.png"/><Relationship Id="rId5" Type="http://schemas.openxmlformats.org/officeDocument/2006/relationships/image" Target="../media/image31.png"/><Relationship Id="rId10" Type="http://schemas.openxmlformats.org/officeDocument/2006/relationships/image" Target="../media/image36.png"/><Relationship Id="rId4" Type="http://schemas.openxmlformats.org/officeDocument/2006/relationships/image" Target="../media/image30.png"/><Relationship Id="rId9" Type="http://schemas.openxmlformats.org/officeDocument/2006/relationships/image" Target="../media/image35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4.png"/><Relationship Id="rId3" Type="http://schemas.openxmlformats.org/officeDocument/2006/relationships/image" Target="../media/image39.png"/><Relationship Id="rId7" Type="http://schemas.openxmlformats.org/officeDocument/2006/relationships/image" Target="../media/image43.png"/><Relationship Id="rId2" Type="http://schemas.openxmlformats.org/officeDocument/2006/relationships/image" Target="../media/image38.png"/><Relationship Id="rId1" Type="http://schemas.openxmlformats.org/officeDocument/2006/relationships/image" Target="../media/image37.png"/><Relationship Id="rId6" Type="http://schemas.openxmlformats.org/officeDocument/2006/relationships/image" Target="../media/image42.png"/><Relationship Id="rId5" Type="http://schemas.openxmlformats.org/officeDocument/2006/relationships/image" Target="../media/image41.png"/><Relationship Id="rId4" Type="http://schemas.openxmlformats.org/officeDocument/2006/relationships/image" Target="../media/image40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88901</xdr:colOff>
      <xdr:row>3</xdr:row>
      <xdr:rowOff>95250</xdr:rowOff>
    </xdr:from>
    <xdr:to>
      <xdr:col>18</xdr:col>
      <xdr:colOff>323278</xdr:colOff>
      <xdr:row>10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3FBD5F-2B98-6270-E61A-5B8B906B1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28101" y="463550"/>
          <a:ext cx="3891977" cy="13716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95251</xdr:colOff>
      <xdr:row>14</xdr:row>
      <xdr:rowOff>107950</xdr:rowOff>
    </xdr:from>
    <xdr:to>
      <xdr:col>18</xdr:col>
      <xdr:colOff>329628</xdr:colOff>
      <xdr:row>22</xdr:row>
      <xdr:rowOff>6350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AFBCF9-56C7-484E-FB52-7F09ABA44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34451" y="2501900"/>
          <a:ext cx="3891977" cy="13716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139701</xdr:colOff>
      <xdr:row>25</xdr:row>
      <xdr:rowOff>69850</xdr:rowOff>
    </xdr:from>
    <xdr:to>
      <xdr:col>18</xdr:col>
      <xdr:colOff>374078</xdr:colOff>
      <xdr:row>32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EECCC54-A60B-8BFB-D21E-EB47C3721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78901" y="4489450"/>
          <a:ext cx="3891977" cy="13716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139701</xdr:colOff>
      <xdr:row>35</xdr:row>
      <xdr:rowOff>114300</xdr:rowOff>
    </xdr:from>
    <xdr:to>
      <xdr:col>18</xdr:col>
      <xdr:colOff>374078</xdr:colOff>
      <xdr:row>43</xdr:row>
      <xdr:rowOff>12700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B550B30-2407-14CD-790A-D2419DF91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78901" y="6375400"/>
          <a:ext cx="3891977" cy="13716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88901</xdr:colOff>
      <xdr:row>3</xdr:row>
      <xdr:rowOff>101600</xdr:rowOff>
    </xdr:from>
    <xdr:to>
      <xdr:col>30</xdr:col>
      <xdr:colOff>323278</xdr:colOff>
      <xdr:row>11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B2D954-0EBB-D1DF-EC83-96799BED4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28901" y="666750"/>
          <a:ext cx="3891977" cy="13716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24</xdr:col>
      <xdr:colOff>82551</xdr:colOff>
      <xdr:row>13</xdr:row>
      <xdr:rowOff>133350</xdr:rowOff>
    </xdr:from>
    <xdr:to>
      <xdr:col>30</xdr:col>
      <xdr:colOff>316928</xdr:colOff>
      <xdr:row>21</xdr:row>
      <xdr:rowOff>31750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F628CD-2E1B-9AAD-33A3-56213BE44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22551" y="2540000"/>
          <a:ext cx="3891977" cy="13716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24</xdr:col>
      <xdr:colOff>120651</xdr:colOff>
      <xdr:row>24</xdr:row>
      <xdr:rowOff>139700</xdr:rowOff>
    </xdr:from>
    <xdr:to>
      <xdr:col>30</xdr:col>
      <xdr:colOff>355028</xdr:colOff>
      <xdr:row>32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A5CFA4F-1FE4-5AD9-7B7E-E1D7517E5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360651" y="4572000"/>
          <a:ext cx="3891977" cy="13716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24</xdr:col>
      <xdr:colOff>139701</xdr:colOff>
      <xdr:row>34</xdr:row>
      <xdr:rowOff>107950</xdr:rowOff>
    </xdr:from>
    <xdr:to>
      <xdr:col>30</xdr:col>
      <xdr:colOff>374078</xdr:colOff>
      <xdr:row>42</xdr:row>
      <xdr:rowOff>6350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23FCFAC-5431-5206-0319-6CD5BD960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379701" y="6381750"/>
          <a:ext cx="3891977" cy="13716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24</xdr:col>
      <xdr:colOff>114301</xdr:colOff>
      <xdr:row>45</xdr:row>
      <xdr:rowOff>139700</xdr:rowOff>
    </xdr:from>
    <xdr:to>
      <xdr:col>30</xdr:col>
      <xdr:colOff>348678</xdr:colOff>
      <xdr:row>53</xdr:row>
      <xdr:rowOff>38100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8E6E5F5-F6BC-7B8B-8092-00E10D951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354301" y="8439150"/>
          <a:ext cx="3891977" cy="13716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32</xdr:col>
      <xdr:colOff>101601</xdr:colOff>
      <xdr:row>3</xdr:row>
      <xdr:rowOff>82550</xdr:rowOff>
    </xdr:from>
    <xdr:to>
      <xdr:col>38</xdr:col>
      <xdr:colOff>335978</xdr:colOff>
      <xdr:row>10</xdr:row>
      <xdr:rowOff>165100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384FBF2-363B-7F79-0E10-77D51FE54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218401" y="647700"/>
          <a:ext cx="3891977" cy="13716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32</xdr:col>
      <xdr:colOff>120651</xdr:colOff>
      <xdr:row>13</xdr:row>
      <xdr:rowOff>158750</xdr:rowOff>
    </xdr:from>
    <xdr:to>
      <xdr:col>38</xdr:col>
      <xdr:colOff>355028</xdr:colOff>
      <xdr:row>21</xdr:row>
      <xdr:rowOff>57150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6B10749-A6D2-88B8-626D-93BB7E642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237451" y="2565400"/>
          <a:ext cx="3891977" cy="13716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32</xdr:col>
      <xdr:colOff>101601</xdr:colOff>
      <xdr:row>24</xdr:row>
      <xdr:rowOff>114300</xdr:rowOff>
    </xdr:from>
    <xdr:to>
      <xdr:col>38</xdr:col>
      <xdr:colOff>335978</xdr:colOff>
      <xdr:row>32</xdr:row>
      <xdr:rowOff>12700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DF03F2B-ECCB-F254-2B2A-D02C84AAE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218401" y="4546600"/>
          <a:ext cx="3891977" cy="13716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32</xdr:col>
      <xdr:colOff>95251</xdr:colOff>
      <xdr:row>34</xdr:row>
      <xdr:rowOff>127000</xdr:rowOff>
    </xdr:from>
    <xdr:to>
      <xdr:col>38</xdr:col>
      <xdr:colOff>329628</xdr:colOff>
      <xdr:row>42</xdr:row>
      <xdr:rowOff>25400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9292F4B-7872-9A46-146C-A590C64A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0212051" y="6400800"/>
          <a:ext cx="3891977" cy="13716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32</xdr:col>
      <xdr:colOff>139701</xdr:colOff>
      <xdr:row>45</xdr:row>
      <xdr:rowOff>114300</xdr:rowOff>
    </xdr:from>
    <xdr:to>
      <xdr:col>38</xdr:col>
      <xdr:colOff>374078</xdr:colOff>
      <xdr:row>53</xdr:row>
      <xdr:rowOff>12700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C259225-F6E0-ECC9-6957-2E1186D30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0256501" y="8413750"/>
          <a:ext cx="3891977" cy="13716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127001</xdr:colOff>
      <xdr:row>3</xdr:row>
      <xdr:rowOff>69850</xdr:rowOff>
    </xdr:from>
    <xdr:to>
      <xdr:col>30</xdr:col>
      <xdr:colOff>361378</xdr:colOff>
      <xdr:row>10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C6598DC-EA37-9E0E-B4DE-782EC692B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25751" y="635000"/>
          <a:ext cx="3891977" cy="13716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24</xdr:col>
      <xdr:colOff>120651</xdr:colOff>
      <xdr:row>14</xdr:row>
      <xdr:rowOff>88900</xdr:rowOff>
    </xdr:from>
    <xdr:to>
      <xdr:col>30</xdr:col>
      <xdr:colOff>355028</xdr:colOff>
      <xdr:row>21</xdr:row>
      <xdr:rowOff>171450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7CCC8B6-2032-16BB-A991-BE24A038F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19401" y="2679700"/>
          <a:ext cx="3891977" cy="13716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24</xdr:col>
      <xdr:colOff>101601</xdr:colOff>
      <xdr:row>24</xdr:row>
      <xdr:rowOff>127000</xdr:rowOff>
    </xdr:from>
    <xdr:to>
      <xdr:col>30</xdr:col>
      <xdr:colOff>335978</xdr:colOff>
      <xdr:row>32</xdr:row>
      <xdr:rowOff>25400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8E33FAA-4000-EF54-B98E-A170EF669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500351" y="4559300"/>
          <a:ext cx="3891977" cy="13716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24</xdr:col>
      <xdr:colOff>95251</xdr:colOff>
      <xdr:row>35</xdr:row>
      <xdr:rowOff>88900</xdr:rowOff>
    </xdr:from>
    <xdr:to>
      <xdr:col>30</xdr:col>
      <xdr:colOff>329628</xdr:colOff>
      <xdr:row>42</xdr:row>
      <xdr:rowOff>171450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E66D555-49BB-9A4A-E76C-B3E77E41C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494001" y="6546850"/>
          <a:ext cx="3891977" cy="13716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32</xdr:col>
      <xdr:colOff>95251</xdr:colOff>
      <xdr:row>3</xdr:row>
      <xdr:rowOff>88900</xdr:rowOff>
    </xdr:from>
    <xdr:to>
      <xdr:col>38</xdr:col>
      <xdr:colOff>329628</xdr:colOff>
      <xdr:row>10</xdr:row>
      <xdr:rowOff>171450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5261758-B863-E227-54AA-44AA1253D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370801" y="654050"/>
          <a:ext cx="3891977" cy="13716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32</xdr:col>
      <xdr:colOff>101601</xdr:colOff>
      <xdr:row>14</xdr:row>
      <xdr:rowOff>95250</xdr:rowOff>
    </xdr:from>
    <xdr:to>
      <xdr:col>38</xdr:col>
      <xdr:colOff>335978</xdr:colOff>
      <xdr:row>21</xdr:row>
      <xdr:rowOff>177800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02EAEDC-5084-22E7-A2FA-D214C0A03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77151" y="2686050"/>
          <a:ext cx="3891977" cy="13716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32</xdr:col>
      <xdr:colOff>127001</xdr:colOff>
      <xdr:row>24</xdr:row>
      <xdr:rowOff>107950</xdr:rowOff>
    </xdr:from>
    <xdr:to>
      <xdr:col>38</xdr:col>
      <xdr:colOff>361378</xdr:colOff>
      <xdr:row>32</xdr:row>
      <xdr:rowOff>6350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313A59E-242D-EDB3-4B77-42D5AFD34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402551" y="4540250"/>
          <a:ext cx="3891977" cy="13716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32</xdr:col>
      <xdr:colOff>57151</xdr:colOff>
      <xdr:row>35</xdr:row>
      <xdr:rowOff>69850</xdr:rowOff>
    </xdr:from>
    <xdr:to>
      <xdr:col>38</xdr:col>
      <xdr:colOff>291528</xdr:colOff>
      <xdr:row>42</xdr:row>
      <xdr:rowOff>152400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D79EBA1-EAD6-0200-6364-88B0C5B6F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332701" y="6527800"/>
          <a:ext cx="3891977" cy="13716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32</xdr:col>
      <xdr:colOff>152401</xdr:colOff>
      <xdr:row>45</xdr:row>
      <xdr:rowOff>82550</xdr:rowOff>
    </xdr:from>
    <xdr:to>
      <xdr:col>38</xdr:col>
      <xdr:colOff>386778</xdr:colOff>
      <xdr:row>52</xdr:row>
      <xdr:rowOff>165100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D219EA8-0C69-CD16-E525-705708B33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427951" y="8382000"/>
          <a:ext cx="3891977" cy="13716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114301</xdr:colOff>
      <xdr:row>3</xdr:row>
      <xdr:rowOff>152400</xdr:rowOff>
    </xdr:from>
    <xdr:to>
      <xdr:col>18</xdr:col>
      <xdr:colOff>348678</xdr:colOff>
      <xdr:row>11</xdr:row>
      <xdr:rowOff>50800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9FF3B9-6115-A95E-FEF8-96612B48A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21751" y="717550"/>
          <a:ext cx="3891977" cy="13716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101601</xdr:colOff>
      <xdr:row>14</xdr:row>
      <xdr:rowOff>101600</xdr:rowOff>
    </xdr:from>
    <xdr:to>
      <xdr:col>18</xdr:col>
      <xdr:colOff>335978</xdr:colOff>
      <xdr:row>22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5F9066-CDD6-668E-EFDE-1D49D5D26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9051" y="2692400"/>
          <a:ext cx="3891977" cy="13716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82551</xdr:colOff>
      <xdr:row>24</xdr:row>
      <xdr:rowOff>171450</xdr:rowOff>
    </xdr:from>
    <xdr:to>
      <xdr:col>18</xdr:col>
      <xdr:colOff>316928</xdr:colOff>
      <xdr:row>32</xdr:row>
      <xdr:rowOff>69850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E8458FE-3B49-B672-A90A-04A670EC4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90001" y="4603750"/>
          <a:ext cx="3891977" cy="13716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76201</xdr:colOff>
      <xdr:row>35</xdr:row>
      <xdr:rowOff>139700</xdr:rowOff>
    </xdr:from>
    <xdr:to>
      <xdr:col>18</xdr:col>
      <xdr:colOff>310578</xdr:colOff>
      <xdr:row>43</xdr:row>
      <xdr:rowOff>38100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CA9FA19-5954-8564-85DE-842869ED6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83651" y="6597650"/>
          <a:ext cx="3891977" cy="13716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88901</xdr:colOff>
      <xdr:row>3</xdr:row>
      <xdr:rowOff>82550</xdr:rowOff>
    </xdr:from>
    <xdr:to>
      <xdr:col>18</xdr:col>
      <xdr:colOff>323278</xdr:colOff>
      <xdr:row>10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C6DC02-A0EF-FBDE-AD19-5FF3F22BF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10551" y="647700"/>
          <a:ext cx="3891977" cy="13716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69851</xdr:colOff>
      <xdr:row>13</xdr:row>
      <xdr:rowOff>158750</xdr:rowOff>
    </xdr:from>
    <xdr:to>
      <xdr:col>18</xdr:col>
      <xdr:colOff>304228</xdr:colOff>
      <xdr:row>21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73C7B9-80C1-D504-7981-1DADA2AF5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91501" y="2565400"/>
          <a:ext cx="3891977" cy="13716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101601</xdr:colOff>
      <xdr:row>24</xdr:row>
      <xdr:rowOff>114300</xdr:rowOff>
    </xdr:from>
    <xdr:to>
      <xdr:col>18</xdr:col>
      <xdr:colOff>335978</xdr:colOff>
      <xdr:row>32</xdr:row>
      <xdr:rowOff>12700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C4E56B-47D8-F766-E895-322CE8832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23251" y="4546600"/>
          <a:ext cx="3891977" cy="13716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139701</xdr:colOff>
      <xdr:row>3</xdr:row>
      <xdr:rowOff>76200</xdr:rowOff>
    </xdr:from>
    <xdr:to>
      <xdr:col>18</xdr:col>
      <xdr:colOff>374078</xdr:colOff>
      <xdr:row>10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483762-559F-75D4-4EF6-47CFE7F1F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0101" y="641350"/>
          <a:ext cx="3891977" cy="13716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82551</xdr:colOff>
      <xdr:row>13</xdr:row>
      <xdr:rowOff>69850</xdr:rowOff>
    </xdr:from>
    <xdr:to>
      <xdr:col>18</xdr:col>
      <xdr:colOff>316928</xdr:colOff>
      <xdr:row>20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494AA9-D9BC-512D-8B5C-1F1D16630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62951" y="2476500"/>
          <a:ext cx="3891977" cy="13716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127001</xdr:colOff>
      <xdr:row>23</xdr:row>
      <xdr:rowOff>95250</xdr:rowOff>
    </xdr:from>
    <xdr:to>
      <xdr:col>18</xdr:col>
      <xdr:colOff>361378</xdr:colOff>
      <xdr:row>30</xdr:row>
      <xdr:rowOff>177800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32A65E3-720B-86FF-B107-FBDE7B460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07401" y="4343400"/>
          <a:ext cx="3891977" cy="13716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76201</xdr:colOff>
      <xdr:row>3</xdr:row>
      <xdr:rowOff>69850</xdr:rowOff>
    </xdr:from>
    <xdr:to>
      <xdr:col>18</xdr:col>
      <xdr:colOff>310578</xdr:colOff>
      <xdr:row>10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E554C2-925B-A236-C508-A358D216C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4101" y="635000"/>
          <a:ext cx="3891977" cy="13716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69851</xdr:colOff>
      <xdr:row>13</xdr:row>
      <xdr:rowOff>139700</xdr:rowOff>
    </xdr:from>
    <xdr:to>
      <xdr:col>18</xdr:col>
      <xdr:colOff>304228</xdr:colOff>
      <xdr:row>21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831CE0-237F-3601-1B5A-ED7CB8012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7751" y="2546350"/>
          <a:ext cx="3891977" cy="13716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57151</xdr:colOff>
      <xdr:row>24</xdr:row>
      <xdr:rowOff>120650</xdr:rowOff>
    </xdr:from>
    <xdr:to>
      <xdr:col>18</xdr:col>
      <xdr:colOff>291528</xdr:colOff>
      <xdr:row>32</xdr:row>
      <xdr:rowOff>19050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2681443-6806-34E6-0AFC-B6E44C91C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55051" y="4552950"/>
          <a:ext cx="3891977" cy="13716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127001</xdr:colOff>
      <xdr:row>24</xdr:row>
      <xdr:rowOff>107950</xdr:rowOff>
    </xdr:from>
    <xdr:to>
      <xdr:col>18</xdr:col>
      <xdr:colOff>361378</xdr:colOff>
      <xdr:row>32</xdr:row>
      <xdr:rowOff>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8FC792-40D9-A50D-D01C-981801BD3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1" y="4540250"/>
          <a:ext cx="3891977" cy="13716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114301</xdr:colOff>
      <xdr:row>13</xdr:row>
      <xdr:rowOff>127000</xdr:rowOff>
    </xdr:from>
    <xdr:to>
      <xdr:col>18</xdr:col>
      <xdr:colOff>348678</xdr:colOff>
      <xdr:row>21</xdr:row>
      <xdr:rowOff>25400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0B62EE6-F5E4-48B1-8B0A-DE624F79C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78801" y="2533650"/>
          <a:ext cx="3891977" cy="13716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114301</xdr:colOff>
      <xdr:row>3</xdr:row>
      <xdr:rowOff>88900</xdr:rowOff>
    </xdr:from>
    <xdr:to>
      <xdr:col>18</xdr:col>
      <xdr:colOff>348678</xdr:colOff>
      <xdr:row>10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F3E74B1-99C7-7472-F6E7-22205D67B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78801" y="654050"/>
          <a:ext cx="3891977" cy="13716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88901</xdr:colOff>
      <xdr:row>3</xdr:row>
      <xdr:rowOff>107950</xdr:rowOff>
    </xdr:from>
    <xdr:to>
      <xdr:col>14</xdr:col>
      <xdr:colOff>323278</xdr:colOff>
      <xdr:row>11</xdr:row>
      <xdr:rowOff>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235F54-AE35-B4C7-7339-CDE9AFE40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4251" y="673100"/>
          <a:ext cx="3891977" cy="13716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63501</xdr:colOff>
      <xdr:row>14</xdr:row>
      <xdr:rowOff>88900</xdr:rowOff>
    </xdr:from>
    <xdr:to>
      <xdr:col>14</xdr:col>
      <xdr:colOff>297878</xdr:colOff>
      <xdr:row>21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391945-BE13-4FAE-59A9-BB0A3E960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38851" y="2679700"/>
          <a:ext cx="3891977" cy="13716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101601</xdr:colOff>
      <xdr:row>3</xdr:row>
      <xdr:rowOff>120650</xdr:rowOff>
    </xdr:from>
    <xdr:to>
      <xdr:col>14</xdr:col>
      <xdr:colOff>335978</xdr:colOff>
      <xdr:row>11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77A552-31A1-C923-39D9-E2540AAE5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69051" y="685800"/>
          <a:ext cx="3891977" cy="13716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139701</xdr:colOff>
      <xdr:row>14</xdr:row>
      <xdr:rowOff>120650</xdr:rowOff>
    </xdr:from>
    <xdr:to>
      <xdr:col>14</xdr:col>
      <xdr:colOff>374078</xdr:colOff>
      <xdr:row>22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582BCB-49C2-687B-1DF4-5FEF601BE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07151" y="2711450"/>
          <a:ext cx="3891977" cy="13716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158751</xdr:colOff>
      <xdr:row>14</xdr:row>
      <xdr:rowOff>88900</xdr:rowOff>
    </xdr:from>
    <xdr:to>
      <xdr:col>14</xdr:col>
      <xdr:colOff>393128</xdr:colOff>
      <xdr:row>21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A13A2C-82B9-EE94-F48E-43F482C38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8651" y="2679700"/>
          <a:ext cx="3891977" cy="13716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127001</xdr:colOff>
      <xdr:row>3</xdr:row>
      <xdr:rowOff>101600</xdr:rowOff>
    </xdr:from>
    <xdr:to>
      <xdr:col>14</xdr:col>
      <xdr:colOff>361378</xdr:colOff>
      <xdr:row>11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A55A68-DA4E-21A7-C086-572473886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86901" y="666750"/>
          <a:ext cx="3891977" cy="13716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503DA-073F-4EE1-8A63-9A8C439B758A}">
  <dimension ref="A1:M45"/>
  <sheetViews>
    <sheetView tabSelected="1" workbookViewId="0">
      <selection activeCell="B11" sqref="B11"/>
    </sheetView>
  </sheetViews>
  <sheetFormatPr defaultRowHeight="14.5" x14ac:dyDescent="0.35"/>
  <cols>
    <col min="1" max="1" width="18.1796875" style="5" customWidth="1"/>
    <col min="2" max="2" width="10.26953125" style="5" customWidth="1"/>
    <col min="3" max="4" width="10.81640625" style="5" customWidth="1"/>
    <col min="5" max="5" width="10.90625" style="5" customWidth="1"/>
    <col min="6" max="6" width="6.81640625" customWidth="1"/>
    <col min="7" max="7" width="7.54296875" style="7" bestFit="1" customWidth="1"/>
    <col min="8" max="8" width="10.26953125" style="2" customWidth="1"/>
    <col min="9" max="9" width="10.90625" style="2" customWidth="1"/>
    <col min="10" max="10" width="10.7265625" style="2" customWidth="1"/>
    <col min="11" max="11" width="10.54296875" style="2" customWidth="1"/>
    <col min="12" max="12" width="7.453125" customWidth="1"/>
  </cols>
  <sheetData>
    <row r="1" spans="1:13" s="9" customFormat="1" ht="15.5" x14ac:dyDescent="0.35">
      <c r="A1" s="8" t="s">
        <v>13</v>
      </c>
      <c r="B1" s="8"/>
      <c r="C1" s="8"/>
      <c r="D1" s="8"/>
      <c r="E1" s="8"/>
      <c r="G1" s="10"/>
      <c r="H1" s="11"/>
      <c r="I1" s="11"/>
      <c r="J1" s="11"/>
      <c r="K1" s="11"/>
      <c r="M1" s="9" t="s">
        <v>14</v>
      </c>
    </row>
    <row r="2" spans="1:13" x14ac:dyDescent="0.35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</row>
    <row r="3" spans="1:13" x14ac:dyDescent="0.35">
      <c r="A3" s="5" t="s">
        <v>5</v>
      </c>
      <c r="B3" s="6">
        <v>1.5665</v>
      </c>
      <c r="C3" s="6">
        <v>90.367699999999999</v>
      </c>
      <c r="D3" s="6">
        <v>133.98779999999999</v>
      </c>
      <c r="E3" s="6">
        <v>174.75</v>
      </c>
      <c r="M3" s="1" t="s">
        <v>1</v>
      </c>
    </row>
    <row r="4" spans="1:13" x14ac:dyDescent="0.35">
      <c r="A4" s="5" t="s">
        <v>5</v>
      </c>
      <c r="B4" s="6">
        <v>6.9588000000000001</v>
      </c>
      <c r="C4" s="6">
        <v>22.004100000000001</v>
      </c>
      <c r="D4" s="6">
        <v>60.142800000000001</v>
      </c>
      <c r="E4" s="6">
        <v>127.7968</v>
      </c>
    </row>
    <row r="5" spans="1:13" x14ac:dyDescent="0.35">
      <c r="A5" s="5" t="s">
        <v>5</v>
      </c>
      <c r="B5" s="6">
        <v>3.3725000000000001</v>
      </c>
      <c r="C5" s="6">
        <v>16.991499999999998</v>
      </c>
      <c r="D5" s="6">
        <v>84.882800000000003</v>
      </c>
      <c r="E5" s="6">
        <v>91.073999999999998</v>
      </c>
    </row>
    <row r="6" spans="1:13" x14ac:dyDescent="0.35">
      <c r="A6" s="5" t="s">
        <v>5</v>
      </c>
      <c r="B6" s="6">
        <v>1.5687</v>
      </c>
      <c r="C6" s="6">
        <v>26.394300000000001</v>
      </c>
      <c r="D6" s="6">
        <v>46.790500000000002</v>
      </c>
      <c r="E6" s="6">
        <v>93.757000000000005</v>
      </c>
      <c r="H6" s="4" t="s">
        <v>1</v>
      </c>
      <c r="I6" s="4" t="s">
        <v>2</v>
      </c>
      <c r="J6" s="4" t="s">
        <v>3</v>
      </c>
      <c r="K6" s="4" t="s">
        <v>4</v>
      </c>
    </row>
    <row r="7" spans="1:13" x14ac:dyDescent="0.35">
      <c r="A7" s="5" t="s">
        <v>5</v>
      </c>
      <c r="B7" s="6">
        <v>3.6198000000000001</v>
      </c>
      <c r="C7" s="6">
        <v>17.108499999999999</v>
      </c>
      <c r="D7" s="6">
        <v>42.2941</v>
      </c>
      <c r="E7" s="6">
        <v>147.16820000000001</v>
      </c>
      <c r="G7" s="7" t="s">
        <v>9</v>
      </c>
      <c r="H7" s="2">
        <f>AVERAGE(B3:B10)</f>
        <v>2.9550750000000003</v>
      </c>
      <c r="I7" s="2">
        <f>AVERAGE(C3:C10)</f>
        <v>30.127581250000002</v>
      </c>
      <c r="J7" s="2">
        <f>AVERAGE(D3:D10)</f>
        <v>72.047124999999994</v>
      </c>
      <c r="K7" s="2">
        <f>AVERAGE(E3:E10)</f>
        <v>121.050825</v>
      </c>
    </row>
    <row r="8" spans="1:13" x14ac:dyDescent="0.35">
      <c r="A8" s="5" t="s">
        <v>5</v>
      </c>
      <c r="B8" s="6">
        <v>3.0137999999999998</v>
      </c>
      <c r="C8" s="6">
        <v>10.45865</v>
      </c>
      <c r="D8" s="6">
        <v>22.936399999999999</v>
      </c>
      <c r="E8" s="6">
        <v>55.412999999999997</v>
      </c>
      <c r="G8" s="7" t="s">
        <v>10</v>
      </c>
      <c r="H8" s="2">
        <f>STDEV(B3:B10)</f>
        <v>1.8256951050020835</v>
      </c>
      <c r="I8" s="2">
        <f>STDEV(C3:C10)</f>
        <v>26.37437413572848</v>
      </c>
      <c r="J8" s="2">
        <f>STDEV(D3:D10)</f>
        <v>38.412771515687716</v>
      </c>
      <c r="K8" s="2">
        <f>STDEV(E3:E10)</f>
        <v>38.21818123211402</v>
      </c>
    </row>
    <row r="9" spans="1:13" x14ac:dyDescent="0.35">
      <c r="A9" s="5" t="s">
        <v>5</v>
      </c>
      <c r="B9" s="6">
        <v>1.8819999999999999</v>
      </c>
      <c r="C9" s="6">
        <v>14.2148</v>
      </c>
      <c r="D9" s="6">
        <v>66.214200000000005</v>
      </c>
      <c r="E9" s="6">
        <v>139.84739999999999</v>
      </c>
      <c r="G9" s="7" t="s">
        <v>11</v>
      </c>
      <c r="H9" s="2">
        <f>H8/H7*100</f>
        <v>61.781684221283165</v>
      </c>
      <c r="I9" s="2">
        <f>I8/I7*100</f>
        <v>87.542288632043693</v>
      </c>
      <c r="J9" s="2">
        <f>J8/J7*100</f>
        <v>53.316175372282679</v>
      </c>
      <c r="K9" s="2">
        <f>K8/K7*100</f>
        <v>31.572012195797939</v>
      </c>
    </row>
    <row r="10" spans="1:13" x14ac:dyDescent="0.35">
      <c r="A10" s="5" t="s">
        <v>5</v>
      </c>
      <c r="B10" s="6">
        <v>1.6585000000000001</v>
      </c>
      <c r="C10" s="6">
        <v>43.481099999999998</v>
      </c>
      <c r="D10" s="6">
        <v>119.1284</v>
      </c>
      <c r="E10" s="6">
        <v>138.6002</v>
      </c>
      <c r="G10" s="7" t="s">
        <v>12</v>
      </c>
      <c r="H10" s="2">
        <f>H8/SQRT(8)</f>
        <v>0.64548069456302959</v>
      </c>
      <c r="I10" s="2">
        <f>I8/SQRT(8)</f>
        <v>9.3247494004623483</v>
      </c>
      <c r="J10" s="2">
        <f>J8/SQRT(8)</f>
        <v>13.580965611456119</v>
      </c>
      <c r="K10" s="2">
        <f>K8/SQRT(8)</f>
        <v>13.512167556922131</v>
      </c>
    </row>
    <row r="11" spans="1:13" x14ac:dyDescent="0.35">
      <c r="B11" s="6"/>
      <c r="C11" s="6"/>
      <c r="D11" s="6"/>
      <c r="E11" s="6"/>
    </row>
    <row r="12" spans="1:13" x14ac:dyDescent="0.35">
      <c r="A12" s="5" t="s">
        <v>6</v>
      </c>
      <c r="B12" s="6">
        <v>4.9356</v>
      </c>
      <c r="C12" s="6">
        <v>12.565300000000001</v>
      </c>
      <c r="D12" s="6">
        <v>19.473299999999998</v>
      </c>
      <c r="E12" s="6">
        <v>19.534099999999999</v>
      </c>
    </row>
    <row r="13" spans="1:13" x14ac:dyDescent="0.35">
      <c r="A13" s="5" t="s">
        <v>6</v>
      </c>
      <c r="B13" s="6">
        <v>2.3401999999999998</v>
      </c>
      <c r="C13" s="6">
        <v>27.124099999999999</v>
      </c>
      <c r="D13" s="6">
        <v>30.331900000000001</v>
      </c>
      <c r="E13" s="6">
        <v>30.870200000000001</v>
      </c>
    </row>
    <row r="14" spans="1:13" x14ac:dyDescent="0.35">
      <c r="A14" s="5" t="s">
        <v>6</v>
      </c>
      <c r="B14" s="6">
        <v>3.2401</v>
      </c>
      <c r="C14" s="6">
        <v>20.378799999999998</v>
      </c>
      <c r="D14" s="6">
        <v>23.692399999999999</v>
      </c>
      <c r="E14" s="6">
        <v>35.6036</v>
      </c>
      <c r="M14" s="1" t="s">
        <v>2</v>
      </c>
    </row>
    <row r="15" spans="1:13" x14ac:dyDescent="0.35">
      <c r="A15" s="5" t="s">
        <v>6</v>
      </c>
      <c r="B15" s="6">
        <v>2.5293999999999999</v>
      </c>
      <c r="C15" s="6">
        <v>34.177949999999996</v>
      </c>
      <c r="D15" s="6">
        <v>53.508499999999998</v>
      </c>
      <c r="E15" s="6">
        <v>94.325800000000001</v>
      </c>
      <c r="H15" s="4" t="s">
        <v>1</v>
      </c>
      <c r="I15" s="4" t="s">
        <v>2</v>
      </c>
      <c r="J15" s="4" t="s">
        <v>3</v>
      </c>
      <c r="K15" s="4" t="s">
        <v>4</v>
      </c>
    </row>
    <row r="16" spans="1:13" x14ac:dyDescent="0.35">
      <c r="A16" s="5" t="s">
        <v>6</v>
      </c>
      <c r="B16" s="6">
        <v>1.9572000000000001</v>
      </c>
      <c r="C16" s="6">
        <v>26.546600000000002</v>
      </c>
      <c r="D16" s="6">
        <v>28.874199999999998</v>
      </c>
      <c r="E16" s="6">
        <v>39.862499999999997</v>
      </c>
      <c r="G16" s="7" t="s">
        <v>9</v>
      </c>
      <c r="H16" s="2">
        <f>AVERAGE(B12:B19)</f>
        <v>2.6143125</v>
      </c>
      <c r="I16" s="2">
        <f>AVERAGE(C12:C19)</f>
        <v>27.885731249999999</v>
      </c>
      <c r="J16" s="2">
        <f>AVERAGE(D12:D19)</f>
        <v>32.806637500000001</v>
      </c>
      <c r="K16" s="2">
        <f>AVERAGE(E12:E19)</f>
        <v>43.158600000000007</v>
      </c>
    </row>
    <row r="17" spans="1:13" x14ac:dyDescent="0.35">
      <c r="A17" s="5" t="s">
        <v>6</v>
      </c>
      <c r="B17" s="6">
        <v>3.17</v>
      </c>
      <c r="C17" s="6">
        <v>14.607799999999999</v>
      </c>
      <c r="D17" s="6">
        <v>16.3813</v>
      </c>
      <c r="E17" s="6">
        <v>20.388999999999999</v>
      </c>
      <c r="G17" s="7" t="s">
        <v>10</v>
      </c>
      <c r="H17" s="2">
        <f>STDEV(B12:B19)</f>
        <v>1.1769175058328061</v>
      </c>
      <c r="I17" s="2">
        <f>STDEV(C12:C19)</f>
        <v>12.865365756472389</v>
      </c>
      <c r="J17" s="2">
        <f>STDEV(D12:D19)</f>
        <v>14.674441324769647</v>
      </c>
      <c r="K17" s="2">
        <f>STDEV(E12:E19)</f>
        <v>24.231408322434977</v>
      </c>
    </row>
    <row r="18" spans="1:13" x14ac:dyDescent="0.35">
      <c r="A18" s="5" t="s">
        <v>6</v>
      </c>
      <c r="B18" s="6">
        <v>1.3448</v>
      </c>
      <c r="C18" s="6">
        <v>35.474899999999998</v>
      </c>
      <c r="D18" s="6">
        <v>34.500100000000003</v>
      </c>
      <c r="E18" s="6">
        <v>48.609200000000001</v>
      </c>
      <c r="G18" s="7" t="s">
        <v>11</v>
      </c>
      <c r="H18" s="2">
        <f>H17/H16*100</f>
        <v>45.018241156434286</v>
      </c>
      <c r="I18" s="2">
        <f>I17/I16*100</f>
        <v>46.136017166386445</v>
      </c>
      <c r="J18" s="2">
        <f>J17/J16*100</f>
        <v>44.730098672165497</v>
      </c>
      <c r="K18" s="2">
        <f>K17/K16*100</f>
        <v>56.145028621027961</v>
      </c>
    </row>
    <row r="19" spans="1:13" x14ac:dyDescent="0.35">
      <c r="A19" s="5" t="s">
        <v>6</v>
      </c>
      <c r="B19" s="6">
        <v>1.3972</v>
      </c>
      <c r="C19" s="6">
        <v>52.2104</v>
      </c>
      <c r="D19" s="6">
        <v>55.691400000000002</v>
      </c>
      <c r="E19" s="6">
        <v>56.074399999999997</v>
      </c>
      <c r="G19" s="7" t="s">
        <v>12</v>
      </c>
      <c r="H19" s="2">
        <f>H17/SQRT(8)</f>
        <v>0.41610317463576763</v>
      </c>
      <c r="I19" s="2">
        <f>I17/SQRT(8)</f>
        <v>4.5485936844234116</v>
      </c>
      <c r="J19" s="2">
        <f>J17/SQRT(8)</f>
        <v>5.1881984854343601</v>
      </c>
      <c r="K19" s="2">
        <f>K17/SQRT(8)</f>
        <v>8.5670965712469567</v>
      </c>
    </row>
    <row r="20" spans="1:13" x14ac:dyDescent="0.35">
      <c r="B20" s="6"/>
      <c r="C20" s="6"/>
      <c r="D20" s="6"/>
      <c r="E20" s="6"/>
    </row>
    <row r="21" spans="1:13" x14ac:dyDescent="0.35">
      <c r="A21" s="5" t="s">
        <v>7</v>
      </c>
      <c r="B21" s="6">
        <v>3.8144</v>
      </c>
      <c r="C21" s="6">
        <v>18.7959</v>
      </c>
      <c r="D21" s="6">
        <v>35.341749999999998</v>
      </c>
      <c r="E21" s="6">
        <v>41.930199999999999</v>
      </c>
    </row>
    <row r="22" spans="1:13" x14ac:dyDescent="0.35">
      <c r="A22" s="5" t="s">
        <v>7</v>
      </c>
      <c r="B22" s="6">
        <v>6.6616999999999997</v>
      </c>
      <c r="C22" s="6">
        <v>15.594200000000001</v>
      </c>
      <c r="D22" s="6">
        <v>48.655999999999999</v>
      </c>
      <c r="E22" s="6">
        <v>90.778099999999995</v>
      </c>
    </row>
    <row r="23" spans="1:13" x14ac:dyDescent="0.35">
      <c r="A23" s="5" t="s">
        <v>7</v>
      </c>
      <c r="B23" s="6">
        <v>2.9291999999999998</v>
      </c>
      <c r="C23" s="6">
        <v>104.1036</v>
      </c>
      <c r="D23" s="6">
        <v>188.57839999999999</v>
      </c>
      <c r="E23" s="6">
        <v>193.22640000000001</v>
      </c>
    </row>
    <row r="24" spans="1:13" x14ac:dyDescent="0.35">
      <c r="A24" s="5" t="s">
        <v>7</v>
      </c>
      <c r="B24" s="6">
        <v>4.1326999999999998</v>
      </c>
      <c r="C24" s="6">
        <v>46.9086</v>
      </c>
      <c r="D24" s="6">
        <v>62.588799999999999</v>
      </c>
      <c r="E24" s="6">
        <v>72.972700000000003</v>
      </c>
    </row>
    <row r="25" spans="1:13" x14ac:dyDescent="0.35">
      <c r="A25" s="5" t="s">
        <v>7</v>
      </c>
      <c r="B25" s="6">
        <v>3.1263999999999998</v>
      </c>
      <c r="C25" s="6">
        <v>78.807400000000001</v>
      </c>
      <c r="D25" s="6">
        <v>107.0539</v>
      </c>
      <c r="E25" s="6">
        <v>140.56780000000001</v>
      </c>
      <c r="M25" s="1" t="s">
        <v>3</v>
      </c>
    </row>
    <row r="26" spans="1:13" x14ac:dyDescent="0.35">
      <c r="A26" s="5" t="s">
        <v>7</v>
      </c>
      <c r="B26" s="6">
        <v>1.8909</v>
      </c>
      <c r="C26" s="6">
        <v>23.067</v>
      </c>
      <c r="D26" s="6">
        <v>28.076499999999999</v>
      </c>
      <c r="E26" s="6">
        <v>26.7149</v>
      </c>
    </row>
    <row r="27" spans="1:13" x14ac:dyDescent="0.35">
      <c r="A27" s="5" t="s">
        <v>7</v>
      </c>
      <c r="B27" s="6">
        <v>1.2952999999999999</v>
      </c>
      <c r="C27" s="6">
        <v>40.852600000000002</v>
      </c>
      <c r="D27" s="6">
        <v>58.370350000000002</v>
      </c>
      <c r="E27" s="6">
        <v>62.5396</v>
      </c>
    </row>
    <row r="28" spans="1:13" x14ac:dyDescent="0.35">
      <c r="A28" s="5" t="s">
        <v>7</v>
      </c>
      <c r="B28" s="6">
        <v>1.9649000000000001</v>
      </c>
      <c r="C28" s="6">
        <v>26.243400000000001</v>
      </c>
      <c r="D28" s="6">
        <v>102.42205000000001</v>
      </c>
      <c r="E28" s="6">
        <v>133.2595</v>
      </c>
      <c r="H28" s="4" t="s">
        <v>1</v>
      </c>
      <c r="I28" s="4" t="s">
        <v>2</v>
      </c>
      <c r="J28" s="4" t="s">
        <v>3</v>
      </c>
      <c r="K28" s="4" t="s">
        <v>4</v>
      </c>
    </row>
    <row r="29" spans="1:13" x14ac:dyDescent="0.35">
      <c r="A29" s="5" t="s">
        <v>7</v>
      </c>
      <c r="B29" s="6">
        <v>1.1475</v>
      </c>
      <c r="C29" s="6">
        <v>9.1493000000000002</v>
      </c>
      <c r="D29" s="6">
        <v>51.890450000000001</v>
      </c>
      <c r="E29" s="6">
        <v>58.8964</v>
      </c>
      <c r="G29" s="7" t="s">
        <v>9</v>
      </c>
      <c r="H29" s="2">
        <f>AVERAGE(B21:B32)</f>
        <v>2.8267500000000001</v>
      </c>
      <c r="I29" s="2">
        <f>AVERAGE(C21:C32)</f>
        <v>42.590841666666662</v>
      </c>
      <c r="J29" s="2">
        <f>AVERAGE(D21:D32)</f>
        <v>80.897608333333338</v>
      </c>
      <c r="K29" s="2">
        <f>AVERAGE(E21:E32)</f>
        <v>94.966816666666659</v>
      </c>
    </row>
    <row r="30" spans="1:13" x14ac:dyDescent="0.35">
      <c r="A30" s="5" t="s">
        <v>7</v>
      </c>
      <c r="B30" s="6">
        <v>4.7443</v>
      </c>
      <c r="C30" s="6">
        <v>30.410799999999998</v>
      </c>
      <c r="D30" s="6">
        <v>105.3896</v>
      </c>
      <c r="E30" s="6">
        <v>108.352</v>
      </c>
      <c r="G30" s="7" t="s">
        <v>10</v>
      </c>
      <c r="H30" s="2">
        <f>STDEV(B21:B32)</f>
        <v>1.7563934206725493</v>
      </c>
      <c r="I30" s="2">
        <f>STDEV(C21:C32)</f>
        <v>28.536106770719876</v>
      </c>
      <c r="J30" s="2">
        <f>STDEV(D21:D32)</f>
        <v>45.000066524899466</v>
      </c>
      <c r="K30" s="2">
        <f>STDEV(E21:E32)</f>
        <v>48.918224751161553</v>
      </c>
    </row>
    <row r="31" spans="1:13" x14ac:dyDescent="0.35">
      <c r="A31" s="5" t="s">
        <v>7</v>
      </c>
      <c r="B31" s="6">
        <v>1.2927</v>
      </c>
      <c r="C31" s="6">
        <v>50.867199999999997</v>
      </c>
      <c r="D31" s="6">
        <v>67.419200000000004</v>
      </c>
      <c r="E31" s="6">
        <v>70.474500000000006</v>
      </c>
      <c r="G31" s="7" t="s">
        <v>11</v>
      </c>
      <c r="H31" s="2">
        <f>H30/H29*100</f>
        <v>62.1347278914849</v>
      </c>
      <c r="I31" s="2">
        <f>I30/I29*100</f>
        <v>67.000570202521743</v>
      </c>
      <c r="J31" s="2">
        <f>J30/J29*100</f>
        <v>55.625954156122418</v>
      </c>
      <c r="K31" s="2">
        <f>K30/K29*100</f>
        <v>51.510860812429286</v>
      </c>
    </row>
    <row r="32" spans="1:13" x14ac:dyDescent="0.35">
      <c r="A32" s="5" t="s">
        <v>7</v>
      </c>
      <c r="B32" s="6">
        <v>0.92100000000000004</v>
      </c>
      <c r="C32" s="6">
        <v>66.290099999999995</v>
      </c>
      <c r="D32" s="6">
        <v>114.9843</v>
      </c>
      <c r="E32" s="6">
        <v>139.8897</v>
      </c>
      <c r="G32" s="7" t="s">
        <v>12</v>
      </c>
      <c r="H32" s="2">
        <f>H30/SQRT(12)</f>
        <v>0.50702710711409205</v>
      </c>
      <c r="I32" s="2">
        <f>I30/SQRT(12)</f>
        <v>8.2376644628495121</v>
      </c>
      <c r="J32" s="2">
        <f>J30/SQRT(12)</f>
        <v>12.990400260850889</v>
      </c>
      <c r="K32" s="2">
        <f>K30/SQRT(12)</f>
        <v>14.121475114180869</v>
      </c>
    </row>
    <row r="33" spans="1:13" x14ac:dyDescent="0.35">
      <c r="B33" s="6"/>
      <c r="C33" s="6"/>
      <c r="D33" s="6"/>
      <c r="E33" s="6"/>
    </row>
    <row r="34" spans="1:13" x14ac:dyDescent="0.35">
      <c r="A34" s="5" t="s">
        <v>8</v>
      </c>
      <c r="B34" s="6">
        <v>3.8513000000000002</v>
      </c>
      <c r="C34" s="6">
        <v>20.81185</v>
      </c>
      <c r="D34" s="6">
        <v>23.908100000000001</v>
      </c>
      <c r="E34" s="6">
        <v>20.895499999999998</v>
      </c>
    </row>
    <row r="35" spans="1:13" x14ac:dyDescent="0.35">
      <c r="A35" s="5" t="s">
        <v>8</v>
      </c>
      <c r="B35" s="6">
        <v>7.1577000000000002</v>
      </c>
      <c r="C35" s="6">
        <v>10.551600000000001</v>
      </c>
      <c r="D35" s="6">
        <v>12.445499999999999</v>
      </c>
      <c r="E35" s="6">
        <v>12.9594</v>
      </c>
      <c r="M35" s="1" t="s">
        <v>4</v>
      </c>
    </row>
    <row r="36" spans="1:13" x14ac:dyDescent="0.35">
      <c r="A36" s="5" t="s">
        <v>8</v>
      </c>
      <c r="B36" s="6">
        <v>2.9479000000000002</v>
      </c>
      <c r="C36" s="6">
        <v>24.5275</v>
      </c>
      <c r="D36" s="6">
        <v>27.407499999999999</v>
      </c>
      <c r="E36" s="6">
        <v>27.5061</v>
      </c>
    </row>
    <row r="37" spans="1:13" x14ac:dyDescent="0.35">
      <c r="A37" s="5" t="s">
        <v>8</v>
      </c>
      <c r="B37" s="6">
        <v>3.3746</v>
      </c>
      <c r="C37" s="6">
        <v>51.062199999999997</v>
      </c>
      <c r="D37" s="6">
        <v>57.430599999999998</v>
      </c>
      <c r="E37" s="6">
        <v>109.2971</v>
      </c>
    </row>
    <row r="38" spans="1:13" x14ac:dyDescent="0.35">
      <c r="A38" s="5" t="s">
        <v>8</v>
      </c>
      <c r="B38" s="6">
        <v>5.8083999999999998</v>
      </c>
      <c r="C38" s="6">
        <v>102.4541</v>
      </c>
      <c r="D38" s="6">
        <v>105.8623</v>
      </c>
      <c r="E38" s="6">
        <v>97.132499999999993</v>
      </c>
    </row>
    <row r="39" spans="1:13" x14ac:dyDescent="0.35">
      <c r="A39" s="5" t="s">
        <v>8</v>
      </c>
      <c r="B39" s="6">
        <v>5.0174000000000003</v>
      </c>
      <c r="C39" s="6">
        <v>44.196399999999997</v>
      </c>
      <c r="D39" s="6">
        <v>45.7836</v>
      </c>
      <c r="E39" s="6">
        <v>42.972700000000003</v>
      </c>
    </row>
    <row r="40" spans="1:13" x14ac:dyDescent="0.35">
      <c r="A40" s="5" t="s">
        <v>8</v>
      </c>
      <c r="B40" s="6">
        <v>3.9741</v>
      </c>
      <c r="C40" s="6">
        <v>32.704500000000003</v>
      </c>
      <c r="D40" s="6">
        <v>42.5839</v>
      </c>
      <c r="E40" s="6">
        <v>40.772199999999998</v>
      </c>
    </row>
    <row r="41" spans="1:13" x14ac:dyDescent="0.35">
      <c r="A41" s="5" t="s">
        <v>8</v>
      </c>
      <c r="B41" s="6">
        <v>2.2199</v>
      </c>
      <c r="C41" s="6">
        <v>52.003500000000003</v>
      </c>
      <c r="D41" s="6">
        <v>52.686100000000003</v>
      </c>
      <c r="E41" s="6">
        <v>49.441800000000001</v>
      </c>
      <c r="H41" s="4" t="s">
        <v>1</v>
      </c>
      <c r="I41" s="4" t="s">
        <v>2</v>
      </c>
      <c r="J41" s="4" t="s">
        <v>3</v>
      </c>
      <c r="K41" s="4" t="s">
        <v>4</v>
      </c>
    </row>
    <row r="42" spans="1:13" x14ac:dyDescent="0.35">
      <c r="A42" s="5" t="s">
        <v>8</v>
      </c>
      <c r="B42" s="6">
        <v>3.1644000000000001</v>
      </c>
      <c r="C42" s="6">
        <v>51.868899999999996</v>
      </c>
      <c r="D42" s="6">
        <v>45.346600000000002</v>
      </c>
      <c r="E42" s="6">
        <v>45.139000000000003</v>
      </c>
      <c r="G42" s="7" t="s">
        <v>9</v>
      </c>
      <c r="H42" s="2">
        <f>AVERAGE(B34:B45)</f>
        <v>4.0920583333333331</v>
      </c>
      <c r="I42" s="2">
        <f>AVERAGE(C34:C45)</f>
        <v>40.049712499999998</v>
      </c>
      <c r="J42" s="2">
        <f>AVERAGE(D34:D45)</f>
        <v>41.815750000000008</v>
      </c>
      <c r="K42" s="2">
        <f>AVERAGE(E34:E45)</f>
        <v>44.202883333333325</v>
      </c>
    </row>
    <row r="43" spans="1:13" x14ac:dyDescent="0.35">
      <c r="A43" s="5" t="s">
        <v>8</v>
      </c>
      <c r="B43" s="6">
        <v>5.7590000000000003</v>
      </c>
      <c r="C43" s="6">
        <v>17.242699999999999</v>
      </c>
      <c r="D43" s="6">
        <v>19.279599999999999</v>
      </c>
      <c r="E43" s="6">
        <v>18.848600000000001</v>
      </c>
      <c r="G43" s="7" t="s">
        <v>10</v>
      </c>
      <c r="H43" s="2">
        <f>STDEV(B34:B45)</f>
        <v>1.6501130536797297</v>
      </c>
      <c r="I43" s="2">
        <f>STDEV(C34:C45)</f>
        <v>24.128504011835211</v>
      </c>
      <c r="J43" s="2">
        <f>STDEV(D34:D45)</f>
        <v>24.33041161844012</v>
      </c>
      <c r="K43" s="2">
        <f>STDEV(E34:E45)</f>
        <v>29.83781204734062</v>
      </c>
    </row>
    <row r="44" spans="1:13" x14ac:dyDescent="0.35">
      <c r="A44" s="5" t="s">
        <v>8</v>
      </c>
      <c r="B44" s="6">
        <v>4.4866999999999999</v>
      </c>
      <c r="C44" s="6">
        <v>38.754300000000001</v>
      </c>
      <c r="D44" s="6">
        <v>37.164200000000001</v>
      </c>
      <c r="E44" s="6">
        <v>34.831899999999997</v>
      </c>
      <c r="G44" s="7" t="s">
        <v>11</v>
      </c>
      <c r="H44" s="2">
        <f>H43/H42*100</f>
        <v>40.324768594771491</v>
      </c>
      <c r="I44" s="2">
        <f>I43/I42*100</f>
        <v>60.246385069144281</v>
      </c>
      <c r="J44" s="2">
        <f>J43/J42*100</f>
        <v>58.184802660337589</v>
      </c>
      <c r="K44" s="2">
        <f>K43/K42*100</f>
        <v>67.501958689739979</v>
      </c>
    </row>
    <row r="45" spans="1:13" x14ac:dyDescent="0.35">
      <c r="A45" s="5" t="s">
        <v>8</v>
      </c>
      <c r="B45" s="6">
        <v>1.3432999999999999</v>
      </c>
      <c r="C45" s="6">
        <v>34.418999999999997</v>
      </c>
      <c r="D45" s="6">
        <v>31.890999999999998</v>
      </c>
      <c r="E45" s="6">
        <v>30.637799999999999</v>
      </c>
      <c r="G45" s="7" t="s">
        <v>12</v>
      </c>
      <c r="H45" s="2">
        <f>H43/SQRT(12)</f>
        <v>0.4763466078676537</v>
      </c>
      <c r="I45" s="2">
        <f>I43/SQRT(12)</f>
        <v>6.9652991431880125</v>
      </c>
      <c r="J45" s="2">
        <f>J43/SQRT(12)</f>
        <v>7.0235848487004011</v>
      </c>
      <c r="K45" s="2">
        <f>K43/SQRT(12)</f>
        <v>8.6134344087807833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FF468-E044-4330-9E71-0516AC3D3A37}">
  <dimension ref="A1:AG45"/>
  <sheetViews>
    <sheetView workbookViewId="0">
      <selection activeCell="C10" sqref="C10"/>
    </sheetView>
  </sheetViews>
  <sheetFormatPr defaultRowHeight="14.5" x14ac:dyDescent="0.35"/>
  <cols>
    <col min="1" max="1" width="18.08984375" style="5" customWidth="1"/>
    <col min="2" max="3" width="8.81640625" style="5" bestFit="1" customWidth="1"/>
    <col min="4" max="4" width="8.90625" style="5" bestFit="1" customWidth="1"/>
    <col min="5" max="6" width="8.81640625" style="5" bestFit="1" customWidth="1"/>
    <col min="7" max="7" width="8.90625" style="5" bestFit="1" customWidth="1"/>
    <col min="8" max="10" width="8.81640625" style="5" bestFit="1" customWidth="1"/>
    <col min="11" max="11" width="8.90625" style="5" bestFit="1" customWidth="1"/>
    <col min="12" max="12" width="6.90625" style="5" customWidth="1"/>
    <col min="13" max="13" width="8.7265625" style="5"/>
    <col min="14" max="23" width="8.7265625" style="39"/>
    <col min="24" max="16384" width="8.7265625" style="5"/>
  </cols>
  <sheetData>
    <row r="1" spans="1:33" s="9" customFormat="1" ht="15.5" x14ac:dyDescent="0.35">
      <c r="A1" s="9" t="s">
        <v>40</v>
      </c>
      <c r="B1" s="35"/>
      <c r="E1" s="8"/>
      <c r="F1" s="29"/>
      <c r="G1" s="29"/>
      <c r="I1" s="8"/>
      <c r="N1" s="40"/>
      <c r="O1" s="40"/>
      <c r="P1" s="40"/>
      <c r="Q1" s="40"/>
      <c r="R1" s="40"/>
      <c r="S1" s="40"/>
      <c r="T1" s="40"/>
      <c r="U1" s="40"/>
      <c r="V1" s="40"/>
      <c r="W1" s="40"/>
      <c r="Y1" s="8" t="s">
        <v>14</v>
      </c>
    </row>
    <row r="2" spans="1:33" s="3" customFormat="1" x14ac:dyDescent="0.35">
      <c r="A2" s="3" t="s">
        <v>0</v>
      </c>
      <c r="B2" s="36" t="s">
        <v>30</v>
      </c>
      <c r="C2" s="36" t="s">
        <v>31</v>
      </c>
      <c r="D2" s="37" t="s">
        <v>32</v>
      </c>
      <c r="E2" s="36" t="s">
        <v>33</v>
      </c>
      <c r="F2" s="36" t="s">
        <v>34</v>
      </c>
      <c r="G2" s="37" t="s">
        <v>35</v>
      </c>
      <c r="H2" s="37" t="s">
        <v>36</v>
      </c>
      <c r="I2" s="37" t="s">
        <v>37</v>
      </c>
      <c r="J2" s="37" t="s">
        <v>38</v>
      </c>
      <c r="K2" s="37" t="s">
        <v>39</v>
      </c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33" x14ac:dyDescent="0.35">
      <c r="A3" s="5" t="s">
        <v>5</v>
      </c>
      <c r="B3" s="38">
        <v>8.0738872403560809</v>
      </c>
      <c r="C3" s="38">
        <v>28.078486646884272</v>
      </c>
      <c r="D3" s="39">
        <v>1230.1620178041542</v>
      </c>
      <c r="E3" s="38">
        <v>6.7686943620178033</v>
      </c>
      <c r="F3" s="38">
        <v>0</v>
      </c>
      <c r="G3" s="39">
        <v>4667.8893916913939</v>
      </c>
      <c r="H3" s="39">
        <v>541.88857566765569</v>
      </c>
      <c r="I3" s="39">
        <v>290.92255192878338</v>
      </c>
      <c r="J3" s="39">
        <v>872.41320474777433</v>
      </c>
      <c r="K3" s="39">
        <v>6329.3943620178043</v>
      </c>
      <c r="Y3" s="3" t="s">
        <v>30</v>
      </c>
      <c r="AG3" s="3" t="s">
        <v>35</v>
      </c>
    </row>
    <row r="4" spans="1:33" x14ac:dyDescent="0.35">
      <c r="A4" s="5" t="s">
        <v>5</v>
      </c>
      <c r="B4" s="38">
        <v>5.0415966386554611</v>
      </c>
      <c r="C4" s="38">
        <v>29.601890756302524</v>
      </c>
      <c r="D4" s="39">
        <v>837.90427170868338</v>
      </c>
      <c r="E4" s="38">
        <v>7.5546218487394947</v>
      </c>
      <c r="F4" s="38">
        <v>9.5754201680672271</v>
      </c>
      <c r="G4" s="39">
        <v>7364.1567226890757</v>
      </c>
      <c r="H4" s="39">
        <v>636.66526610644257</v>
      </c>
      <c r="I4" s="39">
        <v>90.636484593837523</v>
      </c>
      <c r="J4" s="39">
        <v>316.22913165266101</v>
      </c>
      <c r="K4" s="39">
        <v>11345.689775910363</v>
      </c>
    </row>
    <row r="5" spans="1:33" x14ac:dyDescent="0.35">
      <c r="A5" s="5" t="s">
        <v>5</v>
      </c>
      <c r="B5" s="38">
        <v>6.6744114002478314</v>
      </c>
      <c r="C5" s="38">
        <v>77.073543990086733</v>
      </c>
      <c r="D5" s="39">
        <v>1919.9250309789345</v>
      </c>
      <c r="E5" s="38">
        <v>6.8245972738537795</v>
      </c>
      <c r="F5" s="38">
        <v>21.8319083023544</v>
      </c>
      <c r="G5" s="39">
        <v>16160.669083023546</v>
      </c>
      <c r="H5" s="39">
        <v>931.31771995043368</v>
      </c>
      <c r="I5" s="39">
        <v>315.28996282527879</v>
      </c>
      <c r="J5" s="39">
        <v>804.63085501858745</v>
      </c>
      <c r="K5" s="39">
        <v>3175.9298636926892</v>
      </c>
    </row>
    <row r="6" spans="1:33" x14ac:dyDescent="0.35">
      <c r="A6" s="5" t="s">
        <v>5</v>
      </c>
      <c r="B6" s="38">
        <v>8.6388458225667524</v>
      </c>
      <c r="C6" s="38">
        <v>78.716020671834613</v>
      </c>
      <c r="D6" s="39">
        <v>1763.8072351421188</v>
      </c>
      <c r="E6" s="38">
        <v>6.7379844961240298</v>
      </c>
      <c r="F6" s="38">
        <v>27.510163652024122</v>
      </c>
      <c r="G6" s="39">
        <v>27526.982945736432</v>
      </c>
      <c r="H6" s="39">
        <v>1977.9490094745911</v>
      </c>
      <c r="I6" s="39">
        <v>126.77450473729544</v>
      </c>
      <c r="J6" s="39">
        <v>580.04797588285965</v>
      </c>
      <c r="K6" s="39">
        <v>7621.5688199827737</v>
      </c>
      <c r="N6" s="37" t="s">
        <v>30</v>
      </c>
      <c r="O6" s="37" t="s">
        <v>31</v>
      </c>
      <c r="P6" s="37" t="s">
        <v>32</v>
      </c>
      <c r="Q6" s="37" t="s">
        <v>33</v>
      </c>
      <c r="R6" s="37" t="s">
        <v>34</v>
      </c>
      <c r="S6" s="37" t="s">
        <v>35</v>
      </c>
      <c r="T6" s="37" t="s">
        <v>36</v>
      </c>
      <c r="U6" s="37" t="s">
        <v>37</v>
      </c>
      <c r="V6" s="37" t="s">
        <v>38</v>
      </c>
      <c r="W6" s="37" t="s">
        <v>39</v>
      </c>
    </row>
    <row r="7" spans="1:33" x14ac:dyDescent="0.35">
      <c r="A7" s="5" t="s">
        <v>5</v>
      </c>
      <c r="B7" s="38">
        <v>8.0346923647146031</v>
      </c>
      <c r="C7" s="38">
        <v>59.009340252038541</v>
      </c>
      <c r="D7" s="39">
        <v>4237.9049666419578</v>
      </c>
      <c r="E7" s="38">
        <v>8.6338769458858415</v>
      </c>
      <c r="F7" s="38">
        <v>28.66271312083024</v>
      </c>
      <c r="G7" s="39">
        <v>12228.042105263157</v>
      </c>
      <c r="H7" s="39">
        <v>369.17160859896222</v>
      </c>
      <c r="I7" s="39">
        <v>441.58480355819125</v>
      </c>
      <c r="J7" s="39">
        <v>1242.8080800593032</v>
      </c>
      <c r="K7" s="39">
        <v>8498.9630837657533</v>
      </c>
      <c r="M7" s="3" t="s">
        <v>9</v>
      </c>
      <c r="N7" s="39">
        <f t="shared" ref="N7:W7" si="0">AVERAGE(B3:B10)</f>
        <v>6.3022926588767447</v>
      </c>
      <c r="O7" s="39">
        <f t="shared" si="0"/>
        <v>44.05825276299624</v>
      </c>
      <c r="P7" s="39">
        <f t="shared" si="0"/>
        <v>1477.1909794493176</v>
      </c>
      <c r="Q7" s="39">
        <f t="shared" si="0"/>
        <v>6.9926142316400597</v>
      </c>
      <c r="R7" s="39">
        <f t="shared" si="0"/>
        <v>10.9475256554095</v>
      </c>
      <c r="S7" s="39">
        <f t="shared" si="0"/>
        <v>9227.9441283042743</v>
      </c>
      <c r="T7" s="39">
        <f t="shared" si="0"/>
        <v>1245.7364831508264</v>
      </c>
      <c r="U7" s="39">
        <f t="shared" si="0"/>
        <v>176.28704557364745</v>
      </c>
      <c r="V7" s="39">
        <f t="shared" si="0"/>
        <v>538.05010289915117</v>
      </c>
      <c r="W7" s="39">
        <f t="shared" si="0"/>
        <v>5245.1922378334557</v>
      </c>
    </row>
    <row r="8" spans="1:33" x14ac:dyDescent="0.35">
      <c r="A8" s="5" t="s">
        <v>5</v>
      </c>
      <c r="B8" s="38">
        <v>5.7052141527001865</v>
      </c>
      <c r="C8" s="38">
        <v>16.348479205462446</v>
      </c>
      <c r="D8" s="39">
        <v>196.36592178770951</v>
      </c>
      <c r="E8" s="38">
        <v>3.7463066418373683</v>
      </c>
      <c r="F8" s="38">
        <v>0</v>
      </c>
      <c r="G8" s="39">
        <v>1455.3031036623217</v>
      </c>
      <c r="H8" s="39">
        <v>1813.5383612662945</v>
      </c>
      <c r="I8" s="39">
        <v>80.259155803848529</v>
      </c>
      <c r="J8" s="39">
        <v>306.1977653631285</v>
      </c>
      <c r="K8" s="39">
        <v>883.98553693358167</v>
      </c>
      <c r="M8" s="3" t="s">
        <v>10</v>
      </c>
      <c r="N8" s="39">
        <f t="shared" ref="N8:W8" si="1">STDEV(B3:B10)</f>
        <v>1.8341635361865909</v>
      </c>
      <c r="O8" s="39">
        <f t="shared" si="1"/>
        <v>24.114970467677221</v>
      </c>
      <c r="P8" s="39">
        <f t="shared" si="1"/>
        <v>1248.6816411388963</v>
      </c>
      <c r="Q8" s="39">
        <f t="shared" si="1"/>
        <v>1.5356204465720806</v>
      </c>
      <c r="R8" s="39">
        <f t="shared" si="1"/>
        <v>13.026865511148266</v>
      </c>
      <c r="S8" s="39">
        <f t="shared" si="1"/>
        <v>9080.4768267960571</v>
      </c>
      <c r="T8" s="39">
        <f t="shared" si="1"/>
        <v>690.39355468919121</v>
      </c>
      <c r="U8" s="39">
        <f t="shared" si="1"/>
        <v>152.85137724969883</v>
      </c>
      <c r="V8" s="39">
        <f t="shared" si="1"/>
        <v>411.41026243751929</v>
      </c>
      <c r="W8" s="39">
        <f t="shared" si="1"/>
        <v>3750.4254601915682</v>
      </c>
    </row>
    <row r="9" spans="1:33" x14ac:dyDescent="0.35">
      <c r="A9" s="5" t="s">
        <v>5</v>
      </c>
      <c r="B9" s="38">
        <v>4.5624448645242595</v>
      </c>
      <c r="C9" s="38">
        <v>28.33673597983617</v>
      </c>
      <c r="D9" s="39">
        <v>694.3829237555135</v>
      </c>
      <c r="E9" s="38">
        <v>7.0042848141146816</v>
      </c>
      <c r="F9" s="38">
        <v>0</v>
      </c>
      <c r="G9" s="39">
        <v>1188.0870825456839</v>
      </c>
      <c r="H9" s="39">
        <v>1748.4327032136109</v>
      </c>
      <c r="I9" s="39">
        <v>44.482608695652175</v>
      </c>
      <c r="J9" s="39">
        <v>112.19785759294267</v>
      </c>
      <c r="K9" s="39">
        <v>1777.3484562066794</v>
      </c>
      <c r="M9" s="3" t="s">
        <v>11</v>
      </c>
      <c r="N9" s="39">
        <f t="shared" ref="N9:W9" si="2">N8/N7*100</f>
        <v>29.103115889154747</v>
      </c>
      <c r="O9" s="39">
        <f t="shared" si="2"/>
        <v>54.734286893762082</v>
      </c>
      <c r="P9" s="39">
        <f t="shared" si="2"/>
        <v>84.530819542669605</v>
      </c>
      <c r="Q9" s="39">
        <f t="shared" si="2"/>
        <v>21.960605800670827</v>
      </c>
      <c r="R9" s="39">
        <f t="shared" si="2"/>
        <v>118.99369703428191</v>
      </c>
      <c r="S9" s="39">
        <f t="shared" si="2"/>
        <v>98.401948478904416</v>
      </c>
      <c r="T9" s="39">
        <f t="shared" si="2"/>
        <v>55.420513409303631</v>
      </c>
      <c r="U9" s="39">
        <f t="shared" si="2"/>
        <v>86.705961151207845</v>
      </c>
      <c r="V9" s="39">
        <f t="shared" si="2"/>
        <v>76.463188134475928</v>
      </c>
      <c r="W9" s="39">
        <f t="shared" si="2"/>
        <v>71.502154547164778</v>
      </c>
    </row>
    <row r="10" spans="1:33" x14ac:dyDescent="0.35">
      <c r="A10" s="5" t="s">
        <v>5</v>
      </c>
      <c r="B10" s="38">
        <v>3.6872487872487874</v>
      </c>
      <c r="C10" s="38">
        <v>35.301524601524598</v>
      </c>
      <c r="D10" s="39">
        <v>937.07546777546781</v>
      </c>
      <c r="E10" s="38">
        <v>8.6705474705474685</v>
      </c>
      <c r="F10" s="38">
        <v>0</v>
      </c>
      <c r="G10" s="39">
        <v>3232.4225918225916</v>
      </c>
      <c r="H10" s="39">
        <v>1946.9286209286206</v>
      </c>
      <c r="I10" s="39">
        <v>20.346292446292445</v>
      </c>
      <c r="J10" s="39">
        <v>69.875952875952862</v>
      </c>
      <c r="K10" s="39">
        <v>2328.6580041580037</v>
      </c>
      <c r="M10" s="3" t="s">
        <v>12</v>
      </c>
      <c r="N10" s="39">
        <f t="shared" ref="N10:W10" si="3">N8/SQRT(8)</f>
        <v>0.64847473712131798</v>
      </c>
      <c r="O10" s="39">
        <f t="shared" si="3"/>
        <v>8.5259295729039462</v>
      </c>
      <c r="P10" s="39">
        <f t="shared" si="3"/>
        <v>441.47562799623029</v>
      </c>
      <c r="Q10" s="39">
        <f t="shared" si="3"/>
        <v>0.54292381554991631</v>
      </c>
      <c r="R10" s="39">
        <f t="shared" si="3"/>
        <v>4.6056924702690498</v>
      </c>
      <c r="S10" s="39">
        <f t="shared" si="3"/>
        <v>3210.4333703173975</v>
      </c>
      <c r="T10" s="39">
        <f t="shared" si="3"/>
        <v>244.0909821041063</v>
      </c>
      <c r="U10" s="39">
        <f t="shared" si="3"/>
        <v>54.041122683482605</v>
      </c>
      <c r="V10" s="39">
        <f t="shared" si="3"/>
        <v>145.45549320965353</v>
      </c>
      <c r="W10" s="39">
        <f t="shared" si="3"/>
        <v>1325.9756376180678</v>
      </c>
    </row>
    <row r="11" spans="1:33" x14ac:dyDescent="0.35">
      <c r="B11" s="38"/>
      <c r="C11" s="38"/>
      <c r="D11" s="39"/>
      <c r="E11" s="38"/>
      <c r="F11" s="38"/>
      <c r="G11" s="39"/>
      <c r="H11" s="39"/>
      <c r="I11" s="39"/>
      <c r="J11" s="39"/>
      <c r="K11" s="39"/>
    </row>
    <row r="12" spans="1:33" x14ac:dyDescent="0.35">
      <c r="B12" s="38"/>
      <c r="C12" s="38"/>
      <c r="D12" s="39"/>
      <c r="E12" s="38"/>
      <c r="F12" s="38"/>
      <c r="G12" s="39"/>
      <c r="H12" s="39"/>
      <c r="I12" s="39"/>
      <c r="J12" s="39"/>
      <c r="K12" s="39"/>
    </row>
    <row r="13" spans="1:33" x14ac:dyDescent="0.35">
      <c r="A13" s="5" t="s">
        <v>6</v>
      </c>
      <c r="B13" s="38">
        <v>3.7375957120980088</v>
      </c>
      <c r="C13" s="38">
        <v>22.428483920367533</v>
      </c>
      <c r="D13" s="39">
        <v>90.51745788667688</v>
      </c>
      <c r="E13" s="38">
        <v>4.2434915773353747</v>
      </c>
      <c r="F13" s="38">
        <v>0</v>
      </c>
      <c r="G13" s="39">
        <v>2535.9510719754981</v>
      </c>
      <c r="H13" s="39">
        <v>309.05222052067381</v>
      </c>
      <c r="I13" s="39">
        <v>32.66324655436447</v>
      </c>
      <c r="J13" s="39">
        <v>141.40260336906587</v>
      </c>
      <c r="K13" s="39">
        <v>5550.4509188361417</v>
      </c>
      <c r="Y13" s="3" t="s">
        <v>31</v>
      </c>
      <c r="AG13" s="3" t="s">
        <v>36</v>
      </c>
    </row>
    <row r="14" spans="1:33" x14ac:dyDescent="0.35">
      <c r="A14" s="5" t="s">
        <v>6</v>
      </c>
      <c r="B14" s="38">
        <v>4.5012500000000006</v>
      </c>
      <c r="C14" s="38">
        <v>22.498833333333334</v>
      </c>
      <c r="D14" s="39">
        <v>414.48233333333332</v>
      </c>
      <c r="E14" s="38">
        <v>4.8639166666666673</v>
      </c>
      <c r="F14" s="38">
        <v>0</v>
      </c>
      <c r="G14" s="39">
        <v>7189.6154166666674</v>
      </c>
      <c r="H14" s="39">
        <v>485.94374999999997</v>
      </c>
      <c r="I14" s="39">
        <v>114.27866666666667</v>
      </c>
      <c r="J14" s="39">
        <v>332.10133333333334</v>
      </c>
      <c r="K14" s="39">
        <v>8742.9214166666679</v>
      </c>
    </row>
    <row r="15" spans="1:33" x14ac:dyDescent="0.35">
      <c r="A15" s="5" t="s">
        <v>6</v>
      </c>
      <c r="B15" s="38">
        <v>4.5384710234278671</v>
      </c>
      <c r="C15" s="38">
        <v>31.586559802712703</v>
      </c>
      <c r="D15" s="39">
        <v>405.57940813810109</v>
      </c>
      <c r="E15" s="38">
        <v>4.8188655980271271</v>
      </c>
      <c r="F15" s="38">
        <v>0</v>
      </c>
      <c r="G15" s="39">
        <v>2115.0587546239212</v>
      </c>
      <c r="H15" s="39">
        <v>904.43329223181274</v>
      </c>
      <c r="I15" s="39">
        <v>34.789087546239209</v>
      </c>
      <c r="J15" s="39">
        <v>158.37768187422935</v>
      </c>
      <c r="K15" s="39">
        <v>3482.5125770653513</v>
      </c>
    </row>
    <row r="16" spans="1:33" x14ac:dyDescent="0.35">
      <c r="A16" s="5" t="s">
        <v>6</v>
      </c>
      <c r="B16" s="38">
        <v>3.3335499113998819</v>
      </c>
      <c r="C16" s="38">
        <v>19.571293561724747</v>
      </c>
      <c r="D16" s="39">
        <v>281.90153573538095</v>
      </c>
      <c r="E16" s="38">
        <v>4.2764323685764909</v>
      </c>
      <c r="F16" s="38">
        <v>0</v>
      </c>
      <c r="G16" s="39">
        <v>2127.0165977554634</v>
      </c>
      <c r="H16" s="39">
        <v>1356.7546367395155</v>
      </c>
      <c r="I16" s="39">
        <v>60.886237448316585</v>
      </c>
      <c r="J16" s="39">
        <v>198.09119905493208</v>
      </c>
      <c r="K16" s="39">
        <v>3171.0994683992913</v>
      </c>
      <c r="N16" s="37" t="s">
        <v>30</v>
      </c>
      <c r="O16" s="37" t="s">
        <v>31</v>
      </c>
      <c r="P16" s="37" t="s">
        <v>32</v>
      </c>
      <c r="Q16" s="37" t="s">
        <v>33</v>
      </c>
      <c r="R16" s="37" t="s">
        <v>34</v>
      </c>
      <c r="S16" s="37" t="s">
        <v>35</v>
      </c>
      <c r="T16" s="37" t="s">
        <v>36</v>
      </c>
      <c r="U16" s="37" t="s">
        <v>37</v>
      </c>
      <c r="V16" s="37" t="s">
        <v>38</v>
      </c>
      <c r="W16" s="37" t="s">
        <v>39</v>
      </c>
    </row>
    <row r="17" spans="1:33" x14ac:dyDescent="0.35">
      <c r="A17" s="5" t="s">
        <v>6</v>
      </c>
      <c r="B17" s="38">
        <v>0</v>
      </c>
      <c r="C17" s="38">
        <v>29.724582338902145</v>
      </c>
      <c r="D17" s="39">
        <v>399.5996817820207</v>
      </c>
      <c r="E17" s="38">
        <v>5.2413683373110578</v>
      </c>
      <c r="F17" s="38">
        <v>0</v>
      </c>
      <c r="G17" s="39">
        <v>1322.737311058075</v>
      </c>
      <c r="H17" s="39">
        <v>516.1743834526651</v>
      </c>
      <c r="I17" s="39">
        <v>36.813683373110578</v>
      </c>
      <c r="J17" s="39">
        <v>223.73675417661096</v>
      </c>
      <c r="K17" s="39">
        <v>2958.8479713603815</v>
      </c>
      <c r="M17" s="3" t="s">
        <v>9</v>
      </c>
      <c r="N17" s="39">
        <f t="shared" ref="N17:W17" si="4">AVERAGE(B13:B20)</f>
        <v>3.8446535820468988</v>
      </c>
      <c r="O17" s="39">
        <f t="shared" si="4"/>
        <v>25.025809988224374</v>
      </c>
      <c r="P17" s="39">
        <f t="shared" si="4"/>
        <v>288.30994658487145</v>
      </c>
      <c r="Q17" s="39">
        <f t="shared" si="4"/>
        <v>4.6346673897015886</v>
      </c>
      <c r="R17" s="39">
        <f t="shared" si="4"/>
        <v>0</v>
      </c>
      <c r="S17" s="39">
        <f t="shared" si="4"/>
        <v>2331.1924823099998</v>
      </c>
      <c r="T17" s="39">
        <f t="shared" si="4"/>
        <v>772.14707840781284</v>
      </c>
      <c r="U17" s="39">
        <f t="shared" si="4"/>
        <v>40.483710543517816</v>
      </c>
      <c r="V17" s="39">
        <f t="shared" si="4"/>
        <v>167.95987362455526</v>
      </c>
      <c r="W17" s="39">
        <f t="shared" si="4"/>
        <v>4632.9327778235229</v>
      </c>
    </row>
    <row r="18" spans="1:33" x14ac:dyDescent="0.35">
      <c r="A18" s="5" t="s">
        <v>6</v>
      </c>
      <c r="B18" s="38">
        <v>4.6536452665941237</v>
      </c>
      <c r="C18" s="38">
        <v>28.674047878128398</v>
      </c>
      <c r="D18" s="39">
        <v>491.01887921653969</v>
      </c>
      <c r="E18" s="38">
        <v>5.5224700761697489</v>
      </c>
      <c r="F18" s="38">
        <v>0</v>
      </c>
      <c r="G18" s="39">
        <v>1256.9397170837867</v>
      </c>
      <c r="H18" s="39">
        <v>1245.2371055495103</v>
      </c>
      <c r="I18" s="39">
        <v>28.6341675734494</v>
      </c>
      <c r="J18" s="39">
        <v>166.55837867247007</v>
      </c>
      <c r="K18" s="39">
        <v>3407.1581066376489</v>
      </c>
      <c r="M18" s="3" t="s">
        <v>10</v>
      </c>
      <c r="N18" s="39">
        <f t="shared" ref="N18:W18" si="5">STDEV(B13:B20)</f>
        <v>1.6625876505577319</v>
      </c>
      <c r="O18" s="39">
        <f t="shared" si="5"/>
        <v>4.418597225668754</v>
      </c>
      <c r="P18" s="39">
        <f t="shared" si="5"/>
        <v>162.65494123233833</v>
      </c>
      <c r="Q18" s="39">
        <f t="shared" si="5"/>
        <v>0.57100753500334689</v>
      </c>
      <c r="R18" s="39">
        <f t="shared" si="5"/>
        <v>0</v>
      </c>
      <c r="S18" s="39">
        <f t="shared" si="5"/>
        <v>2044.4836503702963</v>
      </c>
      <c r="T18" s="39">
        <f t="shared" si="5"/>
        <v>386.05604999287169</v>
      </c>
      <c r="U18" s="39">
        <f t="shared" si="5"/>
        <v>34.553100674670752</v>
      </c>
      <c r="V18" s="39">
        <f t="shared" si="5"/>
        <v>91.403761745627222</v>
      </c>
      <c r="W18" s="39">
        <f t="shared" si="5"/>
        <v>1991.4405048409058</v>
      </c>
    </row>
    <row r="19" spans="1:33" x14ac:dyDescent="0.35">
      <c r="A19" s="5" t="s">
        <v>6</v>
      </c>
      <c r="B19" s="38">
        <v>4.8020423048869443</v>
      </c>
      <c r="C19" s="38">
        <v>24.590955506929248</v>
      </c>
      <c r="D19" s="39">
        <v>127.44522246535375</v>
      </c>
      <c r="E19" s="38">
        <v>3.8466812545587166</v>
      </c>
      <c r="F19" s="38">
        <v>0</v>
      </c>
      <c r="G19" s="39">
        <v>855.44230488694382</v>
      </c>
      <c r="H19" s="39">
        <v>881.34018964259667</v>
      </c>
      <c r="I19" s="39">
        <v>15.804595185995623</v>
      </c>
      <c r="J19" s="39">
        <v>107.21436907366886</v>
      </c>
      <c r="K19" s="39">
        <v>5910.6277169948944</v>
      </c>
      <c r="M19" s="3" t="s">
        <v>11</v>
      </c>
      <c r="N19" s="39">
        <f>N18/N17*100</f>
        <v>43.244147101351274</v>
      </c>
      <c r="O19" s="39">
        <f>O18/O17*100</f>
        <v>17.656160690694435</v>
      </c>
      <c r="P19" s="39">
        <f>P18/P17*100</f>
        <v>56.416694310772478</v>
      </c>
      <c r="Q19" s="39">
        <f>Q18/Q17*100</f>
        <v>12.320356284296643</v>
      </c>
      <c r="R19" s="39" t="s">
        <v>16</v>
      </c>
      <c r="S19" s="39">
        <f>S18/S17*100</f>
        <v>87.701194383760154</v>
      </c>
      <c r="T19" s="39">
        <f>T18/T17*100</f>
        <v>49.997734989676992</v>
      </c>
      <c r="U19" s="39">
        <f>U18/U17*100</f>
        <v>85.350626735481725</v>
      </c>
      <c r="V19" s="39">
        <f>V18/V17*100</f>
        <v>54.419999118327652</v>
      </c>
      <c r="W19" s="39">
        <f>W18/W17*100</f>
        <v>42.984446361348944</v>
      </c>
    </row>
    <row r="20" spans="1:33" x14ac:dyDescent="0.35">
      <c r="A20" s="5" t="s">
        <v>6</v>
      </c>
      <c r="B20" s="38">
        <v>5.1906744379683598</v>
      </c>
      <c r="C20" s="38">
        <v>21.131723563696919</v>
      </c>
      <c r="D20" s="39">
        <v>95.935054121565372</v>
      </c>
      <c r="E20" s="38">
        <v>4.2641132389675276</v>
      </c>
      <c r="F20" s="38">
        <v>0</v>
      </c>
      <c r="G20" s="39">
        <v>1246.778684429642</v>
      </c>
      <c r="H20" s="39">
        <v>478.24104912572864</v>
      </c>
      <c r="I20" s="39">
        <v>0</v>
      </c>
      <c r="J20" s="39">
        <v>16.196669442131558</v>
      </c>
      <c r="K20" s="39">
        <v>3839.8440466278098</v>
      </c>
      <c r="M20" s="3" t="s">
        <v>12</v>
      </c>
      <c r="N20" s="39">
        <f t="shared" ref="N20:W20" si="6">N18/SQRT(8)</f>
        <v>0.58781350101319108</v>
      </c>
      <c r="O20" s="39">
        <f t="shared" si="6"/>
        <v>1.5622100308012208</v>
      </c>
      <c r="P20" s="39">
        <f t="shared" si="6"/>
        <v>57.5072059694429</v>
      </c>
      <c r="Q20" s="39">
        <f t="shared" si="6"/>
        <v>0.20188165005474074</v>
      </c>
      <c r="R20" s="39">
        <f t="shared" si="6"/>
        <v>0</v>
      </c>
      <c r="S20" s="39">
        <f t="shared" si="6"/>
        <v>722.83412660093154</v>
      </c>
      <c r="T20" s="39">
        <f t="shared" si="6"/>
        <v>136.49142543402618</v>
      </c>
      <c r="U20" s="39">
        <f t="shared" si="6"/>
        <v>12.216365899040579</v>
      </c>
      <c r="V20" s="39">
        <f t="shared" si="6"/>
        <v>32.316109878146271</v>
      </c>
      <c r="W20" s="39">
        <f t="shared" si="6"/>
        <v>704.08054265128294</v>
      </c>
    </row>
    <row r="21" spans="1:33" x14ac:dyDescent="0.35">
      <c r="B21" s="38"/>
      <c r="C21" s="38"/>
      <c r="D21" s="39"/>
      <c r="E21" s="38"/>
      <c r="F21" s="38"/>
      <c r="G21" s="39"/>
      <c r="H21" s="39"/>
      <c r="I21" s="39"/>
      <c r="J21" s="39"/>
      <c r="K21" s="39"/>
    </row>
    <row r="22" spans="1:33" x14ac:dyDescent="0.35">
      <c r="A22" s="5" t="s">
        <v>7</v>
      </c>
      <c r="B22" s="38">
        <v>20.312897822445557</v>
      </c>
      <c r="C22" s="38">
        <v>71.081825795644889</v>
      </c>
      <c r="D22" s="39">
        <v>3943.853350083752</v>
      </c>
      <c r="E22" s="38">
        <v>6.8329145728643219</v>
      </c>
      <c r="F22" s="38">
        <v>68.489530988274694</v>
      </c>
      <c r="G22" s="39">
        <v>7348.6136515912895</v>
      </c>
      <c r="H22" s="39">
        <v>1716.2237855946396</v>
      </c>
      <c r="I22" s="39">
        <v>721.8222780569514</v>
      </c>
      <c r="J22" s="39">
        <v>1599.1966499162477</v>
      </c>
      <c r="K22" s="39">
        <v>10539.328056951423</v>
      </c>
    </row>
    <row r="23" spans="1:33" x14ac:dyDescent="0.35">
      <c r="A23" s="5" t="s">
        <v>7</v>
      </c>
      <c r="B23" s="38">
        <v>7.734056987788331</v>
      </c>
      <c r="C23" s="38">
        <v>105.57265943012212</v>
      </c>
      <c r="D23" s="39">
        <v>2289.7240162822254</v>
      </c>
      <c r="E23" s="38">
        <v>13.794843962008141</v>
      </c>
      <c r="F23" s="38">
        <v>59.21580732700135</v>
      </c>
      <c r="G23" s="39">
        <v>9257.9328358208932</v>
      </c>
      <c r="H23" s="39">
        <v>1884.534803256445</v>
      </c>
      <c r="I23" s="39">
        <v>69.661465400271368</v>
      </c>
      <c r="J23" s="39">
        <v>281.62951153324281</v>
      </c>
      <c r="K23" s="39">
        <v>3858.5576662143826</v>
      </c>
    </row>
    <row r="24" spans="1:33" x14ac:dyDescent="0.35">
      <c r="A24" s="5" t="s">
        <v>7</v>
      </c>
      <c r="B24" s="38">
        <v>12.489358245329003</v>
      </c>
      <c r="C24" s="38">
        <v>83.08570268074736</v>
      </c>
      <c r="D24" s="39">
        <v>6061.6333062550775</v>
      </c>
      <c r="E24" s="38">
        <v>7.9429731925264013</v>
      </c>
      <c r="F24" s="38">
        <v>74.5246953696182</v>
      </c>
      <c r="G24" s="39">
        <v>13342.075467099919</v>
      </c>
      <c r="H24" s="39">
        <v>2845.3397238017869</v>
      </c>
      <c r="I24" s="39">
        <v>160.81437855402112</v>
      </c>
      <c r="J24" s="39">
        <v>631.69723801787177</v>
      </c>
      <c r="K24" s="39">
        <v>3338.6362307067429</v>
      </c>
      <c r="Y24" s="3" t="s">
        <v>32</v>
      </c>
      <c r="AG24" s="3" t="s">
        <v>37</v>
      </c>
    </row>
    <row r="25" spans="1:33" x14ac:dyDescent="0.35">
      <c r="A25" s="5" t="s">
        <v>7</v>
      </c>
      <c r="B25" s="38">
        <v>14.087074303405576</v>
      </c>
      <c r="C25" s="38">
        <v>47.835758513931886</v>
      </c>
      <c r="D25" s="39">
        <v>1557.258359133127</v>
      </c>
      <c r="E25" s="38">
        <v>5.19280185758514</v>
      </c>
      <c r="F25" s="38">
        <v>42.773839009287933</v>
      </c>
      <c r="G25" s="39">
        <v>4790.8641640866881</v>
      </c>
      <c r="H25" s="39">
        <v>2026.0768575851396</v>
      </c>
      <c r="I25" s="39">
        <v>337.58103715170284</v>
      </c>
      <c r="J25" s="39">
        <v>1874.1355263157895</v>
      </c>
      <c r="K25" s="39">
        <v>7092.9878482972135</v>
      </c>
      <c r="N25" s="37" t="s">
        <v>30</v>
      </c>
      <c r="O25" s="37" t="s">
        <v>31</v>
      </c>
      <c r="P25" s="37" t="s">
        <v>32</v>
      </c>
      <c r="Q25" s="37" t="s">
        <v>33</v>
      </c>
      <c r="R25" s="37" t="s">
        <v>34</v>
      </c>
      <c r="S25" s="37" t="s">
        <v>35</v>
      </c>
      <c r="T25" s="37" t="s">
        <v>36</v>
      </c>
      <c r="U25" s="37" t="s">
        <v>37</v>
      </c>
      <c r="V25" s="37" t="s">
        <v>38</v>
      </c>
      <c r="W25" s="37" t="s">
        <v>39</v>
      </c>
    </row>
    <row r="26" spans="1:33" x14ac:dyDescent="0.35">
      <c r="A26" s="5" t="s">
        <v>7</v>
      </c>
      <c r="B26" s="38">
        <v>11.73938679245283</v>
      </c>
      <c r="C26" s="38">
        <v>60.605660377358483</v>
      </c>
      <c r="D26" s="39">
        <v>1186.0338836477988</v>
      </c>
      <c r="E26" s="38">
        <v>4.9822327044025156</v>
      </c>
      <c r="F26" s="38">
        <v>35.052672955974849</v>
      </c>
      <c r="G26" s="39">
        <v>14396.441823899368</v>
      </c>
      <c r="H26" s="39">
        <v>1399.9704402515724</v>
      </c>
      <c r="I26" s="39">
        <v>316.90888364779875</v>
      </c>
      <c r="J26" s="39">
        <v>1293.4834119496854</v>
      </c>
      <c r="K26" s="39">
        <v>10850.566116352202</v>
      </c>
      <c r="M26" s="3" t="s">
        <v>9</v>
      </c>
      <c r="N26" s="39">
        <f t="shared" ref="N26:W26" si="7">AVERAGE(B22:B29)</f>
        <v>14.978784815761671</v>
      </c>
      <c r="O26" s="39">
        <f t="shared" si="7"/>
        <v>81.648393243631716</v>
      </c>
      <c r="P26" s="39">
        <f t="shared" si="7"/>
        <v>5184.3411983705282</v>
      </c>
      <c r="Q26" s="39">
        <f t="shared" si="7"/>
        <v>8.862893176242796</v>
      </c>
      <c r="R26" s="39">
        <f t="shared" si="7"/>
        <v>57.413606631919848</v>
      </c>
      <c r="S26" s="39">
        <f t="shared" si="7"/>
        <v>10842.369913691164</v>
      </c>
      <c r="T26" s="39">
        <f t="shared" si="7"/>
        <v>2467.099537824969</v>
      </c>
      <c r="U26" s="39">
        <f t="shared" si="7"/>
        <v>407.51269951085629</v>
      </c>
      <c r="V26" s="39">
        <f t="shared" si="7"/>
        <v>1164.3848886205799</v>
      </c>
      <c r="W26" s="39">
        <f t="shared" si="7"/>
        <v>9425.1582136479701</v>
      </c>
    </row>
    <row r="27" spans="1:33" x14ac:dyDescent="0.35">
      <c r="A27" s="5" t="s">
        <v>7</v>
      </c>
      <c r="B27" s="38">
        <v>14.589789029535863</v>
      </c>
      <c r="C27" s="38">
        <v>83.637805907172989</v>
      </c>
      <c r="D27" s="39">
        <v>11583.133164556963</v>
      </c>
      <c r="E27" s="38">
        <v>8.9345147679324892</v>
      </c>
      <c r="F27" s="38">
        <v>43.758987341772148</v>
      </c>
      <c r="G27" s="39">
        <v>11565.271308016876</v>
      </c>
      <c r="H27" s="39">
        <v>2810.3774683544307</v>
      </c>
      <c r="I27" s="39">
        <v>165.4946835443038</v>
      </c>
      <c r="J27" s="39">
        <v>686.76455696202538</v>
      </c>
      <c r="K27" s="39">
        <v>6097.2203375527424</v>
      </c>
      <c r="M27" s="3" t="s">
        <v>10</v>
      </c>
      <c r="N27" s="39">
        <f t="shared" ref="N27:W27" si="8">STDEV(B22:B29)</f>
        <v>6.0681297908152132</v>
      </c>
      <c r="O27" s="39">
        <f t="shared" si="8"/>
        <v>21.171100757308064</v>
      </c>
      <c r="P27" s="39">
        <f t="shared" si="8"/>
        <v>3625.7659612095895</v>
      </c>
      <c r="Q27" s="39">
        <f t="shared" si="8"/>
        <v>3.2491665775240954</v>
      </c>
      <c r="R27" s="39">
        <f t="shared" si="8"/>
        <v>21.614865144751995</v>
      </c>
      <c r="S27" s="39">
        <f t="shared" si="8"/>
        <v>5567.4862130697002</v>
      </c>
      <c r="T27" s="39">
        <f t="shared" si="8"/>
        <v>1029.1967213635505</v>
      </c>
      <c r="U27" s="39">
        <f t="shared" si="8"/>
        <v>392.28955122309054</v>
      </c>
      <c r="V27" s="39">
        <f t="shared" si="8"/>
        <v>631.61764168691502</v>
      </c>
      <c r="W27" s="39">
        <f t="shared" si="8"/>
        <v>7676.3535770707704</v>
      </c>
    </row>
    <row r="28" spans="1:33" x14ac:dyDescent="0.35">
      <c r="A28" s="5" t="s">
        <v>7</v>
      </c>
      <c r="B28" s="38">
        <v>27.165261813537683</v>
      </c>
      <c r="C28" s="38">
        <v>108.95044699872287</v>
      </c>
      <c r="D28" s="39">
        <v>8199.298339719031</v>
      </c>
      <c r="E28" s="38">
        <v>10.916730523627077</v>
      </c>
      <c r="F28" s="38">
        <v>97.220178799489148</v>
      </c>
      <c r="G28" s="39">
        <v>4749.5424010217121</v>
      </c>
      <c r="H28" s="39">
        <v>4682.5579821200508</v>
      </c>
      <c r="I28" s="39">
        <v>241.19386973180076</v>
      </c>
      <c r="J28" s="39">
        <v>926.29591315453388</v>
      </c>
      <c r="K28" s="39">
        <v>6430.8895274584929</v>
      </c>
      <c r="M28" s="3" t="s">
        <v>11</v>
      </c>
      <c r="N28" s="39">
        <f t="shared" ref="N28:W28" si="9">N27/N26*100</f>
        <v>40.51149586200026</v>
      </c>
      <c r="O28" s="39">
        <f t="shared" si="9"/>
        <v>25.929598754179199</v>
      </c>
      <c r="P28" s="39">
        <f t="shared" si="9"/>
        <v>69.936869941144906</v>
      </c>
      <c r="Q28" s="39">
        <f t="shared" si="9"/>
        <v>36.660337802937384</v>
      </c>
      <c r="R28" s="39">
        <f t="shared" si="9"/>
        <v>37.647635138697119</v>
      </c>
      <c r="S28" s="39">
        <f t="shared" si="9"/>
        <v>51.349347581651649</v>
      </c>
      <c r="T28" s="39">
        <f t="shared" si="9"/>
        <v>41.716870583620853</v>
      </c>
      <c r="U28" s="39">
        <f t="shared" si="9"/>
        <v>96.26437450758263</v>
      </c>
      <c r="V28" s="39">
        <f t="shared" si="9"/>
        <v>54.244747407807573</v>
      </c>
      <c r="W28" s="39">
        <f t="shared" si="9"/>
        <v>81.445355113032818</v>
      </c>
    </row>
    <row r="29" spans="1:33" x14ac:dyDescent="0.35">
      <c r="A29" s="5" t="s">
        <v>7</v>
      </c>
      <c r="B29" s="38">
        <v>11.712453531598513</v>
      </c>
      <c r="C29" s="38">
        <v>92.417286245353168</v>
      </c>
      <c r="D29" s="39">
        <v>6653.7951672862455</v>
      </c>
      <c r="E29" s="38">
        <v>12.306133828996282</v>
      </c>
      <c r="F29" s="38">
        <v>38.273141263940516</v>
      </c>
      <c r="G29" s="39">
        <v>21288.217657992565</v>
      </c>
      <c r="H29" s="39">
        <v>2371.715241635688</v>
      </c>
      <c r="I29" s="39">
        <v>1246.6250000000002</v>
      </c>
      <c r="J29" s="39">
        <v>2021.8763011152419</v>
      </c>
      <c r="K29" s="39">
        <v>27193.07992565056</v>
      </c>
      <c r="M29" s="3" t="s">
        <v>12</v>
      </c>
      <c r="N29" s="39">
        <f t="shared" ref="N29:W29" si="10">N27/SQRT(8)</f>
        <v>2.1454078621027715</v>
      </c>
      <c r="O29" s="39">
        <f t="shared" si="10"/>
        <v>7.4851144553380911</v>
      </c>
      <c r="P29" s="39">
        <f t="shared" si="10"/>
        <v>1281.9018490833305</v>
      </c>
      <c r="Q29" s="39">
        <f t="shared" si="10"/>
        <v>1.148753860085987</v>
      </c>
      <c r="R29" s="39">
        <f t="shared" si="10"/>
        <v>7.6420088591434405</v>
      </c>
      <c r="S29" s="39">
        <f t="shared" si="10"/>
        <v>1968.4036277120981</v>
      </c>
      <c r="T29" s="39">
        <f t="shared" si="10"/>
        <v>363.87599042556411</v>
      </c>
      <c r="U29" s="39">
        <f t="shared" si="10"/>
        <v>138.69530092923739</v>
      </c>
      <c r="V29" s="39">
        <f t="shared" si="10"/>
        <v>223.31055877693629</v>
      </c>
      <c r="W29" s="39">
        <f t="shared" si="10"/>
        <v>2714.0008345661763</v>
      </c>
    </row>
    <row r="30" spans="1:33" x14ac:dyDescent="0.35">
      <c r="B30" s="38"/>
      <c r="C30" s="38"/>
      <c r="D30" s="39"/>
      <c r="E30" s="38"/>
      <c r="F30" s="38"/>
      <c r="G30" s="39"/>
      <c r="H30" s="39"/>
      <c r="I30" s="39"/>
      <c r="J30" s="39"/>
      <c r="K30" s="39"/>
    </row>
    <row r="31" spans="1:33" x14ac:dyDescent="0.35">
      <c r="A31" s="5" t="s">
        <v>8</v>
      </c>
      <c r="B31" s="38">
        <v>16.330697278911568</v>
      </c>
      <c r="C31" s="38">
        <v>72.612244897959172</v>
      </c>
      <c r="D31" s="39">
        <v>3946.8818877551025</v>
      </c>
      <c r="E31" s="38">
        <v>7.1643707482993202</v>
      </c>
      <c r="F31" s="38">
        <v>41.581887755102038</v>
      </c>
      <c r="G31" s="39">
        <v>12347.369557823131</v>
      </c>
      <c r="H31" s="39">
        <v>2420.7199829931978</v>
      </c>
      <c r="I31" s="39">
        <v>322.75782312925173</v>
      </c>
      <c r="J31" s="39">
        <v>1033.0961734693878</v>
      </c>
      <c r="K31" s="39">
        <v>20630.78418367347</v>
      </c>
    </row>
    <row r="32" spans="1:33" x14ac:dyDescent="0.35">
      <c r="A32" s="5" t="s">
        <v>8</v>
      </c>
      <c r="B32" s="38">
        <v>26.580589254766032</v>
      </c>
      <c r="C32" s="38">
        <v>47.321057192374354</v>
      </c>
      <c r="D32" s="39">
        <v>1257.8941074523395</v>
      </c>
      <c r="E32" s="38">
        <v>5.2353552859618713</v>
      </c>
      <c r="F32" s="38">
        <v>28.54800693240901</v>
      </c>
      <c r="G32" s="39">
        <v>7735.4424610051992</v>
      </c>
      <c r="H32" s="39">
        <v>2436.8274696707108</v>
      </c>
      <c r="I32" s="39">
        <v>261.03457538994797</v>
      </c>
      <c r="J32" s="39">
        <v>2030.7726169844018</v>
      </c>
      <c r="K32" s="39">
        <v>10905.181195840554</v>
      </c>
    </row>
    <row r="33" spans="1:33" x14ac:dyDescent="0.35">
      <c r="A33" s="5" t="s">
        <v>8</v>
      </c>
      <c r="B33" s="38">
        <v>14.920555555555556</v>
      </c>
      <c r="C33" s="38">
        <v>47.555000000000007</v>
      </c>
      <c r="D33" s="39">
        <v>913.84375</v>
      </c>
      <c r="E33" s="38">
        <v>5.5330555555555554</v>
      </c>
      <c r="F33" s="38">
        <v>14.670138888888889</v>
      </c>
      <c r="G33" s="39">
        <v>8065.0724305555568</v>
      </c>
      <c r="H33" s="39">
        <v>677.71368055555558</v>
      </c>
      <c r="I33" s="39">
        <v>318.68965277777778</v>
      </c>
      <c r="J33" s="39">
        <v>890.25124999999991</v>
      </c>
      <c r="K33" s="39">
        <v>16643.044097222224</v>
      </c>
    </row>
    <row r="34" spans="1:33" x14ac:dyDescent="0.35">
      <c r="A34" s="5" t="s">
        <v>8</v>
      </c>
      <c r="B34" s="38">
        <v>19.145358649789031</v>
      </c>
      <c r="C34" s="38">
        <v>59.620042194092832</v>
      </c>
      <c r="D34" s="39">
        <v>3668.1282700421943</v>
      </c>
      <c r="E34" s="38">
        <v>5.4732067510548523</v>
      </c>
      <c r="F34" s="38">
        <v>11.920886075949367</v>
      </c>
      <c r="G34" s="39">
        <v>2148.9172995780591</v>
      </c>
      <c r="H34" s="39">
        <v>1691.3879746835441</v>
      </c>
      <c r="I34" s="39">
        <v>197.10685654008438</v>
      </c>
      <c r="J34" s="39">
        <v>1011.5083333333334</v>
      </c>
      <c r="K34" s="39">
        <v>1888.6223628691982</v>
      </c>
      <c r="N34" s="37" t="s">
        <v>30</v>
      </c>
      <c r="O34" s="37" t="s">
        <v>31</v>
      </c>
      <c r="P34" s="37" t="s">
        <v>32</v>
      </c>
      <c r="Q34" s="37" t="s">
        <v>33</v>
      </c>
      <c r="R34" s="37" t="s">
        <v>34</v>
      </c>
      <c r="S34" s="37" t="s">
        <v>35</v>
      </c>
      <c r="T34" s="37" t="s">
        <v>36</v>
      </c>
      <c r="U34" s="37" t="s">
        <v>37</v>
      </c>
      <c r="V34" s="37" t="s">
        <v>38</v>
      </c>
      <c r="W34" s="37" t="s">
        <v>39</v>
      </c>
      <c r="Y34" s="3" t="s">
        <v>33</v>
      </c>
      <c r="AG34" s="3" t="s">
        <v>38</v>
      </c>
    </row>
    <row r="35" spans="1:33" x14ac:dyDescent="0.35">
      <c r="A35" s="5" t="s">
        <v>8</v>
      </c>
      <c r="B35" s="38">
        <v>9.2688090737240074</v>
      </c>
      <c r="C35" s="38">
        <v>65.356994328922497</v>
      </c>
      <c r="D35" s="39">
        <v>2384.182514177694</v>
      </c>
      <c r="E35" s="38">
        <v>7.9971644612476362</v>
      </c>
      <c r="F35" s="38">
        <v>15.845463137996218</v>
      </c>
      <c r="G35" s="39">
        <v>3057.4737240075619</v>
      </c>
      <c r="H35" s="39">
        <v>2522.8733459357277</v>
      </c>
      <c r="I35" s="39">
        <v>115.41587901701324</v>
      </c>
      <c r="J35" s="39">
        <v>494.52400756143669</v>
      </c>
      <c r="K35" s="39">
        <v>5386.9844990548199</v>
      </c>
      <c r="M35" s="3" t="s">
        <v>9</v>
      </c>
      <c r="N35" s="39">
        <f t="shared" ref="N35:W35" si="11">AVERAGE(B31:B38)</f>
        <v>14.811355885679419</v>
      </c>
      <c r="O35" s="39">
        <f t="shared" si="11"/>
        <v>45.164688781487065</v>
      </c>
      <c r="P35" s="39">
        <f t="shared" si="11"/>
        <v>1970.0498864110727</v>
      </c>
      <c r="Q35" s="39">
        <f t="shared" si="11"/>
        <v>5.6678447156401877</v>
      </c>
      <c r="R35" s="39">
        <f t="shared" si="11"/>
        <v>14.83789978645115</v>
      </c>
      <c r="S35" s="39">
        <f t="shared" si="11"/>
        <v>7207.4071858324842</v>
      </c>
      <c r="T35" s="39">
        <f t="shared" si="11"/>
        <v>2261.8253180157626</v>
      </c>
      <c r="U35" s="39">
        <f t="shared" si="11"/>
        <v>232.10904814353881</v>
      </c>
      <c r="V35" s="39">
        <f t="shared" si="11"/>
        <v>1066.6541009038126</v>
      </c>
      <c r="W35" s="39">
        <f t="shared" si="11"/>
        <v>11599.981284998697</v>
      </c>
    </row>
    <row r="36" spans="1:33" x14ac:dyDescent="0.35">
      <c r="A36" s="5" t="s">
        <v>8</v>
      </c>
      <c r="B36" s="38">
        <v>15.083319292333615</v>
      </c>
      <c r="C36" s="38">
        <v>25.032434709351303</v>
      </c>
      <c r="D36" s="39">
        <v>1124.5669755686602</v>
      </c>
      <c r="E36" s="38">
        <v>5.0468407750631838</v>
      </c>
      <c r="F36" s="38">
        <v>6.1368155012636896</v>
      </c>
      <c r="G36" s="39">
        <v>12793.645240101094</v>
      </c>
      <c r="H36" s="39">
        <v>1160.7482729570345</v>
      </c>
      <c r="I36" s="39">
        <v>474.5789385004212</v>
      </c>
      <c r="J36" s="39">
        <v>2690.5349620893007</v>
      </c>
      <c r="K36" s="39">
        <v>18894.974978938499</v>
      </c>
      <c r="M36" s="3" t="s">
        <v>10</v>
      </c>
      <c r="N36" s="39">
        <f t="shared" ref="N36:W36" si="12">STDEV(B31:B38)</f>
        <v>6.5868855291915995</v>
      </c>
      <c r="O36" s="39">
        <f t="shared" si="12"/>
        <v>20.786137368406003</v>
      </c>
      <c r="P36" s="39">
        <f t="shared" si="12"/>
        <v>1343.7908936137362</v>
      </c>
      <c r="Q36" s="39">
        <f t="shared" si="12"/>
        <v>1.2861500233820853</v>
      </c>
      <c r="R36" s="39">
        <f t="shared" si="12"/>
        <v>14.286835273464879</v>
      </c>
      <c r="S36" s="39">
        <f t="shared" si="12"/>
        <v>4259.8764152500062</v>
      </c>
      <c r="T36" s="39">
        <f t="shared" si="12"/>
        <v>1580.6350388863916</v>
      </c>
      <c r="U36" s="39">
        <f t="shared" si="12"/>
        <v>145.53373564481672</v>
      </c>
      <c r="V36" s="39">
        <f t="shared" si="12"/>
        <v>888.32549554430329</v>
      </c>
      <c r="W36" s="39">
        <f t="shared" si="12"/>
        <v>7474.4701990375215</v>
      </c>
    </row>
    <row r="37" spans="1:33" x14ac:dyDescent="0.35">
      <c r="A37" s="5" t="s">
        <v>8</v>
      </c>
      <c r="B37" s="38">
        <v>4.3584251968503933</v>
      </c>
      <c r="C37" s="38">
        <v>13.045748031496064</v>
      </c>
      <c r="D37" s="39">
        <v>171.34440944881891</v>
      </c>
      <c r="E37" s="38">
        <v>4.0582677165354326</v>
      </c>
      <c r="F37" s="38">
        <v>0</v>
      </c>
      <c r="G37" s="39">
        <v>2487.5809448818895</v>
      </c>
      <c r="H37" s="39">
        <v>1381.0531496062993</v>
      </c>
      <c r="I37" s="39">
        <v>0</v>
      </c>
      <c r="J37" s="39">
        <v>15.007795275590549</v>
      </c>
      <c r="K37" s="39">
        <v>2660.2720472440947</v>
      </c>
      <c r="M37" s="3" t="s">
        <v>11</v>
      </c>
      <c r="N37" s="39">
        <f t="shared" ref="N37:W37" si="13">N36/N35*100</f>
        <v>44.471860510489982</v>
      </c>
      <c r="O37" s="39">
        <f t="shared" si="13"/>
        <v>46.02298372733658</v>
      </c>
      <c r="P37" s="39">
        <f t="shared" si="13"/>
        <v>68.211008405567824</v>
      </c>
      <c r="Q37" s="39">
        <f t="shared" si="13"/>
        <v>22.692047646136217</v>
      </c>
      <c r="R37" s="39">
        <f t="shared" si="13"/>
        <v>96.286101665887642</v>
      </c>
      <c r="S37" s="39">
        <f t="shared" si="13"/>
        <v>59.104145296849545</v>
      </c>
      <c r="T37" s="39">
        <f t="shared" si="13"/>
        <v>69.883161457978531</v>
      </c>
      <c r="U37" s="39">
        <f t="shared" si="13"/>
        <v>62.700586990825556</v>
      </c>
      <c r="V37" s="39">
        <f t="shared" si="13"/>
        <v>83.281496296840245</v>
      </c>
      <c r="W37" s="39">
        <f t="shared" si="13"/>
        <v>64.435191880038971</v>
      </c>
    </row>
    <row r="38" spans="1:33" x14ac:dyDescent="0.35">
      <c r="A38" s="5" t="s">
        <v>8</v>
      </c>
      <c r="B38" s="38">
        <v>12.803092783505155</v>
      </c>
      <c r="C38" s="38">
        <v>30.773988897700239</v>
      </c>
      <c r="D38" s="39">
        <v>2293.5571768437749</v>
      </c>
      <c r="E38" s="38">
        <v>4.8344964314036485</v>
      </c>
      <c r="F38" s="38">
        <v>0</v>
      </c>
      <c r="G38" s="39">
        <v>9023.7558287073753</v>
      </c>
      <c r="H38" s="39">
        <v>5803.2786677240292</v>
      </c>
      <c r="I38" s="39">
        <v>167.28865979381442</v>
      </c>
      <c r="J38" s="39">
        <v>367.53766851704995</v>
      </c>
      <c r="K38" s="39">
        <v>15789.98691514671</v>
      </c>
      <c r="M38" s="3" t="s">
        <v>12</v>
      </c>
      <c r="N38" s="39">
        <f t="shared" ref="N38:W38" si="14">N36/SQRT(8)</f>
        <v>2.32881571229546</v>
      </c>
      <c r="O38" s="39">
        <f t="shared" si="14"/>
        <v>7.3490093439374906</v>
      </c>
      <c r="P38" s="39">
        <f t="shared" si="14"/>
        <v>475.10182668550163</v>
      </c>
      <c r="Q38" s="39">
        <f t="shared" si="14"/>
        <v>0.45472270157835454</v>
      </c>
      <c r="R38" s="39">
        <f t="shared" si="14"/>
        <v>5.0511590517810889</v>
      </c>
      <c r="S38" s="39">
        <f t="shared" si="14"/>
        <v>1506.0937501199601</v>
      </c>
      <c r="T38" s="39">
        <f t="shared" si="14"/>
        <v>558.83887728881484</v>
      </c>
      <c r="U38" s="39">
        <f t="shared" si="14"/>
        <v>51.453945682930126</v>
      </c>
      <c r="V38" s="39">
        <f t="shared" si="14"/>
        <v>314.07049090013851</v>
      </c>
      <c r="W38" s="39">
        <f t="shared" si="14"/>
        <v>2642.6242817580974</v>
      </c>
    </row>
    <row r="45" spans="1:33" x14ac:dyDescent="0.35">
      <c r="Y45" s="3" t="s">
        <v>34</v>
      </c>
      <c r="AG45" s="3" t="s">
        <v>39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E425B-DD8C-46B5-9A72-9EBCBB022525}">
  <dimension ref="A1:AG45"/>
  <sheetViews>
    <sheetView workbookViewId="0">
      <selection activeCell="T10" sqref="T10"/>
    </sheetView>
  </sheetViews>
  <sheetFormatPr defaultRowHeight="14.5" x14ac:dyDescent="0.35"/>
  <cols>
    <col min="1" max="1" width="20" style="5" customWidth="1"/>
    <col min="2" max="10" width="8.81640625" style="5" bestFit="1" customWidth="1"/>
    <col min="11" max="11" width="8.90625" style="5" bestFit="1" customWidth="1"/>
    <col min="12" max="12" width="7.453125" style="5" customWidth="1"/>
    <col min="13" max="16384" width="8.7265625" style="5"/>
  </cols>
  <sheetData>
    <row r="1" spans="1:33" s="9" customFormat="1" ht="15.5" x14ac:dyDescent="0.35">
      <c r="A1" s="9" t="s">
        <v>41</v>
      </c>
      <c r="B1" s="35"/>
      <c r="E1" s="8"/>
      <c r="F1" s="29"/>
      <c r="G1" s="29"/>
      <c r="I1" s="8"/>
      <c r="N1" s="40"/>
      <c r="O1" s="40"/>
      <c r="P1" s="40"/>
      <c r="Q1" s="40"/>
      <c r="R1" s="40"/>
      <c r="S1" s="40"/>
      <c r="T1" s="40"/>
      <c r="U1" s="40"/>
      <c r="V1" s="40"/>
      <c r="W1" s="40"/>
      <c r="Y1" s="8" t="s">
        <v>14</v>
      </c>
    </row>
    <row r="2" spans="1:33" s="3" customFormat="1" x14ac:dyDescent="0.35">
      <c r="A2" s="3" t="s">
        <v>0</v>
      </c>
      <c r="B2" s="36" t="s">
        <v>30</v>
      </c>
      <c r="C2" s="36" t="s">
        <v>31</v>
      </c>
      <c r="D2" s="37" t="s">
        <v>32</v>
      </c>
      <c r="E2" s="36" t="s">
        <v>33</v>
      </c>
      <c r="F2" s="36" t="s">
        <v>34</v>
      </c>
      <c r="G2" s="37" t="s">
        <v>35</v>
      </c>
      <c r="H2" s="37" t="s">
        <v>36</v>
      </c>
      <c r="I2" s="37" t="s">
        <v>37</v>
      </c>
      <c r="J2" s="37" t="s">
        <v>38</v>
      </c>
      <c r="K2" s="37" t="s">
        <v>39</v>
      </c>
    </row>
    <row r="3" spans="1:33" x14ac:dyDescent="0.35">
      <c r="A3" s="5" t="s">
        <v>5</v>
      </c>
      <c r="B3" s="38">
        <v>21.065110073382254</v>
      </c>
      <c r="C3" s="38">
        <v>29.022148098732487</v>
      </c>
      <c r="D3" s="39"/>
      <c r="E3" s="38">
        <v>4.9601067378252166</v>
      </c>
      <c r="F3" s="38">
        <v>0</v>
      </c>
      <c r="G3" s="39">
        <v>0</v>
      </c>
      <c r="H3" s="39"/>
      <c r="I3" s="39">
        <v>3.1583055370246829</v>
      </c>
      <c r="J3" s="39">
        <v>1.3214809873248832</v>
      </c>
      <c r="K3" s="39">
        <v>1918.8284189459639</v>
      </c>
      <c r="Y3" s="5" t="s">
        <v>30</v>
      </c>
      <c r="AG3" s="5" t="s">
        <v>35</v>
      </c>
    </row>
    <row r="4" spans="1:33" x14ac:dyDescent="0.35">
      <c r="A4" s="5" t="s">
        <v>5</v>
      </c>
      <c r="B4" s="38">
        <v>11.791111111111112</v>
      </c>
      <c r="C4" s="38">
        <v>29.410655270655273</v>
      </c>
      <c r="D4" s="39">
        <v>23.619259259259263</v>
      </c>
      <c r="E4" s="38">
        <v>3.6280341880341882</v>
      </c>
      <c r="F4" s="38">
        <v>0</v>
      </c>
      <c r="G4" s="39">
        <v>88.330370370370375</v>
      </c>
      <c r="H4" s="39">
        <v>18.04763532763533</v>
      </c>
      <c r="I4" s="39">
        <v>2.7197720797720799</v>
      </c>
      <c r="J4" s="39">
        <v>2.1895726495726495</v>
      </c>
      <c r="K4" s="39">
        <v>3529.4218233618235</v>
      </c>
    </row>
    <row r="5" spans="1:33" x14ac:dyDescent="0.35">
      <c r="A5" s="5" t="s">
        <v>5</v>
      </c>
      <c r="B5" s="38">
        <v>15.526264591439691</v>
      </c>
      <c r="C5" s="38">
        <v>31.493142023346305</v>
      </c>
      <c r="D5" s="39">
        <v>18.910505836575879</v>
      </c>
      <c r="E5" s="38">
        <v>3.5229085603112846</v>
      </c>
      <c r="F5" s="38">
        <v>0</v>
      </c>
      <c r="G5" s="39">
        <v>0</v>
      </c>
      <c r="H5" s="39">
        <v>12.555058365758756</v>
      </c>
      <c r="I5" s="39">
        <v>10.20637159533074</v>
      </c>
      <c r="J5" s="39">
        <v>7.2534533073929959</v>
      </c>
      <c r="K5" s="39">
        <v>1092.9096303501947</v>
      </c>
    </row>
    <row r="6" spans="1:33" x14ac:dyDescent="0.35">
      <c r="A6" s="5" t="s">
        <v>5</v>
      </c>
      <c r="B6" s="38">
        <v>8.604421983575488</v>
      </c>
      <c r="C6" s="38">
        <v>29.38395451674036</v>
      </c>
      <c r="D6" s="39">
        <v>25.291850915982312</v>
      </c>
      <c r="E6" s="38">
        <v>4.3109286165508518</v>
      </c>
      <c r="F6" s="38">
        <v>0</v>
      </c>
      <c r="G6" s="39">
        <v>23.315603284902085</v>
      </c>
      <c r="H6" s="39">
        <v>18.554769425142133</v>
      </c>
      <c r="I6" s="39">
        <v>10.185344283006948</v>
      </c>
      <c r="J6" s="39">
        <v>6.5614024005053677</v>
      </c>
      <c r="K6" s="39">
        <v>2730.5763108022738</v>
      </c>
      <c r="N6" s="37" t="s">
        <v>30</v>
      </c>
      <c r="O6" s="37" t="s">
        <v>31</v>
      </c>
      <c r="P6" s="37" t="s">
        <v>32</v>
      </c>
      <c r="Q6" s="37" t="s">
        <v>33</v>
      </c>
      <c r="R6" s="37" t="s">
        <v>34</v>
      </c>
      <c r="S6" s="37" t="s">
        <v>35</v>
      </c>
      <c r="T6" s="37" t="s">
        <v>36</v>
      </c>
      <c r="U6" s="37" t="s">
        <v>37</v>
      </c>
      <c r="V6" s="37" t="s">
        <v>38</v>
      </c>
      <c r="W6" s="37" t="s">
        <v>39</v>
      </c>
    </row>
    <row r="7" spans="1:33" x14ac:dyDescent="0.35">
      <c r="A7" s="5" t="s">
        <v>5</v>
      </c>
      <c r="B7" s="38">
        <v>11.650187265917603</v>
      </c>
      <c r="C7" s="38">
        <v>114.89925093632959</v>
      </c>
      <c r="D7" s="39">
        <v>35.509737827715355</v>
      </c>
      <c r="E7" s="38">
        <v>28.354007490636707</v>
      </c>
      <c r="F7" s="38">
        <v>0</v>
      </c>
      <c r="G7" s="39">
        <v>7.6236704119850183</v>
      </c>
      <c r="H7" s="39">
        <v>4.4042696629213482</v>
      </c>
      <c r="I7" s="39">
        <v>1.9516104868913859</v>
      </c>
      <c r="J7" s="39">
        <v>1.7223220973782771</v>
      </c>
      <c r="K7" s="39">
        <v>4832.0390262172286</v>
      </c>
      <c r="M7" s="3" t="s">
        <v>9</v>
      </c>
      <c r="N7" s="39">
        <f t="shared" ref="N7:W7" si="0">AVERAGE(B3:B10)</f>
        <v>13.776686704505506</v>
      </c>
      <c r="O7" s="39">
        <f t="shared" si="0"/>
        <v>43.131773347449247</v>
      </c>
      <c r="P7" s="39">
        <f t="shared" si="0"/>
        <v>20.019363111723528</v>
      </c>
      <c r="Q7" s="39">
        <f t="shared" si="0"/>
        <v>7.5929465375295191</v>
      </c>
      <c r="R7" s="39">
        <f t="shared" si="0"/>
        <v>0</v>
      </c>
      <c r="S7" s="39">
        <f t="shared" si="0"/>
        <v>26.164317089409138</v>
      </c>
      <c r="T7" s="39">
        <f t="shared" si="0"/>
        <v>10.781678591537851</v>
      </c>
      <c r="U7" s="39">
        <f t="shared" si="0"/>
        <v>5.6864336336159544</v>
      </c>
      <c r="V7" s="39">
        <f t="shared" si="0"/>
        <v>3.7124673386611917</v>
      </c>
      <c r="W7" s="39">
        <f t="shared" si="0"/>
        <v>3090.72486649241</v>
      </c>
    </row>
    <row r="8" spans="1:33" x14ac:dyDescent="0.35">
      <c r="A8" s="5" t="s">
        <v>5</v>
      </c>
      <c r="B8" s="38">
        <v>10.69245283018868</v>
      </c>
      <c r="C8" s="38">
        <v>23.346844502277168</v>
      </c>
      <c r="D8" s="39">
        <v>21.412882238126219</v>
      </c>
      <c r="E8" s="38">
        <v>4.0688353936239432</v>
      </c>
      <c r="F8" s="38">
        <v>0</v>
      </c>
      <c r="G8" s="39">
        <v>90.044892648015619</v>
      </c>
      <c r="H8" s="39">
        <v>7.771698113207548</v>
      </c>
      <c r="I8" s="39">
        <v>5.9344827586206899</v>
      </c>
      <c r="J8" s="39">
        <v>4.9741704619388427</v>
      </c>
      <c r="K8" s="39">
        <v>3702.8556929082633</v>
      </c>
      <c r="M8" s="3" t="s">
        <v>10</v>
      </c>
      <c r="N8" s="39">
        <f t="shared" ref="N8:W8" si="1">STDEV(B3:B10)</f>
        <v>4.790941136476027</v>
      </c>
      <c r="O8" s="39">
        <f t="shared" si="1"/>
        <v>30.097039381695463</v>
      </c>
      <c r="P8" s="39">
        <f t="shared" si="1"/>
        <v>9.9670550768886041</v>
      </c>
      <c r="Q8" s="39">
        <f t="shared" si="1"/>
        <v>8.4432657280794476</v>
      </c>
      <c r="R8" s="39">
        <f t="shared" si="1"/>
        <v>0</v>
      </c>
      <c r="S8" s="39">
        <f t="shared" si="1"/>
        <v>39.705168463146315</v>
      </c>
      <c r="T8" s="39">
        <f t="shared" si="1"/>
        <v>5.9848110365051213</v>
      </c>
      <c r="U8" s="39">
        <f t="shared" si="1"/>
        <v>3.4125838482783468</v>
      </c>
      <c r="V8" s="39">
        <f t="shared" si="1"/>
        <v>2.4932478068812705</v>
      </c>
      <c r="W8" s="39">
        <f t="shared" si="1"/>
        <v>1433.3650368576871</v>
      </c>
    </row>
    <row r="9" spans="1:33" x14ac:dyDescent="0.35">
      <c r="A9" s="5" t="s">
        <v>5</v>
      </c>
      <c r="B9" s="38">
        <v>20.648410896708288</v>
      </c>
      <c r="C9" s="38">
        <v>50.315493757094217</v>
      </c>
      <c r="D9" s="39">
        <v>9.7479568671963683</v>
      </c>
      <c r="E9" s="38">
        <v>5.6425652667423387</v>
      </c>
      <c r="F9" s="38">
        <v>0</v>
      </c>
      <c r="G9" s="39">
        <v>0</v>
      </c>
      <c r="H9" s="39">
        <v>10.328830874006808</v>
      </c>
      <c r="I9" s="39">
        <v>5.6491486946651541</v>
      </c>
      <c r="J9" s="39">
        <v>1.9648694665153235</v>
      </c>
      <c r="K9" s="39">
        <v>1875.9197502837685</v>
      </c>
      <c r="M9" s="3" t="s">
        <v>11</v>
      </c>
      <c r="N9" s="39">
        <f>N8/N7*100</f>
        <v>34.775713778184453</v>
      </c>
      <c r="O9" s="39">
        <f>O8/O7*100</f>
        <v>69.779276495885981</v>
      </c>
      <c r="P9" s="39">
        <f>P8/P7*100</f>
        <v>49.787073750871734</v>
      </c>
      <c r="Q9" s="39">
        <f>Q8/Q7*100</f>
        <v>111.1988038681304</v>
      </c>
      <c r="R9" s="39" t="s">
        <v>16</v>
      </c>
      <c r="S9" s="39">
        <f>S8/S7*100</f>
        <v>151.75312364341539</v>
      </c>
      <c r="T9" s="39">
        <f>T8/T7*100</f>
        <v>55.509084097557704</v>
      </c>
      <c r="U9" s="39">
        <f>U8/U7*100</f>
        <v>60.012726220956772</v>
      </c>
      <c r="V9" s="39">
        <f>V8/V7*100</f>
        <v>67.158780924935968</v>
      </c>
      <c r="W9" s="39">
        <f>W8/W7*100</f>
        <v>46.376338845210086</v>
      </c>
    </row>
    <row r="10" spans="1:33" x14ac:dyDescent="0.35">
      <c r="A10" s="5" t="s">
        <v>5</v>
      </c>
      <c r="B10" s="38">
        <v>10.235534883720929</v>
      </c>
      <c r="C10" s="38">
        <v>37.182697674418606</v>
      </c>
      <c r="D10" s="39">
        <v>5.6433488372093024</v>
      </c>
      <c r="E10" s="38">
        <v>6.2561860465116288</v>
      </c>
      <c r="F10" s="38">
        <v>0</v>
      </c>
      <c r="G10" s="39">
        <v>0</v>
      </c>
      <c r="H10" s="39">
        <v>3.8094883720930235</v>
      </c>
      <c r="I10" s="39"/>
      <c r="J10" s="39"/>
      <c r="K10" s="39">
        <v>5043.2482790697668</v>
      </c>
      <c r="M10" s="3" t="s">
        <v>12</v>
      </c>
      <c r="N10" s="39">
        <f>N8/SQRT(8)</f>
        <v>1.6938534829338916</v>
      </c>
      <c r="O10" s="39">
        <f>O8/SQRT(8)</f>
        <v>10.640910320217719</v>
      </c>
      <c r="P10" s="39">
        <f>P8/SQRT(7)</f>
        <v>3.767192719590144</v>
      </c>
      <c r="Q10" s="39">
        <f>Q8/SQRT(8)</f>
        <v>2.9851452258424747</v>
      </c>
      <c r="R10" s="39">
        <f>R8/SQRT(8)</f>
        <v>0</v>
      </c>
      <c r="S10" s="39">
        <f>S8/SQRT(8)</f>
        <v>14.037896934222504</v>
      </c>
      <c r="T10" s="39">
        <f>T8/SQRT(7)</f>
        <v>2.2620459494724652</v>
      </c>
      <c r="U10" s="39">
        <f>U8/SQRT(7)</f>
        <v>1.2898354558143259</v>
      </c>
      <c r="V10" s="39">
        <f>V8/SQRT(7)</f>
        <v>0.94235909340929092</v>
      </c>
      <c r="W10" s="39">
        <f>W8/SQRT(8)</f>
        <v>506.77106873888806</v>
      </c>
    </row>
    <row r="11" spans="1:33" x14ac:dyDescent="0.35">
      <c r="B11" s="38"/>
      <c r="C11" s="38"/>
      <c r="D11" s="39"/>
      <c r="E11" s="38"/>
      <c r="F11" s="38"/>
      <c r="G11" s="39"/>
      <c r="H11" s="39"/>
      <c r="I11" s="39"/>
      <c r="J11" s="39"/>
      <c r="K11" s="39"/>
    </row>
    <row r="12" spans="1:33" x14ac:dyDescent="0.35">
      <c r="B12" s="38"/>
      <c r="C12" s="38"/>
      <c r="D12" s="39"/>
      <c r="E12" s="38"/>
      <c r="F12" s="38"/>
      <c r="G12" s="39"/>
      <c r="H12" s="39"/>
      <c r="I12" s="39"/>
      <c r="J12" s="39"/>
      <c r="K12" s="39"/>
    </row>
    <row r="13" spans="1:33" x14ac:dyDescent="0.35">
      <c r="A13" s="5" t="s">
        <v>6</v>
      </c>
      <c r="B13" s="38">
        <v>4.7084538375973297</v>
      </c>
      <c r="C13" s="38">
        <v>24.920355951056724</v>
      </c>
      <c r="D13" s="39">
        <v>43.645717463848712</v>
      </c>
      <c r="E13" s="38">
        <v>6.5020022246941043</v>
      </c>
      <c r="F13" s="38">
        <v>0</v>
      </c>
      <c r="G13" s="39">
        <v>0</v>
      </c>
      <c r="H13" s="39">
        <v>9.491879866518353</v>
      </c>
      <c r="I13" s="39">
        <v>12.382647385984427</v>
      </c>
      <c r="J13" s="39">
        <v>3.8961067853170186</v>
      </c>
      <c r="K13" s="39">
        <v>9278.2330367074519</v>
      </c>
    </row>
    <row r="14" spans="1:33" x14ac:dyDescent="0.35">
      <c r="A14" s="5" t="s">
        <v>6</v>
      </c>
      <c r="B14" s="38">
        <v>6.7393461104847798</v>
      </c>
      <c r="C14" s="38">
        <v>26.762683201803835</v>
      </c>
      <c r="D14" s="39">
        <v>294.57057497181506</v>
      </c>
      <c r="E14" s="38">
        <v>6.4403607666290865</v>
      </c>
      <c r="F14" s="38">
        <v>0</v>
      </c>
      <c r="G14" s="39">
        <v>557.68038331454341</v>
      </c>
      <c r="H14" s="39">
        <v>16.762908680947014</v>
      </c>
      <c r="I14" s="39">
        <v>7.7580608793686583</v>
      </c>
      <c r="J14" s="39">
        <v>4.7359639233370912</v>
      </c>
      <c r="K14" s="39">
        <v>40864.708906426145</v>
      </c>
      <c r="Y14" s="5" t="s">
        <v>31</v>
      </c>
      <c r="AG14" s="5" t="s">
        <v>36</v>
      </c>
    </row>
    <row r="15" spans="1:33" x14ac:dyDescent="0.35">
      <c r="A15" s="5" t="s">
        <v>6</v>
      </c>
      <c r="B15" s="38">
        <v>7.6554550934297767</v>
      </c>
      <c r="C15" s="38">
        <v>139.88565400843882</v>
      </c>
      <c r="D15" s="39">
        <v>306.23134418324292</v>
      </c>
      <c r="E15" s="38">
        <v>21.064195298372514</v>
      </c>
      <c r="F15" s="38">
        <v>0</v>
      </c>
      <c r="G15" s="39">
        <v>15.284147076552138</v>
      </c>
      <c r="H15" s="39">
        <v>5.8657625075346598</v>
      </c>
      <c r="I15" s="39">
        <v>7.5650391802290535</v>
      </c>
      <c r="J15" s="39">
        <v>6.5346594333936112</v>
      </c>
      <c r="K15" s="39">
        <v>12496.773176612416</v>
      </c>
    </row>
    <row r="16" spans="1:33" x14ac:dyDescent="0.35">
      <c r="A16" s="5" t="s">
        <v>6</v>
      </c>
      <c r="B16" s="38">
        <v>7.5188997338065668</v>
      </c>
      <c r="C16" s="38">
        <v>147.17994676131323</v>
      </c>
      <c r="D16" s="39">
        <v>190.11171251109138</v>
      </c>
      <c r="E16" s="38">
        <v>29.927950310559005</v>
      </c>
      <c r="F16" s="38">
        <v>0</v>
      </c>
      <c r="G16" s="39">
        <v>103.55696539485358</v>
      </c>
      <c r="H16" s="39">
        <v>8.3220053238686784</v>
      </c>
      <c r="I16" s="39">
        <v>18.244897959183675</v>
      </c>
      <c r="J16" s="39">
        <v>12.009139307897073</v>
      </c>
      <c r="K16" s="39">
        <v>18780.735314995563</v>
      </c>
      <c r="N16" s="37" t="s">
        <v>30</v>
      </c>
      <c r="O16" s="37" t="s">
        <v>31</v>
      </c>
      <c r="P16" s="37" t="s">
        <v>32</v>
      </c>
      <c r="Q16" s="37" t="s">
        <v>33</v>
      </c>
      <c r="R16" s="37" t="s">
        <v>34</v>
      </c>
      <c r="S16" s="37" t="s">
        <v>35</v>
      </c>
      <c r="T16" s="37" t="s">
        <v>36</v>
      </c>
      <c r="U16" s="37" t="s">
        <v>37</v>
      </c>
      <c r="V16" s="37" t="s">
        <v>38</v>
      </c>
      <c r="W16" s="37" t="s">
        <v>39</v>
      </c>
    </row>
    <row r="17" spans="1:33" x14ac:dyDescent="0.35">
      <c r="A17" s="5" t="s">
        <v>6</v>
      </c>
      <c r="B17" s="38">
        <v>4.973982125124131</v>
      </c>
      <c r="C17" s="38">
        <v>53.163157894736841</v>
      </c>
      <c r="D17" s="39">
        <v>115.27557100297916</v>
      </c>
      <c r="E17" s="38">
        <v>10.260873882820258</v>
      </c>
      <c r="F17" s="38">
        <v>0</v>
      </c>
      <c r="G17" s="39">
        <v>0</v>
      </c>
      <c r="H17" s="39">
        <v>15.009632571996026</v>
      </c>
      <c r="I17" s="39">
        <v>12.702681231380335</v>
      </c>
      <c r="J17" s="39">
        <v>12.103376365441905</v>
      </c>
      <c r="K17" s="39">
        <v>12786.47894736842</v>
      </c>
      <c r="M17" s="3" t="s">
        <v>9</v>
      </c>
      <c r="N17" s="39">
        <f t="shared" ref="N17:W17" si="2">AVERAGE(B13:B20)</f>
        <v>6.4032544439921812</v>
      </c>
      <c r="O17" s="39">
        <f t="shared" si="2"/>
        <v>58.420149017039996</v>
      </c>
      <c r="P17" s="39">
        <f t="shared" si="2"/>
        <v>159.02154189678086</v>
      </c>
      <c r="Q17" s="39">
        <f t="shared" si="2"/>
        <v>12.59177697650161</v>
      </c>
      <c r="R17" s="39">
        <f t="shared" si="2"/>
        <v>0</v>
      </c>
      <c r="S17" s="39">
        <f t="shared" si="2"/>
        <v>98.094964686869503</v>
      </c>
      <c r="T17" s="39">
        <f t="shared" si="2"/>
        <v>10.858147899206614</v>
      </c>
      <c r="U17" s="39">
        <f t="shared" si="2"/>
        <v>13.454339504430926</v>
      </c>
      <c r="V17" s="39">
        <f t="shared" si="2"/>
        <v>9.464622268301861</v>
      </c>
      <c r="W17" s="39">
        <f t="shared" si="2"/>
        <v>17790.038879473708</v>
      </c>
    </row>
    <row r="18" spans="1:33" x14ac:dyDescent="0.35">
      <c r="A18" s="5" t="s">
        <v>6</v>
      </c>
      <c r="B18" s="38">
        <v>5.4683602771362594</v>
      </c>
      <c r="C18" s="38">
        <v>18.87644341801386</v>
      </c>
      <c r="D18" s="39">
        <v>72.923556581986148</v>
      </c>
      <c r="E18" s="38">
        <v>7.1064665127020783</v>
      </c>
      <c r="F18" s="38">
        <v>0</v>
      </c>
      <c r="G18" s="39">
        <v>108.23822170900692</v>
      </c>
      <c r="H18" s="39">
        <v>11.001501154734411</v>
      </c>
      <c r="I18" s="39">
        <v>25.570092378752893</v>
      </c>
      <c r="J18" s="39">
        <v>14.921709006928408</v>
      </c>
      <c r="K18" s="39">
        <v>22916.367667436487</v>
      </c>
      <c r="M18" s="3" t="s">
        <v>10</v>
      </c>
      <c r="N18" s="39">
        <f t="shared" ref="N18:W18" si="3">STDEV(B13:B20)</f>
        <v>1.3557429750703542</v>
      </c>
      <c r="O18" s="39">
        <f t="shared" si="3"/>
        <v>53.534245144392244</v>
      </c>
      <c r="P18" s="39">
        <f t="shared" si="3"/>
        <v>97.979023129646791</v>
      </c>
      <c r="Q18" s="39">
        <f t="shared" si="3"/>
        <v>8.561370456532341</v>
      </c>
      <c r="R18" s="39">
        <f t="shared" si="3"/>
        <v>0</v>
      </c>
      <c r="S18" s="39">
        <f t="shared" si="3"/>
        <v>191.4977045856042</v>
      </c>
      <c r="T18" s="39">
        <f t="shared" si="3"/>
        <v>3.6321213041960005</v>
      </c>
      <c r="U18" s="39">
        <f t="shared" si="3"/>
        <v>6.4440722846121163</v>
      </c>
      <c r="V18" s="39">
        <f t="shared" si="3"/>
        <v>4.5882763356827123</v>
      </c>
      <c r="W18" s="39">
        <f t="shared" si="3"/>
        <v>10587.431477884624</v>
      </c>
    </row>
    <row r="19" spans="1:33" x14ac:dyDescent="0.35">
      <c r="A19" s="5" t="s">
        <v>6</v>
      </c>
      <c r="B19" s="38">
        <v>8.3522637013502781</v>
      </c>
      <c r="C19" s="38">
        <v>30.991024622716441</v>
      </c>
      <c r="D19" s="39">
        <v>149.15297855440826</v>
      </c>
      <c r="E19" s="38">
        <v>7.0922954725972991</v>
      </c>
      <c r="F19" s="38">
        <v>0</v>
      </c>
      <c r="G19" s="39">
        <v>0</v>
      </c>
      <c r="H19" s="39">
        <v>11.959412231930102</v>
      </c>
      <c r="I19" s="39">
        <v>16.50047656870532</v>
      </c>
      <c r="J19" s="39">
        <v>15.165369340746627</v>
      </c>
      <c r="K19" s="39">
        <v>17370.597458300239</v>
      </c>
      <c r="M19" s="3" t="s">
        <v>11</v>
      </c>
      <c r="N19" s="39">
        <f>N18/N17*100</f>
        <v>21.172717513082315</v>
      </c>
      <c r="O19" s="39">
        <f>O18/O17*100</f>
        <v>91.636611760057946</v>
      </c>
      <c r="P19" s="39">
        <f>P18/P17*100</f>
        <v>61.613679480761107</v>
      </c>
      <c r="Q19" s="39">
        <f>Q18/Q17*100</f>
        <v>67.991757418427198</v>
      </c>
      <c r="R19" s="39" t="s">
        <v>16</v>
      </c>
      <c r="S19" s="39">
        <f>S18/S17*100</f>
        <v>195.21665071891005</v>
      </c>
      <c r="T19" s="39">
        <f>T18/T17*100</f>
        <v>33.450652338797056</v>
      </c>
      <c r="U19" s="39">
        <f>U18/U17*100</f>
        <v>47.895864992033879</v>
      </c>
      <c r="V19" s="39">
        <f>V18/V17*100</f>
        <v>48.478177000781024</v>
      </c>
      <c r="W19" s="39">
        <f>W18/W17*100</f>
        <v>59.513256545495743</v>
      </c>
    </row>
    <row r="20" spans="1:33" x14ac:dyDescent="0.35">
      <c r="A20" s="5" t="s">
        <v>6</v>
      </c>
      <c r="B20" s="38">
        <v>5.809274673008324</v>
      </c>
      <c r="C20" s="38">
        <v>25.581926278240193</v>
      </c>
      <c r="D20" s="39">
        <v>100.26087990487517</v>
      </c>
      <c r="E20" s="38">
        <v>12.340071343638526</v>
      </c>
      <c r="F20" s="38">
        <v>0</v>
      </c>
      <c r="G20" s="39">
        <v>0</v>
      </c>
      <c r="H20" s="39">
        <v>8.4520808561236631</v>
      </c>
      <c r="I20" s="39">
        <v>6.9108204518430441</v>
      </c>
      <c r="J20" s="39">
        <v>6.3506539833531503</v>
      </c>
      <c r="K20" s="39">
        <v>7826.4165279429253</v>
      </c>
      <c r="M20" s="3" t="s">
        <v>12</v>
      </c>
      <c r="N20" s="39">
        <f t="shared" ref="N20:W20" si="4">N18/SQRT(8)</f>
        <v>0.47932752560913594</v>
      </c>
      <c r="O20" s="39">
        <f t="shared" si="4"/>
        <v>18.92721388365138</v>
      </c>
      <c r="P20" s="39">
        <f t="shared" si="4"/>
        <v>34.640815834503414</v>
      </c>
      <c r="Q20" s="39">
        <f t="shared" si="4"/>
        <v>3.0269015530320931</v>
      </c>
      <c r="R20" s="39">
        <f t="shared" si="4"/>
        <v>0</v>
      </c>
      <c r="S20" s="39">
        <f t="shared" si="4"/>
        <v>67.704662747069463</v>
      </c>
      <c r="T20" s="39">
        <f t="shared" si="4"/>
        <v>1.2841488021445595</v>
      </c>
      <c r="U20" s="39">
        <f t="shared" si="4"/>
        <v>2.2783236054527576</v>
      </c>
      <c r="V20" s="39">
        <f t="shared" si="4"/>
        <v>1.6222006554595048</v>
      </c>
      <c r="W20" s="39">
        <f t="shared" si="4"/>
        <v>3743.2222966800637</v>
      </c>
    </row>
    <row r="21" spans="1:33" x14ac:dyDescent="0.35">
      <c r="B21" s="38"/>
      <c r="C21" s="38"/>
      <c r="D21" s="39"/>
      <c r="E21" s="38"/>
      <c r="F21" s="38"/>
      <c r="G21" s="39"/>
      <c r="H21" s="39"/>
      <c r="I21" s="39"/>
      <c r="J21" s="39"/>
      <c r="K21" s="39"/>
    </row>
    <row r="22" spans="1:33" x14ac:dyDescent="0.35">
      <c r="A22" s="5" t="s">
        <v>7</v>
      </c>
      <c r="B22" s="38">
        <v>5.7678622668579624</v>
      </c>
      <c r="C22" s="38">
        <v>111.07309899569583</v>
      </c>
      <c r="D22" s="39">
        <v>124.66865136298419</v>
      </c>
      <c r="E22" s="38">
        <v>24.069440459110478</v>
      </c>
      <c r="F22" s="38">
        <v>0</v>
      </c>
      <c r="G22" s="39">
        <v>0</v>
      </c>
      <c r="H22" s="39">
        <v>6.5736011477761824</v>
      </c>
      <c r="I22" s="39">
        <v>6.3446915351506457</v>
      </c>
      <c r="J22" s="39">
        <v>2.489167862266858</v>
      </c>
      <c r="K22" s="39">
        <v>2809.9238880918219</v>
      </c>
    </row>
    <row r="23" spans="1:33" x14ac:dyDescent="0.35">
      <c r="A23" s="5" t="s">
        <v>7</v>
      </c>
      <c r="B23" s="38">
        <v>12.978980278980279</v>
      </c>
      <c r="C23" s="38">
        <v>0</v>
      </c>
      <c r="D23" s="39">
        <v>210.50803270803272</v>
      </c>
      <c r="E23" s="38"/>
      <c r="F23" s="38">
        <v>0</v>
      </c>
      <c r="G23" s="39">
        <v>0</v>
      </c>
      <c r="H23" s="39">
        <v>3.0030303030303025</v>
      </c>
      <c r="I23" s="39"/>
      <c r="J23" s="39"/>
      <c r="K23" s="39"/>
    </row>
    <row r="24" spans="1:33" x14ac:dyDescent="0.35">
      <c r="A24" s="5" t="s">
        <v>7</v>
      </c>
      <c r="B24" s="38">
        <v>7.0422422422422413</v>
      </c>
      <c r="C24" s="38">
        <v>46.72497497497497</v>
      </c>
      <c r="D24" s="39"/>
      <c r="E24" s="38">
        <v>2.7783283283283282</v>
      </c>
      <c r="F24" s="38">
        <v>0</v>
      </c>
      <c r="G24" s="39">
        <v>0</v>
      </c>
      <c r="H24" s="39"/>
      <c r="I24" s="39">
        <v>6.3897897897897895</v>
      </c>
      <c r="J24" s="39">
        <v>1.4116116116116113</v>
      </c>
      <c r="K24" s="39">
        <v>1032.6497497497496</v>
      </c>
      <c r="Y24" s="5" t="s">
        <v>32</v>
      </c>
      <c r="AG24" s="5" t="s">
        <v>37</v>
      </c>
    </row>
    <row r="25" spans="1:33" x14ac:dyDescent="0.35">
      <c r="A25" s="5" t="s">
        <v>7</v>
      </c>
      <c r="B25" s="38">
        <v>7.9060667340748232</v>
      </c>
      <c r="C25" s="38">
        <v>194.34044489383214</v>
      </c>
      <c r="D25" s="39">
        <v>19.085136501516683</v>
      </c>
      <c r="E25" s="38">
        <v>153.67128412537917</v>
      </c>
      <c r="F25" s="38">
        <v>0</v>
      </c>
      <c r="G25" s="39">
        <v>0</v>
      </c>
      <c r="H25" s="39">
        <v>5.3359959555106169</v>
      </c>
      <c r="I25" s="39">
        <v>2.1271991911021235</v>
      </c>
      <c r="J25" s="39">
        <v>2.5474216380182</v>
      </c>
      <c r="K25" s="39">
        <v>4901.3089989888767</v>
      </c>
      <c r="N25" s="37" t="s">
        <v>30</v>
      </c>
      <c r="O25" s="37" t="s">
        <v>31</v>
      </c>
      <c r="P25" s="37" t="s">
        <v>32</v>
      </c>
      <c r="Q25" s="37" t="s">
        <v>33</v>
      </c>
      <c r="R25" s="37" t="s">
        <v>34</v>
      </c>
      <c r="S25" s="37" t="s">
        <v>35</v>
      </c>
      <c r="T25" s="37" t="s">
        <v>36</v>
      </c>
      <c r="U25" s="37" t="s">
        <v>37</v>
      </c>
      <c r="V25" s="37" t="s">
        <v>38</v>
      </c>
      <c r="W25" s="37" t="s">
        <v>39</v>
      </c>
    </row>
    <row r="26" spans="1:33" x14ac:dyDescent="0.35">
      <c r="A26" s="5" t="s">
        <v>7</v>
      </c>
      <c r="B26" s="38">
        <v>6.5104619565217403</v>
      </c>
      <c r="C26" s="38">
        <v>86.924999999999997</v>
      </c>
      <c r="D26" s="39">
        <v>57.370108695652185</v>
      </c>
      <c r="E26" s="38">
        <v>93.358831521739148</v>
      </c>
      <c r="F26" s="38">
        <v>0</v>
      </c>
      <c r="G26" s="39">
        <v>86.975407608695662</v>
      </c>
      <c r="H26" s="39">
        <v>4.8361413043478265</v>
      </c>
      <c r="I26" s="39">
        <v>4.4498641304347828</v>
      </c>
      <c r="J26" s="39">
        <v>6.0168478260869565</v>
      </c>
      <c r="K26" s="39">
        <v>12496.71616847826</v>
      </c>
      <c r="M26" s="3" t="s">
        <v>9</v>
      </c>
      <c r="N26" s="39">
        <f t="shared" ref="N26:W26" si="5">AVERAGE(B22:B29)</f>
        <v>7.5327762418687163</v>
      </c>
      <c r="O26" s="39">
        <f t="shared" si="5"/>
        <v>76.060467679036137</v>
      </c>
      <c r="P26" s="39">
        <f t="shared" si="5"/>
        <v>70.675720150070646</v>
      </c>
      <c r="Q26" s="39">
        <f t="shared" si="5"/>
        <v>45.718332440933466</v>
      </c>
      <c r="R26" s="39">
        <f t="shared" si="5"/>
        <v>0</v>
      </c>
      <c r="S26" s="39">
        <f t="shared" si="5"/>
        <v>10.871925951086958</v>
      </c>
      <c r="T26" s="39">
        <f t="shared" si="5"/>
        <v>4.1301312006134774</v>
      </c>
      <c r="U26" s="39">
        <f t="shared" si="5"/>
        <v>7.0522395394289896</v>
      </c>
      <c r="V26" s="39">
        <f t="shared" si="5"/>
        <v>3.1399199218005776</v>
      </c>
      <c r="W26" s="39">
        <f t="shared" si="5"/>
        <v>4427.4094681850011</v>
      </c>
    </row>
    <row r="27" spans="1:33" x14ac:dyDescent="0.35">
      <c r="A27" s="5" t="s">
        <v>7</v>
      </c>
      <c r="B27" s="38">
        <v>5.9948717948717958</v>
      </c>
      <c r="C27" s="38">
        <v>96.745098039215691</v>
      </c>
      <c r="D27" s="39">
        <v>2.5001508295625943</v>
      </c>
      <c r="E27" s="38">
        <v>17.830542986425339</v>
      </c>
      <c r="F27" s="38">
        <v>0</v>
      </c>
      <c r="G27" s="39">
        <v>0</v>
      </c>
      <c r="H27" s="39">
        <v>2.0208144796380094</v>
      </c>
      <c r="I27" s="39">
        <v>4.4109351432880857</v>
      </c>
      <c r="J27" s="39">
        <v>2.4340120663650078</v>
      </c>
      <c r="K27" s="39">
        <v>1320.0671191553547</v>
      </c>
      <c r="M27" s="3" t="s">
        <v>10</v>
      </c>
      <c r="N27" s="39">
        <f t="shared" ref="N27:W27" si="6">STDEV(B22:B29)</f>
        <v>2.4308417257654868</v>
      </c>
      <c r="O27" s="39">
        <f t="shared" si="6"/>
        <v>60.843436546500186</v>
      </c>
      <c r="P27" s="39">
        <f t="shared" si="6"/>
        <v>82.031498070721796</v>
      </c>
      <c r="Q27" s="39">
        <f t="shared" si="6"/>
        <v>56.522874790772775</v>
      </c>
      <c r="R27" s="39">
        <f t="shared" si="6"/>
        <v>0</v>
      </c>
      <c r="S27" s="39">
        <f t="shared" si="6"/>
        <v>30.750450258286371</v>
      </c>
      <c r="T27" s="39">
        <f t="shared" si="6"/>
        <v>1.7259592677360498</v>
      </c>
      <c r="U27" s="39">
        <f t="shared" si="6"/>
        <v>5.8666232861893342</v>
      </c>
      <c r="V27" s="39">
        <f t="shared" si="6"/>
        <v>1.9236881045042276</v>
      </c>
      <c r="W27" s="39">
        <f t="shared" si="6"/>
        <v>3886.9755350525666</v>
      </c>
    </row>
    <row r="28" spans="1:33" x14ac:dyDescent="0.35">
      <c r="A28" s="5" t="s">
        <v>7</v>
      </c>
      <c r="B28" s="38">
        <v>8.4959219858156043</v>
      </c>
      <c r="C28" s="38">
        <v>49.565425531914897</v>
      </c>
      <c r="D28" s="39"/>
      <c r="E28" s="38">
        <v>23.2</v>
      </c>
      <c r="F28" s="38">
        <v>0</v>
      </c>
      <c r="G28" s="39">
        <v>0</v>
      </c>
      <c r="H28" s="39"/>
      <c r="I28" s="39">
        <v>18.59095744680851</v>
      </c>
      <c r="J28" s="39">
        <v>5.7019503546099291</v>
      </c>
      <c r="K28" s="39">
        <v>5060.3562056737583</v>
      </c>
      <c r="M28" s="3" t="s">
        <v>11</v>
      </c>
      <c r="N28" s="39">
        <f>N27/N26*100</f>
        <v>32.27019690634603</v>
      </c>
      <c r="O28" s="39">
        <f>O27/O26*100</f>
        <v>79.993508327151545</v>
      </c>
      <c r="P28" s="39">
        <f>P27/P26*100</f>
        <v>116.06743857231116</v>
      </c>
      <c r="Q28" s="39">
        <f>Q27/Q26*100</f>
        <v>123.63284436018836</v>
      </c>
      <c r="R28" s="39" t="s">
        <v>16</v>
      </c>
      <c r="S28" s="39">
        <f>S27/S26*100</f>
        <v>282.84271247461896</v>
      </c>
      <c r="T28" s="39">
        <f>T27/T26*100</f>
        <v>41.789453746158983</v>
      </c>
      <c r="U28" s="39">
        <f>U27/U26*100</f>
        <v>83.188088739599834</v>
      </c>
      <c r="V28" s="39">
        <f>V27/V26*100</f>
        <v>61.26551480335506</v>
      </c>
      <c r="W28" s="39">
        <f>W27/W26*100</f>
        <v>87.793450390890015</v>
      </c>
    </row>
    <row r="29" spans="1:33" x14ac:dyDescent="0.35">
      <c r="A29" s="5" t="s">
        <v>7</v>
      </c>
      <c r="B29" s="38">
        <v>5.5658026755852843</v>
      </c>
      <c r="C29" s="38">
        <v>23.109698996655521</v>
      </c>
      <c r="D29" s="39">
        <v>9.9222408026755868</v>
      </c>
      <c r="E29" s="38">
        <v>5.1198996655518396</v>
      </c>
      <c r="F29" s="38">
        <v>0</v>
      </c>
      <c r="G29" s="39">
        <v>0</v>
      </c>
      <c r="H29" s="39">
        <v>3.0112040133779265</v>
      </c>
      <c r="I29" s="39"/>
      <c r="J29" s="39">
        <v>1.3784280936454851</v>
      </c>
      <c r="K29" s="39">
        <v>3370.8441471571905</v>
      </c>
      <c r="M29" s="3" t="s">
        <v>12</v>
      </c>
      <c r="N29" s="39">
        <f>N27/SQRT(8)</f>
        <v>0.85943233413999276</v>
      </c>
      <c r="O29" s="39">
        <f>O27/SQRT(8)</f>
        <v>21.511403286361848</v>
      </c>
      <c r="P29" s="39">
        <f>P27/SQRT(6)</f>
        <v>33.489218851561851</v>
      </c>
      <c r="Q29" s="39">
        <f>Q27/SQRT(7)</f>
        <v>21.363638583260965</v>
      </c>
      <c r="R29" s="39">
        <f>R27/SQRT(8)</f>
        <v>0</v>
      </c>
      <c r="S29" s="39">
        <f>S27/SQRT(8)</f>
        <v>10.871925951086956</v>
      </c>
      <c r="T29" s="39">
        <f>T27/SQRT(6)</f>
        <v>0.70461992046350319</v>
      </c>
      <c r="U29" s="39">
        <f>U27/SQRT(6)</f>
        <v>2.3950389273822861</v>
      </c>
      <c r="V29" s="39">
        <f>V27/SQRT(7)</f>
        <v>0.72708576065305952</v>
      </c>
      <c r="W29" s="39">
        <f>W27/SQRT(7)</f>
        <v>1469.1386597059022</v>
      </c>
    </row>
    <row r="30" spans="1:33" x14ac:dyDescent="0.35">
      <c r="B30" s="38"/>
      <c r="C30" s="38"/>
      <c r="D30" s="39"/>
      <c r="E30" s="38"/>
      <c r="F30" s="38"/>
      <c r="G30" s="39"/>
      <c r="H30" s="39"/>
      <c r="I30" s="39"/>
      <c r="J30" s="39"/>
      <c r="K30" s="39"/>
    </row>
    <row r="31" spans="1:33" x14ac:dyDescent="0.35">
      <c r="A31" s="5" t="s">
        <v>8</v>
      </c>
      <c r="B31" s="38">
        <v>6.1084745762711865</v>
      </c>
      <c r="C31" s="38">
        <v>23.603107344632768</v>
      </c>
      <c r="D31" s="39">
        <v>45.313559322033903</v>
      </c>
      <c r="E31" s="38">
        <v>13.383615819209039</v>
      </c>
      <c r="F31" s="38">
        <v>0</v>
      </c>
      <c r="G31" s="39">
        <v>0</v>
      </c>
      <c r="H31" s="39">
        <v>13.491101694915256</v>
      </c>
      <c r="I31" s="39">
        <v>2.8361581920903958</v>
      </c>
      <c r="J31" s="39">
        <v>1.3581920903954803</v>
      </c>
      <c r="K31" s="39">
        <v>11476.687429378531</v>
      </c>
    </row>
    <row r="32" spans="1:33" x14ac:dyDescent="0.35">
      <c r="A32" s="5" t="s">
        <v>8</v>
      </c>
      <c r="B32" s="38">
        <v>6.0425547996976556</v>
      </c>
      <c r="C32" s="38">
        <v>204.24535147392285</v>
      </c>
      <c r="D32" s="39">
        <v>76.973696145124705</v>
      </c>
      <c r="E32" s="38">
        <v>98.547089947089944</v>
      </c>
      <c r="F32" s="38">
        <v>0</v>
      </c>
      <c r="G32" s="39">
        <v>0</v>
      </c>
      <c r="H32" s="39">
        <v>4.7948601662887373</v>
      </c>
      <c r="I32" s="39">
        <v>1.3392290249433105</v>
      </c>
      <c r="J32" s="39">
        <v>1.0439909297052155</v>
      </c>
      <c r="K32" s="39">
        <v>2041.6653817082388</v>
      </c>
    </row>
    <row r="33" spans="1:33" x14ac:dyDescent="0.35">
      <c r="A33" s="5" t="s">
        <v>8</v>
      </c>
      <c r="B33" s="38">
        <v>6.5642494226327939</v>
      </c>
      <c r="C33" s="38">
        <v>213.6528868360277</v>
      </c>
      <c r="D33" s="39"/>
      <c r="E33" s="38">
        <v>15.551685912240186</v>
      </c>
      <c r="F33" s="38">
        <v>0</v>
      </c>
      <c r="G33" s="39">
        <v>134.135103926097</v>
      </c>
      <c r="H33" s="39">
        <v>7.1966743648960732</v>
      </c>
      <c r="I33" s="39">
        <v>10.75944572748268</v>
      </c>
      <c r="J33" s="39">
        <v>8.2737182448036943</v>
      </c>
      <c r="K33" s="39">
        <v>15520.322863741338</v>
      </c>
    </row>
    <row r="34" spans="1:33" x14ac:dyDescent="0.35">
      <c r="A34" s="5" t="s">
        <v>8</v>
      </c>
      <c r="B34" s="38"/>
      <c r="C34" s="38">
        <v>12.241002949852509</v>
      </c>
      <c r="D34" s="39"/>
      <c r="E34" s="38">
        <v>7.5759587020648969</v>
      </c>
      <c r="F34" s="38">
        <v>0</v>
      </c>
      <c r="G34" s="39">
        <v>0</v>
      </c>
      <c r="H34" s="39"/>
      <c r="I34" s="39"/>
      <c r="J34" s="39"/>
      <c r="K34" s="39">
        <v>2683.5432153392335</v>
      </c>
      <c r="N34" s="37" t="s">
        <v>30</v>
      </c>
      <c r="O34" s="37" t="s">
        <v>31</v>
      </c>
      <c r="P34" s="37" t="s">
        <v>32</v>
      </c>
      <c r="Q34" s="37" t="s">
        <v>33</v>
      </c>
      <c r="R34" s="37" t="s">
        <v>34</v>
      </c>
      <c r="S34" s="37" t="s">
        <v>35</v>
      </c>
      <c r="T34" s="37" t="s">
        <v>36</v>
      </c>
      <c r="U34" s="37" t="s">
        <v>37</v>
      </c>
      <c r="V34" s="37" t="s">
        <v>38</v>
      </c>
      <c r="W34" s="37" t="s">
        <v>39</v>
      </c>
    </row>
    <row r="35" spans="1:33" x14ac:dyDescent="0.35">
      <c r="A35" s="5" t="s">
        <v>8</v>
      </c>
      <c r="B35" s="38">
        <v>5.7955500618046969</v>
      </c>
      <c r="C35" s="38">
        <v>29.554882571075403</v>
      </c>
      <c r="D35" s="39">
        <v>75.544128553770094</v>
      </c>
      <c r="E35" s="38">
        <v>12.955624227441284</v>
      </c>
      <c r="F35" s="38">
        <v>0</v>
      </c>
      <c r="G35" s="39">
        <v>0</v>
      </c>
      <c r="H35" s="39">
        <v>5.3140914709517926</v>
      </c>
      <c r="I35" s="39"/>
      <c r="J35" s="39">
        <v>1.7893695920889985</v>
      </c>
      <c r="K35" s="39">
        <v>2657.4746600741651</v>
      </c>
      <c r="M35" s="3" t="s">
        <v>9</v>
      </c>
      <c r="N35" s="39">
        <f t="shared" ref="N35:W35" si="7">AVERAGE(B31:B38)</f>
        <v>6.9590213638500078</v>
      </c>
      <c r="O35" s="39">
        <f t="shared" si="7"/>
        <v>76.093249002159823</v>
      </c>
      <c r="P35" s="39">
        <f t="shared" si="7"/>
        <v>74.621252263669675</v>
      </c>
      <c r="Q35" s="39">
        <f t="shared" si="7"/>
        <v>28.282064870110492</v>
      </c>
      <c r="R35" s="39">
        <f t="shared" si="7"/>
        <v>0</v>
      </c>
      <c r="S35" s="39">
        <f t="shared" si="7"/>
        <v>16.766887990762125</v>
      </c>
      <c r="T35" s="39">
        <f t="shared" si="7"/>
        <v>6.0700770402945121</v>
      </c>
      <c r="U35" s="39">
        <f t="shared" si="7"/>
        <v>7.6746042881522225</v>
      </c>
      <c r="V35" s="39">
        <f t="shared" si="7"/>
        <v>5.9259776574287448</v>
      </c>
      <c r="W35" s="39">
        <f t="shared" si="7"/>
        <v>8308.6993184701114</v>
      </c>
      <c r="Y35" s="5" t="s">
        <v>33</v>
      </c>
      <c r="AG35" s="5" t="s">
        <v>38</v>
      </c>
    </row>
    <row r="36" spans="1:33" x14ac:dyDescent="0.35">
      <c r="A36" s="5" t="s">
        <v>8</v>
      </c>
      <c r="B36" s="38">
        <v>9.453327716933444</v>
      </c>
      <c r="C36" s="38">
        <v>65.571861836562761</v>
      </c>
      <c r="D36" s="39">
        <v>79.406318449873638</v>
      </c>
      <c r="E36" s="38">
        <v>33.788795282224093</v>
      </c>
      <c r="F36" s="38">
        <v>0</v>
      </c>
      <c r="G36" s="39">
        <v>0</v>
      </c>
      <c r="H36" s="39">
        <v>3.088626790227464</v>
      </c>
      <c r="I36" s="39">
        <v>19.344987363100252</v>
      </c>
      <c r="J36" s="39">
        <v>12.879022746419547</v>
      </c>
      <c r="K36" s="39">
        <v>11294.738753159223</v>
      </c>
      <c r="M36" s="3" t="s">
        <v>10</v>
      </c>
      <c r="N36" s="39">
        <f t="shared" ref="N36:W36" si="8">STDEV(B31:B38)</f>
        <v>1.277248454578316</v>
      </c>
      <c r="O36" s="39">
        <f t="shared" si="8"/>
        <v>83.44211744416647</v>
      </c>
      <c r="P36" s="39">
        <f t="shared" si="8"/>
        <v>39.708049261517026</v>
      </c>
      <c r="Q36" s="39">
        <f t="shared" si="8"/>
        <v>29.492896716566086</v>
      </c>
      <c r="R36" s="39">
        <f t="shared" si="8"/>
        <v>0</v>
      </c>
      <c r="S36" s="39">
        <f t="shared" si="8"/>
        <v>47.423920790652744</v>
      </c>
      <c r="T36" s="39">
        <f t="shared" si="8"/>
        <v>3.5171628058347659</v>
      </c>
      <c r="U36" s="39">
        <f t="shared" si="8"/>
        <v>7.4513098971039735</v>
      </c>
      <c r="V36" s="39">
        <f t="shared" si="8"/>
        <v>4.5912646523915317</v>
      </c>
      <c r="W36" s="39">
        <f t="shared" si="8"/>
        <v>5229.6932613880363</v>
      </c>
    </row>
    <row r="37" spans="1:33" x14ac:dyDescent="0.35">
      <c r="A37" s="5" t="s">
        <v>8</v>
      </c>
      <c r="B37" s="38">
        <v>7.1019830028328634</v>
      </c>
      <c r="C37" s="38">
        <v>26.538526912181307</v>
      </c>
      <c r="D37" s="39">
        <v>143.42436260623231</v>
      </c>
      <c r="E37" s="38">
        <v>21.827337110481587</v>
      </c>
      <c r="F37" s="38">
        <v>0</v>
      </c>
      <c r="G37" s="39">
        <v>0</v>
      </c>
      <c r="H37" s="39">
        <v>3.7796033994334284</v>
      </c>
      <c r="I37" s="39">
        <v>4.0932011331444764</v>
      </c>
      <c r="J37" s="39">
        <v>8.9711048158640239</v>
      </c>
      <c r="K37" s="39">
        <v>8287.3137393767702</v>
      </c>
      <c r="M37" s="3" t="s">
        <v>11</v>
      </c>
      <c r="N37" s="39">
        <f>N36/N35*100</f>
        <v>18.353851609268396</v>
      </c>
      <c r="O37" s="39">
        <f>O36/O35*100</f>
        <v>109.65771410522642</v>
      </c>
      <c r="P37" s="39">
        <f>P36/P35*100</f>
        <v>53.212788658666618</v>
      </c>
      <c r="Q37" s="39">
        <f>Q36/Q35*100</f>
        <v>104.28127101757427</v>
      </c>
      <c r="R37" s="39" t="s">
        <v>16</v>
      </c>
      <c r="S37" s="39">
        <f>S36/S35*100</f>
        <v>282.84271247461902</v>
      </c>
      <c r="T37" s="39">
        <f>T36/T35*100</f>
        <v>57.942638659889525</v>
      </c>
      <c r="U37" s="39">
        <f>U36/U35*100</f>
        <v>97.090476815945252</v>
      </c>
      <c r="V37" s="39">
        <f>V36/V35*100</f>
        <v>77.476914659574675</v>
      </c>
      <c r="W37" s="39">
        <f>W36/W35*100</f>
        <v>62.94238196539991</v>
      </c>
    </row>
    <row r="38" spans="1:33" x14ac:dyDescent="0.35">
      <c r="A38" s="5" t="s">
        <v>8</v>
      </c>
      <c r="B38" s="38">
        <v>7.647009966777409</v>
      </c>
      <c r="C38" s="38">
        <v>33.338372093023253</v>
      </c>
      <c r="D38" s="39">
        <v>27.06544850498339</v>
      </c>
      <c r="E38" s="38">
        <v>22.626411960132891</v>
      </c>
      <c r="F38" s="38">
        <v>0</v>
      </c>
      <c r="G38" s="39">
        <v>0</v>
      </c>
      <c r="H38" s="39">
        <v>4.8255813953488369</v>
      </c>
      <c r="I38" s="39"/>
      <c r="J38" s="39">
        <v>7.1664451827242512</v>
      </c>
      <c r="K38" s="39">
        <v>12507.848504983387</v>
      </c>
      <c r="M38" s="3" t="s">
        <v>12</v>
      </c>
      <c r="N38" s="39">
        <f>N36/SQRT(7)</f>
        <v>0.48275453903654308</v>
      </c>
      <c r="O38" s="39">
        <f>O36/SQRT(8)</f>
        <v>29.501243540667208</v>
      </c>
      <c r="P38" s="39">
        <f>P36/SQRT(6)</f>
        <v>16.210743228669184</v>
      </c>
      <c r="Q38" s="39">
        <f>Q36/SQRT(8)</f>
        <v>10.427313632559169</v>
      </c>
      <c r="R38" s="39">
        <f>R36/SQRT(8)</f>
        <v>0</v>
      </c>
      <c r="S38" s="39">
        <f>S36/SQRT(8)</f>
        <v>16.766887990762125</v>
      </c>
      <c r="T38" s="39">
        <f>T36/SQRT(7)</f>
        <v>1.3293625863949923</v>
      </c>
      <c r="U38" s="39">
        <f>U36/SQRT(5)</f>
        <v>3.3323270902682895</v>
      </c>
      <c r="V38" s="39">
        <f>V36/SQRT(7)</f>
        <v>1.735334924787058</v>
      </c>
      <c r="W38" s="39">
        <f>W36/SQRT(8)</f>
        <v>1848.9757843265361</v>
      </c>
    </row>
    <row r="45" spans="1:33" x14ac:dyDescent="0.35">
      <c r="Y45" s="5" t="s">
        <v>34</v>
      </c>
      <c r="AG45" s="5" t="s">
        <v>39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A00E1-B695-4BE7-9502-DB2FF4A1258B}">
  <dimension ref="A1:M45"/>
  <sheetViews>
    <sheetView topLeftCell="A3" workbookViewId="0">
      <selection activeCell="H3" sqref="H3"/>
    </sheetView>
  </sheetViews>
  <sheetFormatPr defaultRowHeight="14.5" x14ac:dyDescent="0.35"/>
  <cols>
    <col min="1" max="1" width="18" style="5" customWidth="1"/>
    <col min="2" max="2" width="10.81640625" style="5" customWidth="1"/>
    <col min="3" max="3" width="10.1796875" style="5" customWidth="1"/>
    <col min="4" max="4" width="10.7265625" style="5" customWidth="1"/>
    <col min="5" max="5" width="10.81640625" style="5" customWidth="1"/>
    <col min="6" max="6" width="6.81640625" customWidth="1"/>
    <col min="7" max="7" width="7.54296875" style="7" bestFit="1" customWidth="1"/>
    <col min="8" max="8" width="10.26953125" style="2" customWidth="1"/>
    <col min="9" max="9" width="10.90625" style="2" customWidth="1"/>
    <col min="10" max="10" width="10.7265625" style="2" customWidth="1"/>
    <col min="11" max="11" width="10.54296875" style="2" customWidth="1"/>
    <col min="12" max="16384" width="8.7265625" style="5"/>
  </cols>
  <sheetData>
    <row r="1" spans="1:13" s="9" customFormat="1" ht="15.5" x14ac:dyDescent="0.35">
      <c r="A1" s="8" t="s">
        <v>15</v>
      </c>
      <c r="B1" s="8"/>
      <c r="C1" s="8"/>
      <c r="D1" s="8"/>
      <c r="E1" s="8"/>
      <c r="G1" s="10"/>
      <c r="H1" s="11"/>
      <c r="I1" s="11"/>
      <c r="J1" s="11"/>
      <c r="K1" s="11"/>
      <c r="M1" s="9" t="s">
        <v>14</v>
      </c>
    </row>
    <row r="2" spans="1:13" x14ac:dyDescent="0.35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</row>
    <row r="3" spans="1:13" x14ac:dyDescent="0.35">
      <c r="A3" s="5" t="s">
        <v>5</v>
      </c>
      <c r="B3" s="6">
        <v>0.49180000000000001</v>
      </c>
      <c r="C3" s="6">
        <v>13.440300000000001</v>
      </c>
      <c r="D3" s="6">
        <v>24.063099999999999</v>
      </c>
      <c r="E3" s="6">
        <v>42.739699999999999</v>
      </c>
      <c r="M3" s="3" t="s">
        <v>1</v>
      </c>
    </row>
    <row r="4" spans="1:13" x14ac:dyDescent="0.35">
      <c r="A4" s="5" t="s">
        <v>5</v>
      </c>
      <c r="B4" s="6">
        <v>1.8832</v>
      </c>
      <c r="C4" s="6">
        <v>4.3956999999999997</v>
      </c>
      <c r="D4" s="6">
        <v>11.003399999999999</v>
      </c>
      <c r="E4" s="6">
        <v>22.379100000000001</v>
      </c>
    </row>
    <row r="5" spans="1:13" x14ac:dyDescent="0.35">
      <c r="A5" s="5" t="s">
        <v>5</v>
      </c>
      <c r="B5" s="6">
        <v>0.84419999999999995</v>
      </c>
      <c r="C5" s="6">
        <v>3.1877</v>
      </c>
      <c r="D5" s="6">
        <v>14.7819</v>
      </c>
      <c r="E5" s="6">
        <v>18.084700000000002</v>
      </c>
    </row>
    <row r="6" spans="1:13" x14ac:dyDescent="0.35">
      <c r="A6" s="5" t="s">
        <v>5</v>
      </c>
      <c r="B6" s="6">
        <v>0.4652</v>
      </c>
      <c r="C6" s="6">
        <v>4.3712999999999997</v>
      </c>
      <c r="D6" s="6">
        <v>6.8853999999999997</v>
      </c>
      <c r="E6" s="6">
        <v>13.470499999999999</v>
      </c>
      <c r="H6" s="4" t="s">
        <v>1</v>
      </c>
      <c r="I6" s="4" t="s">
        <v>2</v>
      </c>
      <c r="J6" s="4" t="s">
        <v>3</v>
      </c>
      <c r="K6" s="4" t="s">
        <v>4</v>
      </c>
    </row>
    <row r="7" spans="1:13" x14ac:dyDescent="0.35">
      <c r="A7" s="5" t="s">
        <v>5</v>
      </c>
      <c r="B7" s="6">
        <v>0.88900000000000001</v>
      </c>
      <c r="C7" s="6">
        <v>2.9411999999999998</v>
      </c>
      <c r="D7" s="6">
        <v>7.7836999999999996</v>
      </c>
      <c r="E7" s="6">
        <v>31.6431</v>
      </c>
      <c r="G7" s="7" t="s">
        <v>9</v>
      </c>
      <c r="H7" s="2">
        <f>AVERAGE(B3:B10)</f>
        <v>0.82416249999999991</v>
      </c>
      <c r="I7" s="2">
        <f>AVERAGE(C3:C10)</f>
        <v>4.8071624999999996</v>
      </c>
      <c r="J7" s="2">
        <f>AVERAGE(D3:D10)</f>
        <v>11.72245</v>
      </c>
      <c r="K7" s="2">
        <f>AVERAGE(E3:E10)</f>
        <v>22.833837499999998</v>
      </c>
    </row>
    <row r="8" spans="1:13" x14ac:dyDescent="0.35">
      <c r="A8" s="5" t="s">
        <v>5</v>
      </c>
      <c r="B8" s="6">
        <v>0.85070000000000001</v>
      </c>
      <c r="C8" s="6">
        <v>2.2170000000000001</v>
      </c>
      <c r="D8" s="6">
        <v>4.1676000000000002</v>
      </c>
      <c r="E8" s="6">
        <v>10.315899999999999</v>
      </c>
      <c r="G8" s="7" t="s">
        <v>10</v>
      </c>
      <c r="H8" s="2">
        <f>STDEV(B3:B10)</f>
        <v>0.46176876383098964</v>
      </c>
      <c r="I8" s="2">
        <f>STDEV(C3:C10)</f>
        <v>3.6993382581744076</v>
      </c>
      <c r="J8" s="2">
        <f>STDEV(D3:D10)</f>
        <v>6.5520776161894938</v>
      </c>
      <c r="K8" s="2">
        <f>STDEV(E3:E10)</f>
        <v>10.339546747034284</v>
      </c>
    </row>
    <row r="9" spans="1:13" x14ac:dyDescent="0.35">
      <c r="A9" s="5" t="s">
        <v>5</v>
      </c>
      <c r="B9" s="6">
        <v>0.66090000000000004</v>
      </c>
      <c r="C9" s="6">
        <v>2.1314000000000002</v>
      </c>
      <c r="D9" s="6">
        <v>8.02</v>
      </c>
      <c r="E9" s="6">
        <v>23.7562</v>
      </c>
      <c r="G9" s="7" t="s">
        <v>11</v>
      </c>
      <c r="H9" s="2">
        <f>H8/H7*100</f>
        <v>56.028849144554584</v>
      </c>
      <c r="I9" s="2">
        <f>I8/I7*100</f>
        <v>76.95471617975069</v>
      </c>
      <c r="J9" s="2">
        <f>J8/J7*100</f>
        <v>55.893414910615903</v>
      </c>
      <c r="K9" s="2">
        <f>K8/K7*100</f>
        <v>45.281686650499658</v>
      </c>
    </row>
    <row r="10" spans="1:13" x14ac:dyDescent="0.35">
      <c r="A10" s="5" t="s">
        <v>5</v>
      </c>
      <c r="B10" s="6">
        <v>0.50829999999999997</v>
      </c>
      <c r="C10" s="6">
        <v>5.7727000000000004</v>
      </c>
      <c r="D10" s="6">
        <v>17.0745</v>
      </c>
      <c r="E10" s="6">
        <v>20.281500000000001</v>
      </c>
      <c r="G10" s="7" t="s">
        <v>12</v>
      </c>
      <c r="H10" s="2">
        <f>H8/SQRT(8)</f>
        <v>0.16325991212251106</v>
      </c>
      <c r="I10" s="2">
        <f>I8/SQRT(8)</f>
        <v>1.3079135841289773</v>
      </c>
      <c r="J10" s="2">
        <f>J8/SQRT(8)</f>
        <v>2.3165092566340899</v>
      </c>
      <c r="K10" s="2">
        <f>K8/SQRT(8)</f>
        <v>3.655581809611625</v>
      </c>
    </row>
    <row r="11" spans="1:13" x14ac:dyDescent="0.35">
      <c r="B11" s="6"/>
      <c r="C11" s="6"/>
      <c r="D11" s="6"/>
      <c r="E11" s="6"/>
    </row>
    <row r="12" spans="1:13" x14ac:dyDescent="0.35">
      <c r="A12" s="5" t="s">
        <v>6</v>
      </c>
      <c r="B12" s="6">
        <v>1.2839</v>
      </c>
      <c r="C12" s="6">
        <v>2.6878000000000002</v>
      </c>
      <c r="D12" s="6">
        <v>3.9297</v>
      </c>
      <c r="E12" s="6">
        <v>4.2743000000000002</v>
      </c>
    </row>
    <row r="13" spans="1:13" x14ac:dyDescent="0.35">
      <c r="A13" s="5" t="s">
        <v>6</v>
      </c>
      <c r="B13" s="6">
        <v>0.7046</v>
      </c>
      <c r="C13" s="6">
        <v>4.3663999999999996</v>
      </c>
      <c r="D13" s="6">
        <v>5.1817000000000002</v>
      </c>
      <c r="E13" s="6">
        <v>6.7790999999999997</v>
      </c>
    </row>
    <row r="14" spans="1:13" x14ac:dyDescent="0.35">
      <c r="A14" s="5" t="s">
        <v>6</v>
      </c>
      <c r="B14" s="6">
        <v>0.77639999999999998</v>
      </c>
      <c r="C14" s="6">
        <v>4.6196999999999999</v>
      </c>
      <c r="D14" s="6">
        <v>4.3608000000000002</v>
      </c>
      <c r="E14" s="6">
        <v>5.1909999999999998</v>
      </c>
      <c r="M14" s="3" t="s">
        <v>2</v>
      </c>
    </row>
    <row r="15" spans="1:13" x14ac:dyDescent="0.35">
      <c r="A15" s="5" t="s">
        <v>6</v>
      </c>
      <c r="B15" s="6">
        <v>0.73519999999999996</v>
      </c>
      <c r="C15" s="6">
        <v>5.94435</v>
      </c>
      <c r="D15" s="6">
        <v>10.457599999999999</v>
      </c>
      <c r="E15" s="6">
        <v>13.663600000000001</v>
      </c>
      <c r="H15" s="4" t="s">
        <v>1</v>
      </c>
      <c r="I15" s="4" t="s">
        <v>2</v>
      </c>
      <c r="J15" s="4" t="s">
        <v>3</v>
      </c>
      <c r="K15" s="4" t="s">
        <v>4</v>
      </c>
    </row>
    <row r="16" spans="1:13" x14ac:dyDescent="0.35">
      <c r="A16" s="5" t="s">
        <v>6</v>
      </c>
      <c r="B16" s="6">
        <v>0.49819999999999998</v>
      </c>
      <c r="C16" s="6">
        <v>4.9356</v>
      </c>
      <c r="D16" s="6">
        <v>5.5340999999999996</v>
      </c>
      <c r="E16" s="6">
        <v>8.8339999999999996</v>
      </c>
      <c r="G16" s="7" t="s">
        <v>9</v>
      </c>
      <c r="H16" s="2">
        <f>AVERAGE(B12:B19)</f>
        <v>0.71557499999999996</v>
      </c>
      <c r="I16" s="2">
        <f>AVERAGE(C12:C19)</f>
        <v>5.5246437500000001</v>
      </c>
      <c r="J16" s="2">
        <f>AVERAGE(D12:D19)</f>
        <v>6.7154749999999996</v>
      </c>
      <c r="K16" s="2">
        <f>AVERAGE(E12:E19)</f>
        <v>8.5061625000000003</v>
      </c>
    </row>
    <row r="17" spans="1:13" x14ac:dyDescent="0.35">
      <c r="A17" s="5" t="s">
        <v>6</v>
      </c>
      <c r="B17" s="6">
        <v>1.0452999999999999</v>
      </c>
      <c r="C17" s="6">
        <v>2.8822000000000001</v>
      </c>
      <c r="D17" s="6">
        <v>3.4148999999999998</v>
      </c>
      <c r="E17" s="6">
        <v>4.4375</v>
      </c>
      <c r="G17" s="7" t="s">
        <v>10</v>
      </c>
      <c r="H17" s="2">
        <f>STDEV(B12:B19)</f>
        <v>0.33251658068218393</v>
      </c>
      <c r="I17" s="2">
        <f>STDEV(C12:C19)</f>
        <v>2.932441229399819</v>
      </c>
      <c r="J17" s="2">
        <f>STDEV(D12:D19)</f>
        <v>3.3187542502528617</v>
      </c>
      <c r="K17" s="2">
        <f>STDEV(E12:E19)</f>
        <v>3.8947974786657968</v>
      </c>
    </row>
    <row r="18" spans="1:13" x14ac:dyDescent="0.35">
      <c r="A18" s="5" t="s">
        <v>6</v>
      </c>
      <c r="B18" s="6">
        <v>0.27179999999999999</v>
      </c>
      <c r="C18" s="6">
        <v>6.8562000000000003</v>
      </c>
      <c r="D18" s="6">
        <v>8.4649000000000001</v>
      </c>
      <c r="E18" s="6">
        <v>12.1401</v>
      </c>
      <c r="G18" s="7" t="s">
        <v>11</v>
      </c>
      <c r="H18" s="2">
        <f>H17/H16*100</f>
        <v>46.468445750925333</v>
      </c>
      <c r="I18" s="2">
        <f>I17/I16*100</f>
        <v>53.07928188853478</v>
      </c>
      <c r="J18" s="2">
        <f>J17/J16*100</f>
        <v>49.419501230409793</v>
      </c>
      <c r="K18" s="2">
        <f>K17/K16*100</f>
        <v>45.78795054368873</v>
      </c>
    </row>
    <row r="19" spans="1:13" x14ac:dyDescent="0.35">
      <c r="A19" s="5" t="s">
        <v>6</v>
      </c>
      <c r="B19" s="6">
        <v>0.40920000000000001</v>
      </c>
      <c r="C19" s="6">
        <v>11.9049</v>
      </c>
      <c r="D19" s="6">
        <v>12.380100000000001</v>
      </c>
      <c r="E19" s="6">
        <v>12.729699999999999</v>
      </c>
      <c r="G19" s="7" t="s">
        <v>12</v>
      </c>
      <c r="H19" s="2">
        <f>H17/SQRT(8)</f>
        <v>0.117562364528668</v>
      </c>
      <c r="I19" s="2">
        <f>I17/SQRT(8)</f>
        <v>1.036774539369814</v>
      </c>
      <c r="J19" s="2">
        <f>J17/SQRT(8)</f>
        <v>1.1733568177227374</v>
      </c>
      <c r="K19" s="2">
        <f>K17/SQRT(8)</f>
        <v>1.3770188542564261</v>
      </c>
    </row>
    <row r="20" spans="1:13" x14ac:dyDescent="0.35">
      <c r="B20" s="6"/>
      <c r="C20" s="6"/>
      <c r="D20" s="6"/>
      <c r="E20" s="6"/>
    </row>
    <row r="21" spans="1:13" x14ac:dyDescent="0.35">
      <c r="A21" s="5" t="s">
        <v>7</v>
      </c>
      <c r="B21" s="6">
        <v>1.1377999999999999</v>
      </c>
      <c r="C21" s="6">
        <v>3.2482000000000002</v>
      </c>
      <c r="D21" s="6">
        <v>5.9291</v>
      </c>
      <c r="E21" s="6">
        <v>7.8056000000000001</v>
      </c>
    </row>
    <row r="22" spans="1:13" x14ac:dyDescent="0.35">
      <c r="A22" s="5" t="s">
        <v>7</v>
      </c>
      <c r="B22" s="6">
        <v>1.5558000000000001</v>
      </c>
      <c r="C22" s="6">
        <v>3.2056</v>
      </c>
      <c r="D22" s="6">
        <v>9.2547999999999995</v>
      </c>
      <c r="E22" s="6">
        <v>17.4435</v>
      </c>
    </row>
    <row r="23" spans="1:13" x14ac:dyDescent="0.35">
      <c r="A23" s="5" t="s">
        <v>7</v>
      </c>
      <c r="B23" s="6">
        <v>0.88009999999999999</v>
      </c>
      <c r="C23" s="6">
        <v>14.163600000000001</v>
      </c>
      <c r="D23" s="6">
        <v>29.061</v>
      </c>
      <c r="E23" s="6">
        <v>34.1995</v>
      </c>
    </row>
    <row r="24" spans="1:13" x14ac:dyDescent="0.35">
      <c r="A24" s="5" t="s">
        <v>7</v>
      </c>
      <c r="B24" s="6">
        <v>0.9304</v>
      </c>
      <c r="C24" s="6">
        <v>7.0505000000000004</v>
      </c>
      <c r="D24" s="6">
        <v>9.5382999999999996</v>
      </c>
      <c r="E24" s="6">
        <v>13.0603</v>
      </c>
      <c r="M24" s="3" t="s">
        <v>3</v>
      </c>
    </row>
    <row r="25" spans="1:13" x14ac:dyDescent="0.35">
      <c r="A25" s="5" t="s">
        <v>7</v>
      </c>
      <c r="B25" s="6">
        <v>0.86509999999999998</v>
      </c>
      <c r="C25" s="6">
        <v>13.4681</v>
      </c>
      <c r="D25" s="6">
        <v>18.4481</v>
      </c>
      <c r="E25" s="6">
        <v>25.200099999999999</v>
      </c>
    </row>
    <row r="26" spans="1:13" x14ac:dyDescent="0.35">
      <c r="A26" s="5" t="s">
        <v>7</v>
      </c>
      <c r="B26" s="6">
        <v>0.4763</v>
      </c>
      <c r="C26" s="6">
        <v>3.3834</v>
      </c>
      <c r="D26" s="6">
        <v>4.258</v>
      </c>
      <c r="E26" s="6">
        <v>4.5587999999999997</v>
      </c>
    </row>
    <row r="27" spans="1:13" x14ac:dyDescent="0.35">
      <c r="A27" s="5" t="s">
        <v>7</v>
      </c>
      <c r="B27" s="6">
        <v>0.42820000000000003</v>
      </c>
      <c r="C27" s="6">
        <v>6.2496</v>
      </c>
      <c r="D27" s="6">
        <v>8.8142500000000013</v>
      </c>
      <c r="E27" s="6">
        <v>10.5581</v>
      </c>
    </row>
    <row r="28" spans="1:13" x14ac:dyDescent="0.35">
      <c r="A28" s="5" t="s">
        <v>7</v>
      </c>
      <c r="B28" s="6">
        <v>0.64870000000000005</v>
      </c>
      <c r="C28" s="6">
        <v>3.4597000000000002</v>
      </c>
      <c r="D28" s="6">
        <v>12.6663</v>
      </c>
      <c r="E28" s="6">
        <v>18.031700000000001</v>
      </c>
      <c r="H28" s="4" t="s">
        <v>1</v>
      </c>
      <c r="I28" s="4" t="s">
        <v>2</v>
      </c>
      <c r="J28" s="4" t="s">
        <v>3</v>
      </c>
      <c r="K28" s="4" t="s">
        <v>4</v>
      </c>
    </row>
    <row r="29" spans="1:13" x14ac:dyDescent="0.35">
      <c r="A29" s="5" t="s">
        <v>7</v>
      </c>
      <c r="B29" s="6">
        <v>0.2944</v>
      </c>
      <c r="C29" s="6">
        <v>1.5723</v>
      </c>
      <c r="D29" s="6">
        <v>8.1950000000000003</v>
      </c>
      <c r="E29" s="6">
        <v>9.7912999999999997</v>
      </c>
      <c r="G29" s="7" t="s">
        <v>9</v>
      </c>
      <c r="H29" s="2">
        <f>AVERAGE(B21:B32)</f>
        <v>0.76682499999999998</v>
      </c>
      <c r="I29" s="2">
        <f>AVERAGE(C21:C32)</f>
        <v>6.3285666666666662</v>
      </c>
      <c r="J29" s="2">
        <f>AVERAGE(D21:D32)</f>
        <v>12.569112500000001</v>
      </c>
      <c r="K29" s="2">
        <f>AVERAGE(E21:E32)</f>
        <v>16.188008333333332</v>
      </c>
    </row>
    <row r="30" spans="1:13" x14ac:dyDescent="0.35">
      <c r="A30" s="5" t="s">
        <v>7</v>
      </c>
      <c r="B30" s="6">
        <v>1.325</v>
      </c>
      <c r="C30" s="6">
        <v>3.4428999999999998</v>
      </c>
      <c r="D30" s="6">
        <v>18.159600000000001</v>
      </c>
      <c r="E30" s="6">
        <v>19.321300000000001</v>
      </c>
      <c r="G30" s="7" t="s">
        <v>10</v>
      </c>
      <c r="H30" s="2">
        <f>STDEV(B21:B32)</f>
        <v>0.42111915853095311</v>
      </c>
      <c r="I30" s="2">
        <f>STDEV(C21:C32)</f>
        <v>4.1535495545887322</v>
      </c>
      <c r="J30" s="2">
        <f>STDEV(D21:D32)</f>
        <v>6.9215231798461625</v>
      </c>
      <c r="K30" s="2">
        <f>STDEV(E21:E32)</f>
        <v>8.4980580299756365</v>
      </c>
    </row>
    <row r="31" spans="1:13" x14ac:dyDescent="0.35">
      <c r="A31" s="5" t="s">
        <v>7</v>
      </c>
      <c r="B31" s="6">
        <v>0.4078</v>
      </c>
      <c r="C31" s="6">
        <v>7.4493</v>
      </c>
      <c r="D31" s="6">
        <v>9.9604999999999997</v>
      </c>
      <c r="E31" s="6">
        <v>10.653</v>
      </c>
      <c r="G31" s="7" t="s">
        <v>11</v>
      </c>
      <c r="H31" s="2">
        <f>H30/H29*100</f>
        <v>54.917244290542577</v>
      </c>
      <c r="I31" s="2">
        <f>I30/I29*100</f>
        <v>65.63175792183695</v>
      </c>
      <c r="J31" s="2">
        <f>J30/J29*100</f>
        <v>55.067716036801819</v>
      </c>
      <c r="K31" s="2">
        <f>K30/K29*100</f>
        <v>52.496007260367961</v>
      </c>
    </row>
    <row r="32" spans="1:13" x14ac:dyDescent="0.35">
      <c r="A32" s="5" t="s">
        <v>7</v>
      </c>
      <c r="B32" s="6">
        <v>0.25230000000000002</v>
      </c>
      <c r="C32" s="6">
        <v>9.2495999999999992</v>
      </c>
      <c r="D32" s="6">
        <v>16.5444</v>
      </c>
      <c r="E32" s="6">
        <v>23.632899999999999</v>
      </c>
      <c r="G32" s="7" t="s">
        <v>12</v>
      </c>
      <c r="H32" s="2">
        <f>H30/SQRT(12)</f>
        <v>0.12156662976937724</v>
      </c>
      <c r="I32" s="2">
        <f>I30/SQRT(12)</f>
        <v>1.1990264767171275</v>
      </c>
      <c r="J32" s="2">
        <f>J30/SQRT(12)</f>
        <v>1.9980716355432084</v>
      </c>
      <c r="K32" s="2">
        <f>K30/SQRT(12)</f>
        <v>2.4531780455977472</v>
      </c>
    </row>
    <row r="33" spans="1:13" x14ac:dyDescent="0.35">
      <c r="B33" s="6"/>
      <c r="C33" s="6"/>
      <c r="D33" s="6"/>
      <c r="E33" s="6"/>
    </row>
    <row r="34" spans="1:13" x14ac:dyDescent="0.35">
      <c r="A34" s="5" t="s">
        <v>8</v>
      </c>
      <c r="B34" s="6">
        <v>0.96719999999999995</v>
      </c>
      <c r="C34" s="6">
        <v>3.4597500000000001</v>
      </c>
      <c r="D34" s="6">
        <v>4.1691500000000001</v>
      </c>
      <c r="E34" s="6">
        <v>4.6272000000000002</v>
      </c>
    </row>
    <row r="35" spans="1:13" x14ac:dyDescent="0.35">
      <c r="A35" s="5" t="s">
        <v>8</v>
      </c>
      <c r="B35" s="6">
        <v>1.6593</v>
      </c>
      <c r="C35" s="6">
        <v>2.3423500000000002</v>
      </c>
      <c r="D35" s="6">
        <v>2.7607499999999998</v>
      </c>
      <c r="E35" s="6">
        <v>3.2524000000000002</v>
      </c>
      <c r="M35" s="3" t="s">
        <v>4</v>
      </c>
    </row>
    <row r="36" spans="1:13" x14ac:dyDescent="0.35">
      <c r="A36" s="5" t="s">
        <v>8</v>
      </c>
      <c r="B36" s="6">
        <v>0.61750000000000005</v>
      </c>
      <c r="C36" s="6">
        <v>4.3452000000000002</v>
      </c>
      <c r="D36" s="6">
        <v>5.15</v>
      </c>
      <c r="E36" s="6">
        <v>4.9687999999999999</v>
      </c>
    </row>
    <row r="37" spans="1:13" x14ac:dyDescent="0.35">
      <c r="A37" s="5" t="s">
        <v>8</v>
      </c>
      <c r="B37" s="6">
        <v>0.87139999999999995</v>
      </c>
      <c r="C37" s="6">
        <v>9.4987999999999992</v>
      </c>
      <c r="D37" s="6">
        <v>10.947800000000001</v>
      </c>
      <c r="E37" s="6">
        <v>18.989599999999999</v>
      </c>
    </row>
    <row r="38" spans="1:13" x14ac:dyDescent="0.35">
      <c r="A38" s="5" t="s">
        <v>8</v>
      </c>
      <c r="B38" s="6">
        <v>1.8089</v>
      </c>
      <c r="C38" s="6">
        <v>18.889800000000001</v>
      </c>
      <c r="D38" s="6">
        <v>20.114100000000001</v>
      </c>
      <c r="E38" s="6">
        <v>20.264700000000001</v>
      </c>
    </row>
    <row r="39" spans="1:13" x14ac:dyDescent="0.35">
      <c r="A39" s="5" t="s">
        <v>8</v>
      </c>
      <c r="B39" s="6">
        <v>1.1767000000000001</v>
      </c>
      <c r="C39" s="6">
        <v>8.6661999999999999</v>
      </c>
      <c r="D39" s="6">
        <v>8.3333999999999993</v>
      </c>
      <c r="E39" s="6">
        <v>7.5797999999999996</v>
      </c>
    </row>
    <row r="40" spans="1:13" x14ac:dyDescent="0.35">
      <c r="A40" s="5" t="s">
        <v>8</v>
      </c>
      <c r="B40" s="6">
        <v>1.1249</v>
      </c>
      <c r="C40" s="6">
        <v>5.8712499999999999</v>
      </c>
      <c r="D40" s="6">
        <v>8.4440500000000007</v>
      </c>
      <c r="E40" s="6">
        <v>9.3991000000000007</v>
      </c>
    </row>
    <row r="41" spans="1:13" x14ac:dyDescent="0.35">
      <c r="A41" s="5" t="s">
        <v>8</v>
      </c>
      <c r="B41" s="6">
        <v>0.6573</v>
      </c>
      <c r="C41" s="6">
        <v>10.339600000000001</v>
      </c>
      <c r="D41" s="6">
        <v>10.7927</v>
      </c>
      <c r="E41" s="6">
        <v>11.857799999999999</v>
      </c>
      <c r="H41" s="4" t="s">
        <v>1</v>
      </c>
      <c r="I41" s="4" t="s">
        <v>2</v>
      </c>
      <c r="J41" s="4" t="s">
        <v>3</v>
      </c>
      <c r="K41" s="4" t="s">
        <v>4</v>
      </c>
    </row>
    <row r="42" spans="1:13" x14ac:dyDescent="0.35">
      <c r="A42" s="5" t="s">
        <v>8</v>
      </c>
      <c r="B42" s="6">
        <v>0.79430000000000001</v>
      </c>
      <c r="C42" s="6">
        <v>8.7391000000000005</v>
      </c>
      <c r="D42" s="6">
        <v>8.1530000000000005</v>
      </c>
      <c r="E42" s="6">
        <v>7.8449</v>
      </c>
      <c r="G42" s="7" t="s">
        <v>9</v>
      </c>
      <c r="H42" s="2">
        <f>AVERAGE(B34:B45)</f>
        <v>1.029825</v>
      </c>
      <c r="I42" s="2">
        <f>AVERAGE(C34:C45)</f>
        <v>7.4039208333333342</v>
      </c>
      <c r="J42" s="2">
        <f>AVERAGE(D34:D45)</f>
        <v>7.9606375000000007</v>
      </c>
      <c r="K42" s="2">
        <f>AVERAGE(E34:E45)</f>
        <v>8.8149583333333315</v>
      </c>
    </row>
    <row r="43" spans="1:13" x14ac:dyDescent="0.35">
      <c r="A43" s="5" t="s">
        <v>8</v>
      </c>
      <c r="B43" s="6">
        <v>1.3506</v>
      </c>
      <c r="C43" s="6">
        <v>3.3258000000000001</v>
      </c>
      <c r="D43" s="6">
        <v>3.5594999999999999</v>
      </c>
      <c r="E43" s="6">
        <v>3.9935</v>
      </c>
      <c r="G43" s="7" t="s">
        <v>10</v>
      </c>
      <c r="H43" s="2">
        <f>STDEV(B34:B45)</f>
        <v>0.43161716649027143</v>
      </c>
      <c r="I43" s="2">
        <f>STDEV(C34:C45)</f>
        <v>4.4609965095693749</v>
      </c>
      <c r="J43" s="2">
        <f>STDEV(D34:D45)</f>
        <v>4.650410005390774</v>
      </c>
      <c r="K43" s="2">
        <f>STDEV(E34:E45)</f>
        <v>5.5930801703303388</v>
      </c>
    </row>
    <row r="44" spans="1:13" x14ac:dyDescent="0.35">
      <c r="A44" s="5" t="s">
        <v>8</v>
      </c>
      <c r="B44" s="6">
        <v>1.0205</v>
      </c>
      <c r="C44" s="6">
        <v>6.8433999999999999</v>
      </c>
      <c r="D44" s="6">
        <v>6.8472</v>
      </c>
      <c r="E44" s="6">
        <v>6.8109999999999999</v>
      </c>
      <c r="G44" s="7" t="s">
        <v>11</v>
      </c>
      <c r="H44" s="2">
        <f>H43/H42*100</f>
        <v>41.911700190835475</v>
      </c>
      <c r="I44" s="2">
        <f>I43/I42*100</f>
        <v>60.251812654255254</v>
      </c>
      <c r="J44" s="2">
        <f>J43/J42*100</f>
        <v>58.417557706788855</v>
      </c>
      <c r="K44" s="2">
        <f>K43/K42*100</f>
        <v>63.449876435381228</v>
      </c>
    </row>
    <row r="45" spans="1:13" x14ac:dyDescent="0.35">
      <c r="A45" s="5" t="s">
        <v>8</v>
      </c>
      <c r="B45" s="6">
        <v>0.30930000000000002</v>
      </c>
      <c r="C45" s="6">
        <v>6.5258000000000003</v>
      </c>
      <c r="D45" s="6">
        <v>6.2560000000000002</v>
      </c>
      <c r="E45" s="6">
        <v>6.1906999999999996</v>
      </c>
      <c r="G45" s="7" t="s">
        <v>12</v>
      </c>
      <c r="H45" s="2">
        <f>H43/SQRT(12)</f>
        <v>0.12459714363001087</v>
      </c>
      <c r="I45" s="2">
        <f>I43/SQRT(12)</f>
        <v>1.2877787678269299</v>
      </c>
      <c r="J45" s="2">
        <f>J43/SQRT(12)</f>
        <v>1.3424577342272463</v>
      </c>
      <c r="K45" s="2">
        <f>K43/SQRT(12)</f>
        <v>1.6145831709696896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3B3B9-BF25-4D7C-875D-A85811073AAF}">
  <dimension ref="A1:M45"/>
  <sheetViews>
    <sheetView topLeftCell="A3" workbookViewId="0">
      <selection activeCell="I3" sqref="I3"/>
    </sheetView>
  </sheetViews>
  <sheetFormatPr defaultRowHeight="14.5" x14ac:dyDescent="0.35"/>
  <cols>
    <col min="1" max="1" width="18.26953125" style="5" customWidth="1"/>
    <col min="2" max="2" width="9.453125" style="5" customWidth="1"/>
    <col min="3" max="3" width="10" style="5" customWidth="1"/>
    <col min="4" max="4" width="10.36328125" style="5" customWidth="1"/>
    <col min="5" max="5" width="9.36328125" style="5" customWidth="1"/>
    <col min="6" max="6" width="6.453125" style="5" customWidth="1"/>
    <col min="7" max="16384" width="8.7265625" style="5"/>
  </cols>
  <sheetData>
    <row r="1" spans="1:13" s="8" customFormat="1" ht="15.5" x14ac:dyDescent="0.35">
      <c r="A1" s="8" t="s">
        <v>17</v>
      </c>
      <c r="G1" s="16"/>
      <c r="H1" s="17"/>
      <c r="I1" s="17"/>
      <c r="J1" s="17"/>
      <c r="K1" s="17"/>
      <c r="M1" s="8" t="s">
        <v>14</v>
      </c>
    </row>
    <row r="2" spans="1:13" x14ac:dyDescent="0.35">
      <c r="A2" s="3" t="s">
        <v>0</v>
      </c>
      <c r="B2" s="4" t="s">
        <v>1</v>
      </c>
      <c r="C2" s="21" t="s">
        <v>2</v>
      </c>
      <c r="D2" s="21" t="s">
        <v>3</v>
      </c>
      <c r="E2" s="21" t="s">
        <v>4</v>
      </c>
    </row>
    <row r="3" spans="1:13" x14ac:dyDescent="0.35">
      <c r="A3" s="5" t="s">
        <v>5</v>
      </c>
      <c r="B3" s="6" t="s">
        <v>16</v>
      </c>
      <c r="C3" s="18">
        <v>5.6</v>
      </c>
      <c r="D3" s="18">
        <v>6</v>
      </c>
      <c r="E3" s="18">
        <v>7.8</v>
      </c>
      <c r="M3" s="3" t="s">
        <v>2</v>
      </c>
    </row>
    <row r="4" spans="1:13" x14ac:dyDescent="0.35">
      <c r="A4" s="5" t="s">
        <v>5</v>
      </c>
      <c r="B4" s="6" t="s">
        <v>16</v>
      </c>
      <c r="C4" s="18">
        <v>3.9</v>
      </c>
      <c r="D4" s="18">
        <v>5.2</v>
      </c>
      <c r="E4" s="18">
        <v>6.2</v>
      </c>
    </row>
    <row r="5" spans="1:13" x14ac:dyDescent="0.35">
      <c r="A5" s="5" t="s">
        <v>5</v>
      </c>
      <c r="B5" s="6" t="s">
        <v>16</v>
      </c>
      <c r="C5" s="18">
        <v>2.5</v>
      </c>
      <c r="D5" s="18">
        <v>3.5</v>
      </c>
      <c r="E5" s="18">
        <v>5.6</v>
      </c>
    </row>
    <row r="6" spans="1:13" x14ac:dyDescent="0.35">
      <c r="A6" s="5" t="s">
        <v>5</v>
      </c>
      <c r="B6" s="6" t="s">
        <v>16</v>
      </c>
      <c r="C6" s="18">
        <v>1.3</v>
      </c>
      <c r="D6" s="18">
        <v>2.2999999999999998</v>
      </c>
      <c r="E6" s="18">
        <v>5.5</v>
      </c>
      <c r="G6" s="19"/>
      <c r="H6" s="4" t="s">
        <v>1</v>
      </c>
      <c r="I6" s="4" t="s">
        <v>2</v>
      </c>
      <c r="J6" s="4" t="s">
        <v>3</v>
      </c>
      <c r="K6" s="4" t="s">
        <v>4</v>
      </c>
    </row>
    <row r="7" spans="1:13" x14ac:dyDescent="0.35">
      <c r="A7" s="5" t="s">
        <v>5</v>
      </c>
      <c r="B7" s="6" t="s">
        <v>16</v>
      </c>
      <c r="C7" s="18">
        <v>2.2999999999999998</v>
      </c>
      <c r="D7" s="18">
        <v>4.9000000000000004</v>
      </c>
      <c r="E7" s="18">
        <v>7.5</v>
      </c>
      <c r="G7" s="19" t="s">
        <v>9</v>
      </c>
      <c r="H7" s="6" t="s">
        <v>16</v>
      </c>
      <c r="I7" s="6">
        <f>AVERAGE(C3:C10)</f>
        <v>2.7250000000000001</v>
      </c>
      <c r="J7" s="6">
        <f>AVERAGE(D3:D10)</f>
        <v>3.8624999999999998</v>
      </c>
      <c r="K7" s="6">
        <f>AVERAGE(E3:E10)</f>
        <v>6.125</v>
      </c>
    </row>
    <row r="8" spans="1:13" x14ac:dyDescent="0.35">
      <c r="A8" s="5" t="s">
        <v>5</v>
      </c>
      <c r="B8" s="6" t="s">
        <v>16</v>
      </c>
      <c r="C8" s="18">
        <v>2.2999999999999998</v>
      </c>
      <c r="D8" s="18">
        <v>2.4</v>
      </c>
      <c r="E8" s="18">
        <v>5</v>
      </c>
      <c r="G8" s="19" t="s">
        <v>10</v>
      </c>
      <c r="H8" s="6" t="s">
        <v>16</v>
      </c>
      <c r="I8" s="6">
        <f>STDEV(C3:C10)</f>
        <v>1.3781457521923117</v>
      </c>
      <c r="J8" s="6">
        <f>STDEV(D3:D10)</f>
        <v>1.3606064824187798</v>
      </c>
      <c r="K8" s="6">
        <f>STDEV(E3:E10)</f>
        <v>1.067373277858181</v>
      </c>
    </row>
    <row r="9" spans="1:13" x14ac:dyDescent="0.35">
      <c r="A9" s="5" t="s">
        <v>5</v>
      </c>
      <c r="B9" s="6" t="s">
        <v>16</v>
      </c>
      <c r="C9" s="18">
        <v>1.9</v>
      </c>
      <c r="D9" s="18">
        <v>3</v>
      </c>
      <c r="E9" s="18">
        <v>6.4</v>
      </c>
      <c r="G9" s="19" t="s">
        <v>11</v>
      </c>
      <c r="H9" s="6" t="s">
        <v>16</v>
      </c>
      <c r="I9" s="6">
        <f>I8/I7*100</f>
        <v>50.574156043754556</v>
      </c>
      <c r="J9" s="6">
        <f>J8/J7*100</f>
        <v>35.226057797249965</v>
      </c>
      <c r="K9" s="6">
        <f>K8/K7*100</f>
        <v>17.426502495643774</v>
      </c>
    </row>
    <row r="10" spans="1:13" x14ac:dyDescent="0.35">
      <c r="A10" s="5" t="s">
        <v>5</v>
      </c>
      <c r="B10" s="6" t="s">
        <v>16</v>
      </c>
      <c r="C10" s="18">
        <v>2</v>
      </c>
      <c r="D10" s="18">
        <v>3.6</v>
      </c>
      <c r="E10" s="18">
        <v>5</v>
      </c>
      <c r="G10" s="19" t="s">
        <v>12</v>
      </c>
      <c r="H10" s="6" t="s">
        <v>16</v>
      </c>
      <c r="I10" s="6">
        <f>I8/SQRT(8)</f>
        <v>0.48724810341930941</v>
      </c>
      <c r="J10" s="6">
        <f>J8/SQRT(8)</f>
        <v>0.48104703512234709</v>
      </c>
      <c r="K10" s="6">
        <f>K8/SQRT(8)</f>
        <v>0.3773734414154164</v>
      </c>
    </row>
    <row r="11" spans="1:13" x14ac:dyDescent="0.35">
      <c r="B11" s="6"/>
      <c r="C11" s="18"/>
      <c r="D11" s="18"/>
      <c r="E11" s="18"/>
    </row>
    <row r="12" spans="1:13" x14ac:dyDescent="0.35">
      <c r="A12" s="5" t="s">
        <v>6</v>
      </c>
      <c r="B12" s="6" t="s">
        <v>16</v>
      </c>
      <c r="C12" s="18">
        <v>1.4</v>
      </c>
      <c r="D12" s="18">
        <v>2.2999999999999998</v>
      </c>
      <c r="E12" s="18">
        <v>4.4000000000000004</v>
      </c>
    </row>
    <row r="13" spans="1:13" x14ac:dyDescent="0.35">
      <c r="A13" s="5" t="s">
        <v>6</v>
      </c>
      <c r="B13" s="6" t="s">
        <v>16</v>
      </c>
      <c r="C13" s="18">
        <v>1.7</v>
      </c>
      <c r="D13" s="18">
        <v>4.2</v>
      </c>
      <c r="E13" s="18">
        <v>8.1999999999999993</v>
      </c>
      <c r="M13" s="3" t="s">
        <v>3</v>
      </c>
    </row>
    <row r="14" spans="1:13" x14ac:dyDescent="0.35">
      <c r="A14" s="5" t="s">
        <v>6</v>
      </c>
      <c r="B14" s="6" t="s">
        <v>16</v>
      </c>
      <c r="C14" s="18">
        <v>3.5</v>
      </c>
      <c r="D14" s="18">
        <v>4</v>
      </c>
      <c r="E14" s="18">
        <v>6.7</v>
      </c>
    </row>
    <row r="15" spans="1:13" x14ac:dyDescent="0.35">
      <c r="A15" s="5" t="s">
        <v>6</v>
      </c>
      <c r="B15" s="6" t="s">
        <v>16</v>
      </c>
      <c r="C15" s="18">
        <v>3.5</v>
      </c>
      <c r="D15" s="18">
        <v>5.4</v>
      </c>
      <c r="E15" s="18">
        <v>8.5</v>
      </c>
      <c r="G15" s="19"/>
      <c r="H15" s="4" t="s">
        <v>1</v>
      </c>
      <c r="I15" s="4" t="s">
        <v>2</v>
      </c>
      <c r="J15" s="4" t="s">
        <v>3</v>
      </c>
      <c r="K15" s="4" t="s">
        <v>4</v>
      </c>
    </row>
    <row r="16" spans="1:13" x14ac:dyDescent="0.35">
      <c r="A16" s="5" t="s">
        <v>6</v>
      </c>
      <c r="B16" s="6" t="s">
        <v>16</v>
      </c>
      <c r="C16" s="18">
        <v>2.2999999999999998</v>
      </c>
      <c r="D16" s="18">
        <v>4.5</v>
      </c>
      <c r="E16" s="18">
        <v>7.8</v>
      </c>
      <c r="G16" s="19" t="s">
        <v>9</v>
      </c>
      <c r="H16" s="6" t="s">
        <v>16</v>
      </c>
      <c r="I16" s="6">
        <f>AVERAGE(C12:C19)</f>
        <v>2.6875</v>
      </c>
      <c r="J16" s="6">
        <f>AVERAGE(D12:D19)</f>
        <v>3.9874999999999994</v>
      </c>
      <c r="K16" s="6">
        <f>AVERAGE(E12:E19)</f>
        <v>6.8250000000000002</v>
      </c>
    </row>
    <row r="17" spans="1:13" x14ac:dyDescent="0.35">
      <c r="A17" s="5" t="s">
        <v>6</v>
      </c>
      <c r="B17" s="6" t="s">
        <v>16</v>
      </c>
      <c r="C17" s="18">
        <v>1.1000000000000001</v>
      </c>
      <c r="D17" s="18">
        <v>2.2000000000000002</v>
      </c>
      <c r="E17" s="18">
        <v>4.4000000000000004</v>
      </c>
      <c r="G17" s="19" t="s">
        <v>10</v>
      </c>
      <c r="H17" s="6" t="s">
        <v>16</v>
      </c>
      <c r="I17" s="6">
        <f>STDEV(C12:C19)</f>
        <v>1.2414709017935133</v>
      </c>
      <c r="J17" s="6">
        <f>STDEV(D12:D19)</f>
        <v>1.1482128971331336</v>
      </c>
      <c r="K17" s="6">
        <f>STDEV(E12:E19)</f>
        <v>1.601561737804696</v>
      </c>
    </row>
    <row r="18" spans="1:13" x14ac:dyDescent="0.35">
      <c r="A18" s="5" t="s">
        <v>6</v>
      </c>
      <c r="B18" s="6" t="s">
        <v>16</v>
      </c>
      <c r="C18" s="18">
        <v>3.4</v>
      </c>
      <c r="D18" s="18">
        <v>4.5999999999999996</v>
      </c>
      <c r="E18" s="18">
        <v>7.5</v>
      </c>
      <c r="G18" s="19" t="s">
        <v>11</v>
      </c>
      <c r="H18" s="6" t="s">
        <v>16</v>
      </c>
      <c r="I18" s="6">
        <f>I17/I16*100</f>
        <v>46.194266113247004</v>
      </c>
      <c r="J18" s="6">
        <f>J17/J16*100</f>
        <v>28.795307765094265</v>
      </c>
      <c r="K18" s="6">
        <f>K17/K16*100</f>
        <v>23.466106048420453</v>
      </c>
    </row>
    <row r="19" spans="1:13" x14ac:dyDescent="0.35">
      <c r="A19" s="5" t="s">
        <v>6</v>
      </c>
      <c r="B19" s="6" t="s">
        <v>16</v>
      </c>
      <c r="C19" s="18">
        <v>4.5999999999999996</v>
      </c>
      <c r="D19" s="18">
        <v>4.7</v>
      </c>
      <c r="E19" s="18">
        <v>7.1</v>
      </c>
      <c r="G19" s="19" t="s">
        <v>12</v>
      </c>
      <c r="H19" s="6" t="s">
        <v>16</v>
      </c>
      <c r="I19" s="6">
        <f>I17/SQRT(8)</f>
        <v>0.43892624665198576</v>
      </c>
      <c r="J19" s="6">
        <f>J17/SQRT(8)</f>
        <v>0.40595456290434523</v>
      </c>
      <c r="K19" s="6">
        <f>K17/SQRT(8)</f>
        <v>0.56623758264530599</v>
      </c>
    </row>
    <row r="20" spans="1:13" x14ac:dyDescent="0.35">
      <c r="B20" s="6"/>
      <c r="C20" s="18"/>
      <c r="D20" s="18"/>
      <c r="E20" s="18"/>
    </row>
    <row r="21" spans="1:13" x14ac:dyDescent="0.35">
      <c r="A21" s="5" t="s">
        <v>7</v>
      </c>
      <c r="B21" s="6" t="s">
        <v>16</v>
      </c>
      <c r="C21" s="18">
        <v>2.2000000000000002</v>
      </c>
      <c r="D21" s="18">
        <v>2.2000000000000002</v>
      </c>
      <c r="E21" s="18">
        <v>2.6</v>
      </c>
    </row>
    <row r="22" spans="1:13" x14ac:dyDescent="0.35">
      <c r="A22" s="5" t="s">
        <v>7</v>
      </c>
      <c r="B22" s="6" t="s">
        <v>16</v>
      </c>
      <c r="C22" s="18">
        <v>3.6</v>
      </c>
      <c r="D22" s="18">
        <v>4</v>
      </c>
      <c r="E22" s="18">
        <v>5.8</v>
      </c>
    </row>
    <row r="23" spans="1:13" x14ac:dyDescent="0.35">
      <c r="A23" s="5" t="s">
        <v>7</v>
      </c>
      <c r="B23" s="6" t="s">
        <v>16</v>
      </c>
      <c r="C23" s="18">
        <v>4</v>
      </c>
      <c r="D23" s="18">
        <v>5.2</v>
      </c>
      <c r="E23" s="18">
        <v>6.6</v>
      </c>
    </row>
    <row r="24" spans="1:13" x14ac:dyDescent="0.35">
      <c r="A24" s="5" t="s">
        <v>7</v>
      </c>
      <c r="B24" s="6" t="s">
        <v>16</v>
      </c>
      <c r="C24" s="18">
        <v>2.7</v>
      </c>
      <c r="D24" s="18">
        <v>3.1</v>
      </c>
      <c r="E24" s="18">
        <v>3.5</v>
      </c>
      <c r="M24" s="3" t="s">
        <v>4</v>
      </c>
    </row>
    <row r="25" spans="1:13" x14ac:dyDescent="0.35">
      <c r="A25" s="5" t="s">
        <v>7</v>
      </c>
      <c r="B25" s="6" t="s">
        <v>16</v>
      </c>
      <c r="C25" s="18">
        <v>4.8</v>
      </c>
      <c r="D25" s="18">
        <v>5.8</v>
      </c>
      <c r="E25" s="18">
        <v>6.5</v>
      </c>
    </row>
    <row r="26" spans="1:13" x14ac:dyDescent="0.35">
      <c r="A26" s="5" t="s">
        <v>7</v>
      </c>
      <c r="B26" s="6" t="s">
        <v>16</v>
      </c>
      <c r="C26" s="18">
        <v>2.6</v>
      </c>
      <c r="D26" s="18">
        <v>3.3</v>
      </c>
      <c r="E26" s="18">
        <v>4</v>
      </c>
    </row>
    <row r="27" spans="1:13" x14ac:dyDescent="0.35">
      <c r="A27" s="5" t="s">
        <v>7</v>
      </c>
      <c r="B27" s="6" t="s">
        <v>16</v>
      </c>
      <c r="C27" s="18">
        <v>3.2</v>
      </c>
      <c r="D27" s="18">
        <v>3.8</v>
      </c>
      <c r="E27" s="18">
        <v>5.5</v>
      </c>
    </row>
    <row r="28" spans="1:13" x14ac:dyDescent="0.35">
      <c r="A28" s="5" t="s">
        <v>7</v>
      </c>
      <c r="B28" s="6" t="s">
        <v>16</v>
      </c>
      <c r="C28" s="18">
        <v>1</v>
      </c>
      <c r="D28" s="18">
        <v>1.8</v>
      </c>
      <c r="E28" s="18">
        <v>1.8</v>
      </c>
      <c r="G28" s="19"/>
      <c r="H28" s="4" t="s">
        <v>1</v>
      </c>
      <c r="I28" s="4" t="s">
        <v>2</v>
      </c>
      <c r="J28" s="4" t="s">
        <v>3</v>
      </c>
      <c r="K28" s="4" t="s">
        <v>4</v>
      </c>
    </row>
    <row r="29" spans="1:13" x14ac:dyDescent="0.35">
      <c r="A29" s="5" t="s">
        <v>7</v>
      </c>
      <c r="B29" s="6" t="s">
        <v>16</v>
      </c>
      <c r="C29" s="18">
        <v>1.6</v>
      </c>
      <c r="D29" s="18">
        <v>4</v>
      </c>
      <c r="E29" s="18">
        <v>3.5</v>
      </c>
      <c r="G29" s="19" t="s">
        <v>9</v>
      </c>
      <c r="H29" s="6" t="s">
        <v>16</v>
      </c>
      <c r="I29" s="6">
        <f>AVERAGE(C21:C32)</f>
        <v>2.9833333333333338</v>
      </c>
      <c r="J29" s="6">
        <f>AVERAGE(D21:D32)</f>
        <v>3.9333333333333336</v>
      </c>
      <c r="K29" s="6">
        <f>AVERAGE(E21:E32)</f>
        <v>4.5916666666666668</v>
      </c>
    </row>
    <row r="30" spans="1:13" x14ac:dyDescent="0.35">
      <c r="A30" s="5" t="s">
        <v>7</v>
      </c>
      <c r="B30" s="6" t="s">
        <v>16</v>
      </c>
      <c r="C30" s="18">
        <v>3.9</v>
      </c>
      <c r="D30" s="18">
        <v>5.0999999999999996</v>
      </c>
      <c r="E30" s="18">
        <v>5.0999999999999996</v>
      </c>
      <c r="G30" s="19" t="s">
        <v>10</v>
      </c>
      <c r="H30" s="6" t="s">
        <v>16</v>
      </c>
      <c r="I30" s="6">
        <f>STDEV(C21:C32)</f>
        <v>1.0590161242942189</v>
      </c>
      <c r="J30" s="6">
        <f>STDEV(D21:D32)</f>
        <v>1.1934162828797097</v>
      </c>
      <c r="K30" s="6">
        <f>STDEV(E21:E32)</f>
        <v>1.5150507542253444</v>
      </c>
    </row>
    <row r="31" spans="1:13" x14ac:dyDescent="0.35">
      <c r="A31" s="5" t="s">
        <v>7</v>
      </c>
      <c r="B31" s="6" t="s">
        <v>16</v>
      </c>
      <c r="C31" s="18">
        <v>3</v>
      </c>
      <c r="D31" s="18">
        <v>4.4000000000000004</v>
      </c>
      <c r="E31" s="18">
        <v>5</v>
      </c>
      <c r="G31" s="19" t="s">
        <v>11</v>
      </c>
      <c r="H31" s="6" t="s">
        <v>16</v>
      </c>
      <c r="I31" s="6">
        <f>I30/I29*100</f>
        <v>35.497747183046435</v>
      </c>
      <c r="J31" s="6">
        <f>J30/J29*100</f>
        <v>30.341091937619737</v>
      </c>
      <c r="K31" s="6">
        <f>K30/K29*100</f>
        <v>32.995660709081911</v>
      </c>
    </row>
    <row r="32" spans="1:13" x14ac:dyDescent="0.35">
      <c r="A32" s="5" t="s">
        <v>7</v>
      </c>
      <c r="B32" s="6" t="s">
        <v>16</v>
      </c>
      <c r="C32" s="18">
        <v>3.2</v>
      </c>
      <c r="D32" s="18">
        <v>4.5</v>
      </c>
      <c r="E32" s="18">
        <v>5.2</v>
      </c>
      <c r="G32" s="19" t="s">
        <v>12</v>
      </c>
      <c r="H32" s="6" t="s">
        <v>16</v>
      </c>
      <c r="I32" s="6">
        <f>I30/SQRT(12)</f>
        <v>0.30571162221871073</v>
      </c>
      <c r="J32" s="6">
        <f>J30/SQRT(12)</f>
        <v>0.34450960608794151</v>
      </c>
      <c r="K32" s="6">
        <f>K30/SQRT(12)</f>
        <v>0.4373574803939741</v>
      </c>
    </row>
    <row r="33" spans="1:11" x14ac:dyDescent="0.35">
      <c r="B33" s="6"/>
      <c r="C33" s="18"/>
      <c r="D33" s="18"/>
      <c r="E33" s="18"/>
      <c r="G33" s="19"/>
      <c r="H33" s="6"/>
      <c r="I33" s="6"/>
      <c r="J33" s="6"/>
      <c r="K33" s="6"/>
    </row>
    <row r="34" spans="1:11" x14ac:dyDescent="0.35">
      <c r="A34" s="5" t="s">
        <v>8</v>
      </c>
      <c r="B34" s="6" t="s">
        <v>16</v>
      </c>
      <c r="C34" s="18">
        <v>2.5</v>
      </c>
      <c r="D34" s="18">
        <v>3.4</v>
      </c>
      <c r="E34" s="18">
        <v>4.7</v>
      </c>
      <c r="G34" s="19"/>
      <c r="H34" s="6"/>
      <c r="I34" s="6"/>
      <c r="J34" s="6"/>
      <c r="K34" s="6"/>
    </row>
    <row r="35" spans="1:11" x14ac:dyDescent="0.35">
      <c r="A35" s="5" t="s">
        <v>8</v>
      </c>
      <c r="B35" s="6" t="s">
        <v>16</v>
      </c>
      <c r="C35" s="18">
        <v>3.2</v>
      </c>
      <c r="D35" s="18">
        <v>3.9</v>
      </c>
      <c r="E35" s="18">
        <v>4.0999999999999996</v>
      </c>
      <c r="G35" s="19"/>
      <c r="H35" s="6"/>
      <c r="I35" s="6"/>
      <c r="J35" s="6"/>
      <c r="K35" s="6"/>
    </row>
    <row r="36" spans="1:11" x14ac:dyDescent="0.35">
      <c r="A36" s="5" t="s">
        <v>8</v>
      </c>
      <c r="B36" s="6" t="s">
        <v>16</v>
      </c>
      <c r="C36" s="18">
        <v>3.1</v>
      </c>
      <c r="D36" s="18">
        <v>4.9000000000000004</v>
      </c>
      <c r="E36" s="18">
        <v>6.4</v>
      </c>
      <c r="G36" s="19"/>
      <c r="H36" s="6"/>
      <c r="I36" s="6"/>
      <c r="J36" s="6"/>
      <c r="K36" s="6"/>
    </row>
    <row r="37" spans="1:11" x14ac:dyDescent="0.35">
      <c r="A37" s="5" t="s">
        <v>8</v>
      </c>
      <c r="B37" s="6" t="s">
        <v>16</v>
      </c>
      <c r="C37" s="18">
        <v>2.2999999999999998</v>
      </c>
      <c r="D37" s="18">
        <v>3.3</v>
      </c>
      <c r="E37" s="18">
        <v>6.1</v>
      </c>
      <c r="G37" s="19"/>
      <c r="H37" s="6"/>
      <c r="I37" s="6"/>
      <c r="J37" s="6"/>
      <c r="K37" s="6"/>
    </row>
    <row r="38" spans="1:11" x14ac:dyDescent="0.35">
      <c r="A38" s="5" t="s">
        <v>8</v>
      </c>
      <c r="B38" s="6" t="s">
        <v>16</v>
      </c>
      <c r="C38" s="18">
        <v>3</v>
      </c>
      <c r="D38" s="18">
        <v>4.4000000000000004</v>
      </c>
      <c r="E38" s="18">
        <v>6</v>
      </c>
      <c r="G38" s="19"/>
      <c r="H38" s="6"/>
      <c r="I38" s="6"/>
      <c r="J38" s="6"/>
      <c r="K38" s="6"/>
    </row>
    <row r="39" spans="1:11" x14ac:dyDescent="0.35">
      <c r="A39" s="5" t="s">
        <v>8</v>
      </c>
      <c r="B39" s="6" t="s">
        <v>16</v>
      </c>
      <c r="C39" s="18">
        <v>3.1</v>
      </c>
      <c r="D39" s="18">
        <v>3.5</v>
      </c>
      <c r="E39" s="18">
        <v>4</v>
      </c>
      <c r="G39" s="19"/>
      <c r="H39" s="6"/>
      <c r="I39" s="6"/>
      <c r="J39" s="6"/>
      <c r="K39" s="6"/>
    </row>
    <row r="40" spans="1:11" x14ac:dyDescent="0.35">
      <c r="A40" s="5" t="s">
        <v>8</v>
      </c>
      <c r="B40" s="6" t="s">
        <v>16</v>
      </c>
      <c r="C40" s="18">
        <v>2.5</v>
      </c>
      <c r="D40" s="18">
        <v>4</v>
      </c>
      <c r="E40" s="18">
        <v>4.5</v>
      </c>
      <c r="G40" s="19"/>
      <c r="H40" s="6"/>
      <c r="I40" s="6"/>
      <c r="J40" s="6"/>
      <c r="K40" s="6"/>
    </row>
    <row r="41" spans="1:11" x14ac:dyDescent="0.35">
      <c r="A41" s="5" t="s">
        <v>8</v>
      </c>
      <c r="B41" s="6" t="s">
        <v>16</v>
      </c>
      <c r="C41" s="18">
        <v>3.8</v>
      </c>
      <c r="D41" s="18">
        <v>5.0999999999999996</v>
      </c>
      <c r="E41" s="18">
        <v>5.5</v>
      </c>
      <c r="G41" s="19"/>
      <c r="H41" s="4" t="s">
        <v>1</v>
      </c>
      <c r="I41" s="4" t="s">
        <v>2</v>
      </c>
      <c r="J41" s="4" t="s">
        <v>3</v>
      </c>
      <c r="K41" s="4" t="s">
        <v>4</v>
      </c>
    </row>
    <row r="42" spans="1:11" x14ac:dyDescent="0.35">
      <c r="A42" s="5" t="s">
        <v>8</v>
      </c>
      <c r="B42" s="6" t="s">
        <v>16</v>
      </c>
      <c r="C42" s="18">
        <v>1.9</v>
      </c>
      <c r="D42" s="18">
        <v>2.9</v>
      </c>
      <c r="E42" s="18">
        <v>3</v>
      </c>
      <c r="G42" s="19" t="s">
        <v>9</v>
      </c>
      <c r="H42" s="6" t="s">
        <v>16</v>
      </c>
      <c r="I42" s="6">
        <f>AVERAGE(C34:C45)</f>
        <v>2.7083333333333335</v>
      </c>
      <c r="J42" s="6">
        <f>AVERAGE(D34:D45)</f>
        <v>3.7916666666666661</v>
      </c>
      <c r="K42" s="6">
        <f>AVERAGE(E34:E45)</f>
        <v>4.6499999999999995</v>
      </c>
    </row>
    <row r="43" spans="1:11" x14ac:dyDescent="0.35">
      <c r="A43" s="5" t="s">
        <v>8</v>
      </c>
      <c r="B43" s="6" t="s">
        <v>16</v>
      </c>
      <c r="C43" s="18">
        <v>1.5</v>
      </c>
      <c r="D43" s="18">
        <v>2.8</v>
      </c>
      <c r="E43" s="18">
        <v>2.4</v>
      </c>
      <c r="G43" s="19" t="s">
        <v>10</v>
      </c>
      <c r="H43" s="6" t="s">
        <v>16</v>
      </c>
      <c r="I43" s="6">
        <f>STDEV(C34:C45)</f>
        <v>0.62443914229029807</v>
      </c>
      <c r="J43" s="6">
        <f>STDEV(D34:D45)</f>
        <v>0.78561884504954071</v>
      </c>
      <c r="K43" s="6">
        <f>STDEV(E34:E45)</f>
        <v>1.449451306843073</v>
      </c>
    </row>
    <row r="44" spans="1:11" x14ac:dyDescent="0.35">
      <c r="A44" s="5" t="s">
        <v>8</v>
      </c>
      <c r="B44" s="6" t="s">
        <v>16</v>
      </c>
      <c r="C44" s="18">
        <v>3</v>
      </c>
      <c r="D44" s="18">
        <v>4.4000000000000004</v>
      </c>
      <c r="E44" s="18">
        <v>6.4</v>
      </c>
      <c r="G44" s="19" t="s">
        <v>11</v>
      </c>
      <c r="H44" s="6" t="s">
        <v>16</v>
      </c>
      <c r="I44" s="6">
        <f>I43/I42*100</f>
        <v>23.056214484564848</v>
      </c>
      <c r="J44" s="6">
        <f>J43/J42*100</f>
        <v>20.719617891416462</v>
      </c>
      <c r="K44" s="6">
        <f>K43/K42*100</f>
        <v>31.170995846087596</v>
      </c>
    </row>
    <row r="45" spans="1:11" x14ac:dyDescent="0.35">
      <c r="A45" s="5" t="s">
        <v>8</v>
      </c>
      <c r="B45" s="6" t="s">
        <v>16</v>
      </c>
      <c r="C45" s="18">
        <v>2.6</v>
      </c>
      <c r="D45" s="18">
        <v>2.9</v>
      </c>
      <c r="E45" s="18">
        <v>2.7</v>
      </c>
      <c r="G45" s="19" t="s">
        <v>12</v>
      </c>
      <c r="H45" s="6" t="s">
        <v>16</v>
      </c>
      <c r="I45" s="6">
        <f>I43/SQRT(12)</f>
        <v>0.18026005344692131</v>
      </c>
      <c r="J45" s="6">
        <f>J43/SQRT(12)</f>
        <v>0.22678862583489762</v>
      </c>
      <c r="K45" s="6">
        <f>K43/SQRT(12)</f>
        <v>0.41842055109155157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BCF7A-2C76-49B8-9849-68F5B407004C}">
  <dimension ref="A1:Q45"/>
  <sheetViews>
    <sheetView workbookViewId="0">
      <selection activeCell="L6" sqref="L6"/>
    </sheetView>
  </sheetViews>
  <sheetFormatPr defaultRowHeight="14.5" x14ac:dyDescent="0.35"/>
  <cols>
    <col min="1" max="1" width="18.6328125" style="5" customWidth="1"/>
    <col min="2" max="2" width="8.7265625" style="5"/>
    <col min="3" max="3" width="10.90625" style="5" customWidth="1"/>
    <col min="4" max="5" width="10.7265625" style="5" customWidth="1"/>
    <col min="6" max="6" width="6.453125" style="5" customWidth="1"/>
    <col min="7" max="11" width="8.7265625" style="5"/>
    <col min="12" max="12" width="7.453125" style="5" customWidth="1"/>
    <col min="13" max="16384" width="8.7265625" style="5"/>
  </cols>
  <sheetData>
    <row r="1" spans="1:17" s="8" customFormat="1" ht="15.5" x14ac:dyDescent="0.35">
      <c r="A1" s="8" t="s">
        <v>18</v>
      </c>
      <c r="G1" s="16"/>
      <c r="H1" s="17"/>
      <c r="I1" s="17"/>
      <c r="J1" s="17"/>
      <c r="K1" s="17"/>
      <c r="M1" s="8" t="s">
        <v>14</v>
      </c>
      <c r="N1" s="17"/>
      <c r="O1" s="17"/>
      <c r="P1" s="17"/>
      <c r="Q1" s="17"/>
    </row>
    <row r="2" spans="1:17" x14ac:dyDescent="0.35">
      <c r="A2" s="3" t="s">
        <v>0</v>
      </c>
      <c r="B2" s="4" t="s">
        <v>1</v>
      </c>
      <c r="C2" s="21" t="s">
        <v>2</v>
      </c>
      <c r="D2" s="21" t="s">
        <v>3</v>
      </c>
      <c r="E2" s="21" t="s">
        <v>4</v>
      </c>
    </row>
    <row r="3" spans="1:17" x14ac:dyDescent="0.35">
      <c r="A3" s="5" t="s">
        <v>5</v>
      </c>
      <c r="B3" s="6" t="s">
        <v>16</v>
      </c>
      <c r="C3" s="18">
        <v>2</v>
      </c>
      <c r="D3" s="18">
        <v>2</v>
      </c>
      <c r="E3" s="18">
        <v>3</v>
      </c>
      <c r="M3" s="3" t="s">
        <v>2</v>
      </c>
    </row>
    <row r="4" spans="1:17" x14ac:dyDescent="0.35">
      <c r="A4" s="5" t="s">
        <v>5</v>
      </c>
      <c r="B4" s="6" t="s">
        <v>16</v>
      </c>
      <c r="C4" s="18">
        <v>2</v>
      </c>
      <c r="D4" s="18">
        <v>2</v>
      </c>
      <c r="E4" s="18">
        <v>3</v>
      </c>
    </row>
    <row r="5" spans="1:17" x14ac:dyDescent="0.35">
      <c r="A5" s="5" t="s">
        <v>5</v>
      </c>
      <c r="B5" s="6" t="s">
        <v>16</v>
      </c>
      <c r="C5" s="18">
        <v>1</v>
      </c>
      <c r="D5" s="18">
        <v>2</v>
      </c>
      <c r="E5" s="18">
        <v>3</v>
      </c>
    </row>
    <row r="6" spans="1:17" x14ac:dyDescent="0.35">
      <c r="A6" s="5" t="s">
        <v>5</v>
      </c>
      <c r="B6" s="6" t="s">
        <v>16</v>
      </c>
      <c r="C6" s="18">
        <v>1</v>
      </c>
      <c r="D6" s="18">
        <v>2</v>
      </c>
      <c r="E6" s="18">
        <v>4</v>
      </c>
      <c r="G6" s="19"/>
      <c r="H6" s="4" t="s">
        <v>1</v>
      </c>
      <c r="I6" s="4" t="s">
        <v>2</v>
      </c>
      <c r="J6" s="4" t="s">
        <v>3</v>
      </c>
      <c r="K6" s="4" t="s">
        <v>4</v>
      </c>
    </row>
    <row r="7" spans="1:17" x14ac:dyDescent="0.35">
      <c r="A7" s="5" t="s">
        <v>5</v>
      </c>
      <c r="B7" s="6" t="s">
        <v>16</v>
      </c>
      <c r="C7" s="18">
        <v>1</v>
      </c>
      <c r="D7" s="18">
        <v>2</v>
      </c>
      <c r="E7" s="18">
        <v>4</v>
      </c>
      <c r="G7" s="19" t="s">
        <v>9</v>
      </c>
      <c r="H7" s="6" t="s">
        <v>16</v>
      </c>
      <c r="I7" s="6">
        <f>AVERAGE(C3:C10)</f>
        <v>1.5</v>
      </c>
      <c r="J7" s="6">
        <f>AVERAGE(D3:D10)</f>
        <v>2.125</v>
      </c>
      <c r="K7" s="6">
        <f>AVERAGE(E3:E10)</f>
        <v>3.5</v>
      </c>
    </row>
    <row r="8" spans="1:17" x14ac:dyDescent="0.35">
      <c r="A8" s="5" t="s">
        <v>5</v>
      </c>
      <c r="B8" s="6" t="s">
        <v>16</v>
      </c>
      <c r="C8" s="18">
        <v>2</v>
      </c>
      <c r="D8" s="18">
        <v>2</v>
      </c>
      <c r="E8" s="18">
        <v>4</v>
      </c>
      <c r="G8" s="19" t="s">
        <v>10</v>
      </c>
      <c r="H8" s="6" t="s">
        <v>16</v>
      </c>
      <c r="I8" s="6">
        <f>STDEV(C3:C10)</f>
        <v>0.53452248382484879</v>
      </c>
      <c r="J8" s="6">
        <f>STDEV(D3:D10)</f>
        <v>0.35355339059327379</v>
      </c>
      <c r="K8" s="6">
        <f>STDEV(E3:E10)</f>
        <v>0.53452248382484879</v>
      </c>
    </row>
    <row r="9" spans="1:17" x14ac:dyDescent="0.35">
      <c r="A9" s="5" t="s">
        <v>5</v>
      </c>
      <c r="B9" s="6" t="s">
        <v>16</v>
      </c>
      <c r="C9" s="18">
        <v>1</v>
      </c>
      <c r="D9" s="18">
        <v>2</v>
      </c>
      <c r="E9" s="18">
        <v>4</v>
      </c>
      <c r="G9" s="19" t="s">
        <v>11</v>
      </c>
      <c r="H9" s="6" t="s">
        <v>16</v>
      </c>
      <c r="I9" s="6">
        <f>I8/I7*100</f>
        <v>35.634832254989917</v>
      </c>
      <c r="J9" s="6">
        <f>J8/J7*100</f>
        <v>16.637806616154059</v>
      </c>
      <c r="K9" s="6">
        <f>K8/K7*100</f>
        <v>15.27207096642425</v>
      </c>
    </row>
    <row r="10" spans="1:17" x14ac:dyDescent="0.35">
      <c r="A10" s="5" t="s">
        <v>5</v>
      </c>
      <c r="B10" s="6" t="s">
        <v>16</v>
      </c>
      <c r="C10" s="18">
        <v>2</v>
      </c>
      <c r="D10" s="18">
        <v>3</v>
      </c>
      <c r="E10" s="18">
        <v>3</v>
      </c>
      <c r="G10" s="19" t="s">
        <v>12</v>
      </c>
      <c r="H10" s="6" t="s">
        <v>16</v>
      </c>
      <c r="I10" s="6">
        <f>I8/SQRT(8)</f>
        <v>0.1889822365046136</v>
      </c>
      <c r="J10" s="6">
        <f>J8/SQRT(8)</f>
        <v>0.125</v>
      </c>
      <c r="K10" s="6">
        <f>K8/SQRT(8)</f>
        <v>0.1889822365046136</v>
      </c>
    </row>
    <row r="11" spans="1:17" x14ac:dyDescent="0.35">
      <c r="B11" s="6"/>
      <c r="C11" s="18"/>
      <c r="D11" s="18"/>
      <c r="E11" s="18"/>
    </row>
    <row r="12" spans="1:17" x14ac:dyDescent="0.35">
      <c r="A12" s="5" t="s">
        <v>6</v>
      </c>
      <c r="B12" s="6" t="s">
        <v>16</v>
      </c>
      <c r="C12" s="18">
        <v>2</v>
      </c>
      <c r="D12" s="18">
        <v>3</v>
      </c>
      <c r="E12" s="18">
        <v>4</v>
      </c>
    </row>
    <row r="13" spans="1:17" x14ac:dyDescent="0.35">
      <c r="A13" s="5" t="s">
        <v>6</v>
      </c>
      <c r="B13" s="6" t="s">
        <v>16</v>
      </c>
      <c r="C13" s="18">
        <v>1</v>
      </c>
      <c r="D13" s="18">
        <v>2</v>
      </c>
      <c r="E13" s="18">
        <v>4</v>
      </c>
      <c r="M13" s="3" t="s">
        <v>3</v>
      </c>
    </row>
    <row r="14" spans="1:17" x14ac:dyDescent="0.35">
      <c r="A14" s="5" t="s">
        <v>6</v>
      </c>
      <c r="B14" s="6" t="s">
        <v>16</v>
      </c>
      <c r="C14" s="18">
        <v>3</v>
      </c>
      <c r="D14" s="18">
        <v>3</v>
      </c>
      <c r="E14" s="18">
        <v>4</v>
      </c>
    </row>
    <row r="15" spans="1:17" x14ac:dyDescent="0.35">
      <c r="A15" s="5" t="s">
        <v>6</v>
      </c>
      <c r="B15" s="6" t="s">
        <v>16</v>
      </c>
      <c r="C15" s="18">
        <v>2</v>
      </c>
      <c r="D15" s="18">
        <v>3</v>
      </c>
      <c r="E15" s="18">
        <v>5</v>
      </c>
      <c r="G15" s="19"/>
      <c r="H15" s="4" t="s">
        <v>1</v>
      </c>
      <c r="I15" s="4" t="s">
        <v>2</v>
      </c>
      <c r="J15" s="4" t="s">
        <v>3</v>
      </c>
      <c r="K15" s="4" t="s">
        <v>4</v>
      </c>
    </row>
    <row r="16" spans="1:17" x14ac:dyDescent="0.35">
      <c r="A16" s="5" t="s">
        <v>6</v>
      </c>
      <c r="B16" s="6" t="s">
        <v>16</v>
      </c>
      <c r="C16" s="18">
        <v>1</v>
      </c>
      <c r="D16" s="18">
        <v>2</v>
      </c>
      <c r="E16" s="18">
        <v>3</v>
      </c>
      <c r="G16" s="19" t="s">
        <v>9</v>
      </c>
      <c r="H16" s="6" t="s">
        <v>16</v>
      </c>
      <c r="I16" s="6">
        <f>AVERAGE(C12:C19)</f>
        <v>1.875</v>
      </c>
      <c r="J16" s="6">
        <f>AVERAGE(D12:D19)</f>
        <v>2.75</v>
      </c>
      <c r="K16" s="6">
        <f>AVERAGE(E12:E19)</f>
        <v>4</v>
      </c>
    </row>
    <row r="17" spans="1:13" x14ac:dyDescent="0.35">
      <c r="A17" s="5" t="s">
        <v>6</v>
      </c>
      <c r="B17" s="6" t="s">
        <v>16</v>
      </c>
      <c r="C17" s="18">
        <v>2</v>
      </c>
      <c r="D17" s="18">
        <v>3</v>
      </c>
      <c r="E17" s="18">
        <v>4</v>
      </c>
      <c r="G17" s="19" t="s">
        <v>10</v>
      </c>
      <c r="H17" s="6" t="s">
        <v>16</v>
      </c>
      <c r="I17" s="6">
        <f>STDEV(C12:C19)</f>
        <v>0.64086994446165568</v>
      </c>
      <c r="J17" s="6">
        <f>STDEV(D12:D19)</f>
        <v>0.46291004988627571</v>
      </c>
      <c r="K17" s="6">
        <f>STDEV(E12:E19)</f>
        <v>0.53452248382484879</v>
      </c>
    </row>
    <row r="18" spans="1:13" x14ac:dyDescent="0.35">
      <c r="A18" s="5" t="s">
        <v>6</v>
      </c>
      <c r="B18" s="6" t="s">
        <v>16</v>
      </c>
      <c r="C18" s="18">
        <v>2</v>
      </c>
      <c r="D18" s="18">
        <v>3</v>
      </c>
      <c r="E18" s="18">
        <v>4</v>
      </c>
      <c r="G18" s="19" t="s">
        <v>11</v>
      </c>
      <c r="H18" s="6" t="s">
        <v>16</v>
      </c>
      <c r="I18" s="6">
        <f>I17/I16*100</f>
        <v>34.179730371288301</v>
      </c>
      <c r="J18" s="6">
        <f>J17/J16*100</f>
        <v>16.833092723137298</v>
      </c>
      <c r="K18" s="6">
        <f>K17/K16*100</f>
        <v>13.36306209562122</v>
      </c>
    </row>
    <row r="19" spans="1:13" x14ac:dyDescent="0.35">
      <c r="A19" s="5" t="s">
        <v>6</v>
      </c>
      <c r="B19" s="6" t="s">
        <v>16</v>
      </c>
      <c r="C19" s="18">
        <v>2</v>
      </c>
      <c r="D19" s="18">
        <v>3</v>
      </c>
      <c r="E19" s="18">
        <v>4</v>
      </c>
      <c r="G19" s="19" t="s">
        <v>12</v>
      </c>
      <c r="H19" s="6" t="s">
        <v>16</v>
      </c>
      <c r="I19" s="6">
        <f>I17/SQRT(8)</f>
        <v>0.22658174179374141</v>
      </c>
      <c r="J19" s="6">
        <f>J17/SQRT(8)</f>
        <v>0.16366341767699427</v>
      </c>
      <c r="K19" s="6">
        <f>K17/SQRT(8)</f>
        <v>0.1889822365046136</v>
      </c>
    </row>
    <row r="20" spans="1:13" x14ac:dyDescent="0.35">
      <c r="B20" s="6"/>
      <c r="C20" s="18"/>
      <c r="D20" s="18"/>
      <c r="E20" s="18"/>
    </row>
    <row r="21" spans="1:13" x14ac:dyDescent="0.35">
      <c r="A21" s="5" t="s">
        <v>7</v>
      </c>
      <c r="B21" s="6" t="s">
        <v>16</v>
      </c>
      <c r="C21" s="18">
        <v>2</v>
      </c>
      <c r="D21" s="18">
        <v>2</v>
      </c>
      <c r="E21" s="18">
        <v>3</v>
      </c>
    </row>
    <row r="22" spans="1:13" x14ac:dyDescent="0.35">
      <c r="A22" s="5" t="s">
        <v>7</v>
      </c>
      <c r="B22" s="6" t="s">
        <v>16</v>
      </c>
      <c r="C22" s="18">
        <v>2</v>
      </c>
      <c r="D22" s="18">
        <v>3</v>
      </c>
      <c r="E22" s="18">
        <v>3</v>
      </c>
    </row>
    <row r="23" spans="1:13" x14ac:dyDescent="0.35">
      <c r="A23" s="5" t="s">
        <v>7</v>
      </c>
      <c r="B23" s="6" t="s">
        <v>16</v>
      </c>
      <c r="C23" s="18">
        <v>2</v>
      </c>
      <c r="D23" s="18">
        <v>2</v>
      </c>
      <c r="E23" s="18">
        <v>3</v>
      </c>
      <c r="M23" s="3" t="s">
        <v>4</v>
      </c>
    </row>
    <row r="24" spans="1:13" x14ac:dyDescent="0.35">
      <c r="A24" s="5" t="s">
        <v>7</v>
      </c>
      <c r="B24" s="6" t="s">
        <v>16</v>
      </c>
      <c r="C24" s="18">
        <v>2</v>
      </c>
      <c r="D24" s="18">
        <v>2</v>
      </c>
      <c r="E24" s="18">
        <v>3</v>
      </c>
    </row>
    <row r="25" spans="1:13" x14ac:dyDescent="0.35">
      <c r="A25" s="5" t="s">
        <v>7</v>
      </c>
      <c r="B25" s="6" t="s">
        <v>16</v>
      </c>
      <c r="C25" s="18">
        <v>2</v>
      </c>
      <c r="D25" s="18">
        <v>2</v>
      </c>
      <c r="E25" s="18">
        <v>3</v>
      </c>
    </row>
    <row r="26" spans="1:13" x14ac:dyDescent="0.35">
      <c r="A26" s="5" t="s">
        <v>7</v>
      </c>
      <c r="B26" s="6" t="s">
        <v>16</v>
      </c>
      <c r="C26" s="18">
        <v>2</v>
      </c>
      <c r="D26" s="18">
        <v>3</v>
      </c>
      <c r="E26" s="18">
        <v>3</v>
      </c>
    </row>
    <row r="27" spans="1:13" x14ac:dyDescent="0.35">
      <c r="A27" s="5" t="s">
        <v>7</v>
      </c>
      <c r="B27" s="6" t="s">
        <v>16</v>
      </c>
      <c r="C27" s="18">
        <v>2</v>
      </c>
      <c r="D27" s="18">
        <v>3</v>
      </c>
      <c r="E27" s="18">
        <v>4</v>
      </c>
    </row>
    <row r="28" spans="1:13" x14ac:dyDescent="0.35">
      <c r="A28" s="5" t="s">
        <v>7</v>
      </c>
      <c r="B28" s="6" t="s">
        <v>16</v>
      </c>
      <c r="C28" s="18">
        <v>1</v>
      </c>
      <c r="D28" s="18">
        <v>1</v>
      </c>
      <c r="E28" s="18">
        <v>2</v>
      </c>
      <c r="G28" s="19"/>
      <c r="H28" s="4" t="s">
        <v>1</v>
      </c>
      <c r="I28" s="4" t="s">
        <v>2</v>
      </c>
      <c r="J28" s="4" t="s">
        <v>3</v>
      </c>
      <c r="K28" s="4" t="s">
        <v>4</v>
      </c>
    </row>
    <row r="29" spans="1:13" x14ac:dyDescent="0.35">
      <c r="A29" s="5" t="s">
        <v>7</v>
      </c>
      <c r="B29" s="6" t="s">
        <v>16</v>
      </c>
      <c r="C29" s="18">
        <v>1</v>
      </c>
      <c r="D29" s="18">
        <v>1</v>
      </c>
      <c r="E29" s="18">
        <v>3</v>
      </c>
      <c r="G29" s="19" t="s">
        <v>9</v>
      </c>
      <c r="H29" s="6" t="s">
        <v>16</v>
      </c>
      <c r="I29" s="6">
        <f>AVERAGE(C21:C32)</f>
        <v>1.8333333333333333</v>
      </c>
      <c r="J29" s="6">
        <f>AVERAGE(D21:D32)</f>
        <v>2.1666666666666665</v>
      </c>
      <c r="K29" s="6">
        <f>AVERAGE(E21:E32)</f>
        <v>3</v>
      </c>
    </row>
    <row r="30" spans="1:13" x14ac:dyDescent="0.35">
      <c r="A30" s="5" t="s">
        <v>7</v>
      </c>
      <c r="B30" s="6" t="s">
        <v>16</v>
      </c>
      <c r="C30" s="18">
        <v>2</v>
      </c>
      <c r="D30" s="18">
        <v>2</v>
      </c>
      <c r="E30" s="18">
        <v>3</v>
      </c>
      <c r="G30" s="19" t="s">
        <v>10</v>
      </c>
      <c r="H30" s="6" t="s">
        <v>16</v>
      </c>
      <c r="I30" s="6">
        <f>STDEV(C21:C32)</f>
        <v>0.38924947208076122</v>
      </c>
      <c r="J30" s="6">
        <f>STDEV(D21:D32)</f>
        <v>0.7177405625652733</v>
      </c>
      <c r="K30" s="6">
        <f>STDEV(E21:E32)</f>
        <v>0.42640143271122088</v>
      </c>
    </row>
    <row r="31" spans="1:13" x14ac:dyDescent="0.35">
      <c r="A31" s="5" t="s">
        <v>7</v>
      </c>
      <c r="B31" s="6" t="s">
        <v>16</v>
      </c>
      <c r="C31" s="18">
        <v>2</v>
      </c>
      <c r="D31" s="18">
        <v>3</v>
      </c>
      <c r="E31" s="18">
        <v>3</v>
      </c>
      <c r="G31" s="19" t="s">
        <v>11</v>
      </c>
      <c r="H31" s="6" t="s">
        <v>16</v>
      </c>
      <c r="I31" s="6">
        <f>I30/I29*100</f>
        <v>21.23178938622334</v>
      </c>
      <c r="J31" s="6">
        <f>J30/J29*100</f>
        <v>33.126487503012612</v>
      </c>
      <c r="K31" s="6">
        <f>K30/K29*100</f>
        <v>14.21338109037403</v>
      </c>
    </row>
    <row r="32" spans="1:13" x14ac:dyDescent="0.35">
      <c r="A32" s="5" t="s">
        <v>7</v>
      </c>
      <c r="B32" s="6" t="s">
        <v>16</v>
      </c>
      <c r="C32" s="18">
        <v>2</v>
      </c>
      <c r="D32" s="18">
        <v>2</v>
      </c>
      <c r="E32" s="18">
        <v>3</v>
      </c>
      <c r="G32" s="19" t="s">
        <v>12</v>
      </c>
      <c r="H32" s="6" t="s">
        <v>16</v>
      </c>
      <c r="I32" s="6">
        <f>I30/SQRT(12)</f>
        <v>0.1123666437438736</v>
      </c>
      <c r="J32" s="6">
        <f>J30/SQRT(12)</f>
        <v>0.20719385350268699</v>
      </c>
      <c r="K32" s="6">
        <f>K30/SQRT(12)</f>
        <v>0.12309149097933274</v>
      </c>
    </row>
    <row r="33" spans="1:11" x14ac:dyDescent="0.35">
      <c r="B33" s="6"/>
      <c r="C33" s="18"/>
      <c r="D33" s="18"/>
      <c r="E33" s="18"/>
      <c r="G33" s="19"/>
      <c r="H33" s="6"/>
      <c r="I33" s="6"/>
      <c r="J33" s="6"/>
      <c r="K33" s="6"/>
    </row>
    <row r="34" spans="1:11" x14ac:dyDescent="0.35">
      <c r="A34" s="5" t="s">
        <v>8</v>
      </c>
      <c r="B34" s="6" t="s">
        <v>16</v>
      </c>
      <c r="C34" s="18">
        <v>2</v>
      </c>
      <c r="D34" s="18">
        <v>3</v>
      </c>
      <c r="E34" s="18">
        <v>3</v>
      </c>
      <c r="G34" s="19"/>
      <c r="H34" s="6"/>
      <c r="I34" s="6"/>
      <c r="J34" s="6"/>
      <c r="K34" s="6"/>
    </row>
    <row r="35" spans="1:11" x14ac:dyDescent="0.35">
      <c r="A35" s="5" t="s">
        <v>8</v>
      </c>
      <c r="B35" s="6" t="s">
        <v>16</v>
      </c>
      <c r="C35" s="18">
        <v>2</v>
      </c>
      <c r="D35" s="18">
        <v>3</v>
      </c>
      <c r="E35" s="18">
        <v>3</v>
      </c>
      <c r="G35" s="19"/>
      <c r="H35" s="6"/>
      <c r="I35" s="6"/>
      <c r="J35" s="6"/>
      <c r="K35" s="6"/>
    </row>
    <row r="36" spans="1:11" x14ac:dyDescent="0.35">
      <c r="A36" s="5" t="s">
        <v>8</v>
      </c>
      <c r="B36" s="6" t="s">
        <v>16</v>
      </c>
      <c r="C36" s="18">
        <v>2</v>
      </c>
      <c r="D36" s="18">
        <v>3</v>
      </c>
      <c r="E36" s="18">
        <v>4</v>
      </c>
      <c r="G36" s="19"/>
      <c r="H36" s="6"/>
      <c r="I36" s="6"/>
      <c r="J36" s="6"/>
      <c r="K36" s="6"/>
    </row>
    <row r="37" spans="1:11" x14ac:dyDescent="0.35">
      <c r="A37" s="5" t="s">
        <v>8</v>
      </c>
      <c r="B37" s="6" t="s">
        <v>16</v>
      </c>
      <c r="C37" s="18">
        <v>1</v>
      </c>
      <c r="D37" s="18">
        <v>2</v>
      </c>
      <c r="E37" s="18">
        <v>4</v>
      </c>
      <c r="G37" s="19"/>
      <c r="H37" s="6"/>
      <c r="I37" s="6"/>
      <c r="J37" s="6"/>
      <c r="K37" s="6"/>
    </row>
    <row r="38" spans="1:11" x14ac:dyDescent="0.35">
      <c r="A38" s="5" t="s">
        <v>8</v>
      </c>
      <c r="B38" s="6" t="s">
        <v>16</v>
      </c>
      <c r="C38" s="18">
        <v>2</v>
      </c>
      <c r="D38" s="18">
        <v>3</v>
      </c>
      <c r="E38" s="18">
        <v>3</v>
      </c>
      <c r="G38" s="19"/>
      <c r="H38" s="6"/>
      <c r="I38" s="6"/>
      <c r="J38" s="6"/>
      <c r="K38" s="6"/>
    </row>
    <row r="39" spans="1:11" x14ac:dyDescent="0.35">
      <c r="A39" s="5" t="s">
        <v>8</v>
      </c>
      <c r="B39" s="6" t="s">
        <v>16</v>
      </c>
      <c r="C39" s="18">
        <v>2</v>
      </c>
      <c r="D39" s="18">
        <v>3</v>
      </c>
      <c r="E39" s="18">
        <v>4</v>
      </c>
      <c r="G39" s="19"/>
      <c r="H39" s="6"/>
      <c r="I39" s="6"/>
      <c r="J39" s="6"/>
      <c r="K39" s="6"/>
    </row>
    <row r="40" spans="1:11" x14ac:dyDescent="0.35">
      <c r="A40" s="5" t="s">
        <v>8</v>
      </c>
      <c r="B40" s="6" t="s">
        <v>16</v>
      </c>
      <c r="C40" s="18">
        <v>2</v>
      </c>
      <c r="D40" s="18">
        <v>2</v>
      </c>
      <c r="E40" s="18">
        <v>3</v>
      </c>
      <c r="G40" s="19"/>
      <c r="H40" s="6"/>
      <c r="I40" s="6"/>
      <c r="J40" s="6"/>
      <c r="K40" s="6"/>
    </row>
    <row r="41" spans="1:11" x14ac:dyDescent="0.35">
      <c r="A41" s="5" t="s">
        <v>8</v>
      </c>
      <c r="B41" s="6" t="s">
        <v>16</v>
      </c>
      <c r="C41" s="18">
        <v>2</v>
      </c>
      <c r="D41" s="18">
        <v>3</v>
      </c>
      <c r="E41" s="18">
        <v>4</v>
      </c>
      <c r="G41" s="19"/>
      <c r="H41" s="4" t="s">
        <v>1</v>
      </c>
      <c r="I41" s="4" t="s">
        <v>2</v>
      </c>
      <c r="J41" s="4" t="s">
        <v>3</v>
      </c>
      <c r="K41" s="4" t="s">
        <v>4</v>
      </c>
    </row>
    <row r="42" spans="1:11" x14ac:dyDescent="0.35">
      <c r="A42" s="5" t="s">
        <v>8</v>
      </c>
      <c r="B42" s="6" t="s">
        <v>16</v>
      </c>
      <c r="C42" s="18">
        <v>1</v>
      </c>
      <c r="D42" s="18">
        <v>3</v>
      </c>
      <c r="E42" s="18">
        <v>4</v>
      </c>
      <c r="G42" s="19" t="s">
        <v>9</v>
      </c>
      <c r="H42" s="6" t="s">
        <v>16</v>
      </c>
      <c r="I42" s="6">
        <f>AVERAGE(C34:C45)</f>
        <v>1.8333333333333333</v>
      </c>
      <c r="J42" s="6">
        <f>AVERAGE(D34:D45)</f>
        <v>2.75</v>
      </c>
      <c r="K42" s="6">
        <f>AVERAGE(E34:E45)</f>
        <v>3.4166666666666665</v>
      </c>
    </row>
    <row r="43" spans="1:11" x14ac:dyDescent="0.35">
      <c r="A43" s="5" t="s">
        <v>8</v>
      </c>
      <c r="B43" s="6" t="s">
        <v>16</v>
      </c>
      <c r="C43" s="18">
        <v>2</v>
      </c>
      <c r="D43" s="18">
        <v>3</v>
      </c>
      <c r="E43" s="18">
        <v>3</v>
      </c>
      <c r="G43" s="19" t="s">
        <v>10</v>
      </c>
      <c r="H43" s="6" t="s">
        <v>16</v>
      </c>
      <c r="I43" s="6">
        <f>STDEV(C34:C45)</f>
        <v>0.38924947208076122</v>
      </c>
      <c r="J43" s="6">
        <f>STDEV(D34:D45)</f>
        <v>0.45226701686664544</v>
      </c>
      <c r="K43" s="6">
        <f>STDEV(E34:E45)</f>
        <v>0.66855792342152087</v>
      </c>
    </row>
    <row r="44" spans="1:11" x14ac:dyDescent="0.35">
      <c r="A44" s="5" t="s">
        <v>8</v>
      </c>
      <c r="B44" s="6" t="s">
        <v>16</v>
      </c>
      <c r="C44" s="18">
        <v>2</v>
      </c>
      <c r="D44" s="18">
        <v>3</v>
      </c>
      <c r="E44" s="18">
        <v>4</v>
      </c>
      <c r="G44" s="19" t="s">
        <v>11</v>
      </c>
      <c r="H44" s="6" t="s">
        <v>16</v>
      </c>
      <c r="I44" s="6">
        <f>I43/I42*100</f>
        <v>21.23178938622334</v>
      </c>
      <c r="J44" s="6">
        <f>J43/J42*100</f>
        <v>16.446073340605288</v>
      </c>
      <c r="K44" s="6">
        <f>K43/K42*100</f>
        <v>19.567548978190853</v>
      </c>
    </row>
    <row r="45" spans="1:11" x14ac:dyDescent="0.35">
      <c r="A45" s="5" t="s">
        <v>8</v>
      </c>
      <c r="B45" s="6" t="s">
        <v>16</v>
      </c>
      <c r="C45" s="18">
        <v>2</v>
      </c>
      <c r="D45" s="18">
        <v>2</v>
      </c>
      <c r="E45" s="18">
        <v>2</v>
      </c>
      <c r="G45" s="19" t="s">
        <v>12</v>
      </c>
      <c r="H45" s="6" t="s">
        <v>16</v>
      </c>
      <c r="I45" s="6">
        <f>I43/SQRT(12)</f>
        <v>0.1123666437438736</v>
      </c>
      <c r="J45" s="6">
        <f>J43/SQRT(12)</f>
        <v>0.1305582419667734</v>
      </c>
      <c r="K45" s="6">
        <f>K43/SQRT(12)</f>
        <v>0.19299604852813615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4FC0D-3CB5-4C29-968F-D783F694E543}">
  <dimension ref="A1:Q45"/>
  <sheetViews>
    <sheetView workbookViewId="0">
      <selection activeCell="L11" sqref="L11"/>
    </sheetView>
  </sheetViews>
  <sheetFormatPr defaultRowHeight="14.5" x14ac:dyDescent="0.35"/>
  <cols>
    <col min="1" max="1" width="20.6328125" style="5" customWidth="1"/>
    <col min="2" max="2" width="10.90625" style="5" customWidth="1"/>
    <col min="3" max="3" width="11.81640625" style="5" customWidth="1"/>
    <col min="4" max="5" width="10.90625" style="5" customWidth="1"/>
    <col min="6" max="6" width="5.54296875" style="5" customWidth="1"/>
    <col min="7" max="11" width="8.7265625" style="5"/>
    <col min="12" max="12" width="8" style="5" customWidth="1"/>
    <col min="13" max="16384" width="8.7265625" style="5"/>
  </cols>
  <sheetData>
    <row r="1" spans="1:17" s="8" customFormat="1" ht="15.5" x14ac:dyDescent="0.35">
      <c r="A1" s="8" t="s">
        <v>19</v>
      </c>
      <c r="G1" s="16"/>
      <c r="H1" s="17"/>
      <c r="I1" s="17"/>
      <c r="J1" s="17"/>
      <c r="K1" s="17"/>
      <c r="M1" s="8" t="s">
        <v>14</v>
      </c>
      <c r="N1" s="17"/>
      <c r="O1" s="17"/>
      <c r="P1" s="17"/>
      <c r="Q1" s="17"/>
    </row>
    <row r="2" spans="1:17" x14ac:dyDescent="0.35">
      <c r="A2" s="3" t="s">
        <v>0</v>
      </c>
      <c r="B2" s="4" t="s">
        <v>1</v>
      </c>
      <c r="C2" s="21" t="s">
        <v>2</v>
      </c>
      <c r="D2" s="21" t="s">
        <v>3</v>
      </c>
      <c r="E2" s="21" t="s">
        <v>4</v>
      </c>
    </row>
    <row r="3" spans="1:17" x14ac:dyDescent="0.35">
      <c r="A3" s="5" t="s">
        <v>5</v>
      </c>
      <c r="B3" s="6" t="s">
        <v>16</v>
      </c>
      <c r="C3" s="20">
        <v>2.9</v>
      </c>
      <c r="D3" s="20">
        <v>3.2</v>
      </c>
      <c r="E3" s="20">
        <v>3.1</v>
      </c>
      <c r="M3" s="3" t="s">
        <v>2</v>
      </c>
    </row>
    <row r="4" spans="1:17" x14ac:dyDescent="0.35">
      <c r="A4" s="5" t="s">
        <v>5</v>
      </c>
      <c r="B4" s="6" t="s">
        <v>16</v>
      </c>
      <c r="C4" s="20">
        <v>1.8</v>
      </c>
      <c r="D4" s="20">
        <v>2.8</v>
      </c>
      <c r="E4" s="20">
        <v>2.8</v>
      </c>
    </row>
    <row r="5" spans="1:17" x14ac:dyDescent="0.35">
      <c r="A5" s="5" t="s">
        <v>5</v>
      </c>
      <c r="B5" s="6" t="s">
        <v>16</v>
      </c>
      <c r="C5" s="20">
        <v>1.9</v>
      </c>
      <c r="D5" s="20">
        <v>2.6</v>
      </c>
      <c r="E5" s="18">
        <v>2.8</v>
      </c>
    </row>
    <row r="6" spans="1:17" x14ac:dyDescent="0.35">
      <c r="A6" s="5" t="s">
        <v>5</v>
      </c>
      <c r="B6" s="6" t="s">
        <v>16</v>
      </c>
      <c r="C6" s="18">
        <v>2.2999999999999998</v>
      </c>
      <c r="D6" s="18">
        <v>2.2000000000000002</v>
      </c>
      <c r="E6" s="18">
        <v>2.5</v>
      </c>
      <c r="G6" s="19"/>
      <c r="H6" s="4" t="s">
        <v>1</v>
      </c>
      <c r="I6" s="4" t="s">
        <v>2</v>
      </c>
      <c r="J6" s="4" t="s">
        <v>3</v>
      </c>
      <c r="K6" s="4" t="s">
        <v>4</v>
      </c>
    </row>
    <row r="7" spans="1:17" x14ac:dyDescent="0.35">
      <c r="A7" s="5" t="s">
        <v>5</v>
      </c>
      <c r="B7" s="6" t="s">
        <v>16</v>
      </c>
      <c r="C7" s="18">
        <v>1.3</v>
      </c>
      <c r="D7" s="18">
        <v>2.4</v>
      </c>
      <c r="E7" s="18">
        <v>2.4</v>
      </c>
      <c r="G7" s="19" t="s">
        <v>9</v>
      </c>
      <c r="H7" s="6" t="s">
        <v>16</v>
      </c>
      <c r="I7" s="6">
        <f>AVERAGE(C3:C10)</f>
        <v>1.925</v>
      </c>
      <c r="J7" s="6">
        <f>AVERAGE(D3:D10)</f>
        <v>2.4750000000000001</v>
      </c>
      <c r="K7" s="6">
        <f>AVERAGE(E3:E10)</f>
        <v>2.6624999999999996</v>
      </c>
    </row>
    <row r="8" spans="1:17" x14ac:dyDescent="0.35">
      <c r="A8" s="5" t="s">
        <v>5</v>
      </c>
      <c r="B8" s="6" t="s">
        <v>16</v>
      </c>
      <c r="C8" s="18">
        <v>1</v>
      </c>
      <c r="D8" s="18">
        <v>1.5</v>
      </c>
      <c r="E8" s="18">
        <v>2.2999999999999998</v>
      </c>
      <c r="G8" s="19" t="s">
        <v>10</v>
      </c>
      <c r="H8" s="6" t="s">
        <v>16</v>
      </c>
      <c r="I8" s="6">
        <f>STDEV(C3:C10)</f>
        <v>0.60886310917503006</v>
      </c>
      <c r="J8" s="6">
        <f>STDEV(D3:D10)</f>
        <v>0.4978525312350463</v>
      </c>
      <c r="K8" s="6">
        <f>STDEV(E3:E10)</f>
        <v>0.25599944196367758</v>
      </c>
    </row>
    <row r="9" spans="1:17" x14ac:dyDescent="0.35">
      <c r="A9" s="5" t="s">
        <v>5</v>
      </c>
      <c r="B9" s="6" t="s">
        <v>16</v>
      </c>
      <c r="C9" s="18">
        <v>1.8</v>
      </c>
      <c r="D9" s="18">
        <v>2.4</v>
      </c>
      <c r="E9" s="18">
        <v>2.7</v>
      </c>
      <c r="G9" s="19" t="s">
        <v>11</v>
      </c>
      <c r="H9" s="6" t="s">
        <v>16</v>
      </c>
      <c r="I9" s="6">
        <f>I8/I7*100</f>
        <v>31.629252424676885</v>
      </c>
      <c r="J9" s="6">
        <f>J8/J7*100</f>
        <v>20.115253787274597</v>
      </c>
      <c r="K9" s="6">
        <f>K8/K7*100</f>
        <v>9.6150025150677045</v>
      </c>
    </row>
    <row r="10" spans="1:17" x14ac:dyDescent="0.35">
      <c r="A10" s="5" t="s">
        <v>5</v>
      </c>
      <c r="B10" s="6" t="s">
        <v>16</v>
      </c>
      <c r="C10" s="18">
        <v>2.4</v>
      </c>
      <c r="D10" s="18">
        <v>2.7</v>
      </c>
      <c r="E10" s="18">
        <v>2.7</v>
      </c>
      <c r="G10" s="19" t="s">
        <v>12</v>
      </c>
      <c r="H10" s="6" t="s">
        <v>16</v>
      </c>
      <c r="I10" s="6">
        <f>I8/SQRT(8)</f>
        <v>0.21526561665599447</v>
      </c>
      <c r="J10" s="6">
        <f>J8/SQRT(8)</f>
        <v>0.17601745043359435</v>
      </c>
      <c r="K10" s="6">
        <f>K8/SQRT(8)</f>
        <v>9.050947069624421E-2</v>
      </c>
    </row>
    <row r="11" spans="1:17" x14ac:dyDescent="0.35">
      <c r="B11" s="6"/>
      <c r="C11" s="18"/>
      <c r="D11" s="18"/>
      <c r="E11" s="18"/>
    </row>
    <row r="12" spans="1:17" x14ac:dyDescent="0.35">
      <c r="A12" s="5" t="s">
        <v>6</v>
      </c>
      <c r="B12" s="6" t="s">
        <v>16</v>
      </c>
      <c r="C12" s="18">
        <v>1.6</v>
      </c>
      <c r="D12" s="18">
        <v>1.9</v>
      </c>
      <c r="E12" s="18">
        <v>1.8</v>
      </c>
    </row>
    <row r="13" spans="1:17" x14ac:dyDescent="0.35">
      <c r="A13" s="5" t="s">
        <v>6</v>
      </c>
      <c r="B13" s="6" t="s">
        <v>16</v>
      </c>
      <c r="C13" s="18">
        <v>2.1</v>
      </c>
      <c r="D13" s="18">
        <v>3.1</v>
      </c>
      <c r="E13" s="18">
        <v>3.7</v>
      </c>
      <c r="M13" s="3" t="s">
        <v>3</v>
      </c>
    </row>
    <row r="14" spans="1:17" x14ac:dyDescent="0.35">
      <c r="A14" s="5" t="s">
        <v>6</v>
      </c>
      <c r="B14" s="6" t="s">
        <v>16</v>
      </c>
      <c r="C14" s="18">
        <v>1.8</v>
      </c>
      <c r="D14" s="18">
        <v>1.8</v>
      </c>
      <c r="E14" s="18">
        <v>1.6</v>
      </c>
    </row>
    <row r="15" spans="1:17" x14ac:dyDescent="0.35">
      <c r="A15" s="5" t="s">
        <v>6</v>
      </c>
      <c r="B15" s="6" t="s">
        <v>16</v>
      </c>
      <c r="C15" s="18">
        <v>2.1</v>
      </c>
      <c r="D15" s="18">
        <v>2.2000000000000002</v>
      </c>
      <c r="E15" s="18">
        <v>2.2999999999999998</v>
      </c>
      <c r="G15" s="19"/>
      <c r="H15" s="4" t="s">
        <v>1</v>
      </c>
      <c r="I15" s="4" t="s">
        <v>2</v>
      </c>
      <c r="J15" s="4" t="s">
        <v>3</v>
      </c>
      <c r="K15" s="4" t="s">
        <v>4</v>
      </c>
    </row>
    <row r="16" spans="1:17" x14ac:dyDescent="0.35">
      <c r="A16" s="5" t="s">
        <v>6</v>
      </c>
      <c r="B16" s="6" t="s">
        <v>16</v>
      </c>
      <c r="C16" s="18">
        <v>2.4</v>
      </c>
      <c r="D16" s="18">
        <v>2.4</v>
      </c>
      <c r="E16" s="18">
        <v>2.6</v>
      </c>
      <c r="G16" s="19" t="s">
        <v>9</v>
      </c>
      <c r="H16" s="6" t="s">
        <v>16</v>
      </c>
      <c r="I16" s="6">
        <f>AVERAGE(C12:C19)</f>
        <v>2.0625</v>
      </c>
      <c r="J16" s="6">
        <f>AVERAGE(D12:D19)</f>
        <v>2.2374999999999998</v>
      </c>
      <c r="K16" s="6">
        <f>AVERAGE(E12:E19)</f>
        <v>2.2249999999999996</v>
      </c>
    </row>
    <row r="17" spans="1:13" x14ac:dyDescent="0.35">
      <c r="A17" s="5" t="s">
        <v>6</v>
      </c>
      <c r="B17" s="6" t="s">
        <v>16</v>
      </c>
      <c r="C17" s="18">
        <v>1.5</v>
      </c>
      <c r="D17" s="18">
        <v>1.5</v>
      </c>
      <c r="E17" s="18">
        <v>1.5</v>
      </c>
      <c r="G17" s="19" t="s">
        <v>10</v>
      </c>
      <c r="H17" s="6" t="s">
        <v>16</v>
      </c>
      <c r="I17" s="6">
        <f>STDEV(C12:C19)</f>
        <v>0.45019836897591248</v>
      </c>
      <c r="J17" s="6">
        <f>STDEV(D12:D19)</f>
        <v>0.54494429597371297</v>
      </c>
      <c r="K17" s="6">
        <f>STDEV(E12:E19)</f>
        <v>0.72456883730947375</v>
      </c>
    </row>
    <row r="18" spans="1:13" x14ac:dyDescent="0.35">
      <c r="A18" s="5" t="s">
        <v>6</v>
      </c>
      <c r="B18" s="6" t="s">
        <v>16</v>
      </c>
      <c r="C18" s="18">
        <v>2.1</v>
      </c>
      <c r="D18" s="18">
        <v>2.1</v>
      </c>
      <c r="E18" s="18">
        <v>1.8</v>
      </c>
      <c r="G18" s="19" t="s">
        <v>11</v>
      </c>
      <c r="H18" s="6" t="s">
        <v>16</v>
      </c>
      <c r="I18" s="6">
        <f>I17/I16*100</f>
        <v>21.827799707923027</v>
      </c>
      <c r="J18" s="6">
        <f>J17/J16*100</f>
        <v>24.355052334020694</v>
      </c>
      <c r="K18" s="6">
        <f>K17/K16*100</f>
        <v>32.564891564470734</v>
      </c>
    </row>
    <row r="19" spans="1:13" x14ac:dyDescent="0.35">
      <c r="A19" s="5" t="s">
        <v>6</v>
      </c>
      <c r="B19" s="6" t="s">
        <v>16</v>
      </c>
      <c r="C19" s="18">
        <v>2.9</v>
      </c>
      <c r="D19" s="18">
        <v>2.9</v>
      </c>
      <c r="E19" s="18">
        <v>2.5</v>
      </c>
      <c r="G19" s="19" t="s">
        <v>12</v>
      </c>
      <c r="H19" s="6" t="s">
        <v>16</v>
      </c>
      <c r="I19" s="6">
        <f>I17/SQRT(8)</f>
        <v>0.15916915979099555</v>
      </c>
      <c r="J19" s="6">
        <f>J17/SQRT(8)</f>
        <v>0.19266690352597071</v>
      </c>
      <c r="K19" s="6">
        <f>K17/SQRT(8)</f>
        <v>0.25617376914899059</v>
      </c>
    </row>
    <row r="20" spans="1:13" x14ac:dyDescent="0.35">
      <c r="B20" s="6"/>
      <c r="C20" s="18"/>
      <c r="D20" s="18"/>
      <c r="E20" s="18"/>
    </row>
    <row r="21" spans="1:13" x14ac:dyDescent="0.35">
      <c r="A21" s="5" t="s">
        <v>7</v>
      </c>
      <c r="B21" s="6" t="s">
        <v>16</v>
      </c>
      <c r="C21" s="18">
        <v>1.3</v>
      </c>
      <c r="D21" s="18">
        <v>1.5</v>
      </c>
      <c r="E21" s="18">
        <v>1.2</v>
      </c>
    </row>
    <row r="22" spans="1:13" x14ac:dyDescent="0.35">
      <c r="A22" s="5" t="s">
        <v>7</v>
      </c>
      <c r="B22" s="6" t="s">
        <v>16</v>
      </c>
      <c r="C22" s="20">
        <v>1.8</v>
      </c>
      <c r="D22" s="20">
        <v>1.8</v>
      </c>
      <c r="E22" s="20">
        <v>1.6</v>
      </c>
    </row>
    <row r="23" spans="1:13" x14ac:dyDescent="0.35">
      <c r="A23" s="5" t="s">
        <v>7</v>
      </c>
      <c r="B23" s="6" t="s">
        <v>16</v>
      </c>
      <c r="C23" s="20">
        <v>2.7</v>
      </c>
      <c r="D23" s="20">
        <v>3.3</v>
      </c>
      <c r="E23" s="20">
        <v>3.2</v>
      </c>
    </row>
    <row r="24" spans="1:13" x14ac:dyDescent="0.35">
      <c r="A24" s="5" t="s">
        <v>7</v>
      </c>
      <c r="B24" s="6" t="s">
        <v>16</v>
      </c>
      <c r="C24" s="20">
        <v>2.6</v>
      </c>
      <c r="D24" s="20">
        <v>2.7</v>
      </c>
      <c r="E24" s="18">
        <v>2.2999999999999998</v>
      </c>
      <c r="M24" s="3" t="s">
        <v>4</v>
      </c>
    </row>
    <row r="25" spans="1:13" x14ac:dyDescent="0.35">
      <c r="A25" s="5" t="s">
        <v>7</v>
      </c>
      <c r="B25" s="6" t="s">
        <v>16</v>
      </c>
      <c r="C25" s="20">
        <v>3.2</v>
      </c>
      <c r="D25" s="20">
        <v>3.6</v>
      </c>
      <c r="E25" s="18">
        <v>3.5</v>
      </c>
    </row>
    <row r="26" spans="1:13" x14ac:dyDescent="0.35">
      <c r="A26" s="5" t="s">
        <v>7</v>
      </c>
      <c r="B26" s="6" t="s">
        <v>16</v>
      </c>
      <c r="C26" s="20">
        <v>2.5</v>
      </c>
      <c r="D26" s="20">
        <v>2.5</v>
      </c>
      <c r="E26" s="20">
        <v>2.1</v>
      </c>
    </row>
    <row r="27" spans="1:13" x14ac:dyDescent="0.35">
      <c r="A27" s="5" t="s">
        <v>7</v>
      </c>
      <c r="B27" s="6" t="s">
        <v>16</v>
      </c>
      <c r="C27" s="18">
        <v>2.1</v>
      </c>
      <c r="D27" s="18">
        <v>2.1</v>
      </c>
      <c r="E27" s="18">
        <v>1.9</v>
      </c>
    </row>
    <row r="28" spans="1:13" x14ac:dyDescent="0.35">
      <c r="A28" s="5" t="s">
        <v>7</v>
      </c>
      <c r="B28" s="6" t="s">
        <v>16</v>
      </c>
      <c r="C28" s="18">
        <v>1.6</v>
      </c>
      <c r="D28" s="18">
        <v>2.9</v>
      </c>
      <c r="E28" s="18">
        <v>3.3</v>
      </c>
      <c r="G28" s="19"/>
      <c r="H28" s="4" t="s">
        <v>1</v>
      </c>
      <c r="I28" s="4" t="s">
        <v>2</v>
      </c>
      <c r="J28" s="4" t="s">
        <v>3</v>
      </c>
      <c r="K28" s="4" t="s">
        <v>4</v>
      </c>
    </row>
    <row r="29" spans="1:13" x14ac:dyDescent="0.35">
      <c r="A29" s="5" t="s">
        <v>7</v>
      </c>
      <c r="B29" s="6" t="s">
        <v>16</v>
      </c>
      <c r="C29" s="18">
        <v>1.3</v>
      </c>
      <c r="D29" s="18">
        <v>3.5</v>
      </c>
      <c r="E29" s="18">
        <v>2.4</v>
      </c>
      <c r="G29" s="19" t="s">
        <v>9</v>
      </c>
      <c r="H29" s="6" t="s">
        <v>16</v>
      </c>
      <c r="I29" s="6">
        <f>AVERAGE(C21:C32)</f>
        <v>2.2500000000000004</v>
      </c>
      <c r="J29" s="6">
        <f>AVERAGE(D21:D32)</f>
        <v>2.6999999999999997</v>
      </c>
      <c r="K29" s="6">
        <f>AVERAGE(E21:E32)</f>
        <v>2.4500000000000002</v>
      </c>
    </row>
    <row r="30" spans="1:13" x14ac:dyDescent="0.35">
      <c r="A30" s="5" t="s">
        <v>7</v>
      </c>
      <c r="B30" s="6" t="s">
        <v>16</v>
      </c>
      <c r="C30" s="18">
        <v>2.2000000000000002</v>
      </c>
      <c r="D30" s="18">
        <v>2.5</v>
      </c>
      <c r="E30" s="18">
        <v>2.2999999999999998</v>
      </c>
      <c r="G30" s="19" t="s">
        <v>10</v>
      </c>
      <c r="H30" s="6" t="s">
        <v>16</v>
      </c>
      <c r="I30" s="6">
        <f>STDEV(C21:C32)</f>
        <v>0.64031242374328468</v>
      </c>
      <c r="J30" s="6">
        <f>STDEV(D21:D32)</f>
        <v>0.65505031035097527</v>
      </c>
      <c r="K30" s="6">
        <f>STDEV(E21:E32)</f>
        <v>0.70517567121443281</v>
      </c>
    </row>
    <row r="31" spans="1:13" x14ac:dyDescent="0.35">
      <c r="A31" s="5" t="s">
        <v>7</v>
      </c>
      <c r="B31" s="6" t="s">
        <v>16</v>
      </c>
      <c r="C31" s="18">
        <v>2.7</v>
      </c>
      <c r="D31" s="18">
        <v>3</v>
      </c>
      <c r="E31" s="18">
        <v>3</v>
      </c>
      <c r="G31" s="19" t="s">
        <v>11</v>
      </c>
      <c r="H31" s="6" t="s">
        <v>16</v>
      </c>
      <c r="I31" s="6">
        <f>I30/I29*100</f>
        <v>28.458329944145984</v>
      </c>
      <c r="J31" s="6">
        <f>J30/J29*100</f>
        <v>24.26112260559168</v>
      </c>
      <c r="K31" s="6">
        <f>K30/K29*100</f>
        <v>28.782680457731953</v>
      </c>
    </row>
    <row r="32" spans="1:13" x14ac:dyDescent="0.35">
      <c r="A32" s="5" t="s">
        <v>7</v>
      </c>
      <c r="B32" s="6" t="s">
        <v>16</v>
      </c>
      <c r="C32" s="18">
        <v>3</v>
      </c>
      <c r="D32" s="18">
        <v>3</v>
      </c>
      <c r="E32" s="18">
        <v>2.6</v>
      </c>
      <c r="G32" s="19" t="s">
        <v>12</v>
      </c>
      <c r="H32" s="6" t="s">
        <v>16</v>
      </c>
      <c r="I32" s="6">
        <f>I30/SQRT(12)</f>
        <v>0.18484227510682358</v>
      </c>
      <c r="J32" s="6">
        <f>J30/SQRT(12)</f>
        <v>0.18909673650694175</v>
      </c>
      <c r="K32" s="6">
        <f>K30/SQRT(12)</f>
        <v>0.20356668180081391</v>
      </c>
    </row>
    <row r="33" spans="1:11" x14ac:dyDescent="0.35">
      <c r="B33" s="6"/>
      <c r="C33" s="18"/>
      <c r="D33" s="18"/>
      <c r="E33" s="18"/>
      <c r="G33" s="19"/>
      <c r="H33" s="6"/>
      <c r="I33" s="6"/>
      <c r="J33" s="6"/>
      <c r="K33" s="6"/>
    </row>
    <row r="34" spans="1:11" x14ac:dyDescent="0.35">
      <c r="A34" s="5" t="s">
        <v>8</v>
      </c>
      <c r="B34" s="6" t="s">
        <v>16</v>
      </c>
      <c r="C34" s="18">
        <v>1.8</v>
      </c>
      <c r="D34" s="18">
        <v>2.2000000000000002</v>
      </c>
      <c r="E34" s="18">
        <v>1.9</v>
      </c>
      <c r="G34" s="19"/>
      <c r="H34" s="6"/>
      <c r="I34" s="6"/>
      <c r="J34" s="6"/>
      <c r="K34" s="6"/>
    </row>
    <row r="35" spans="1:11" x14ac:dyDescent="0.35">
      <c r="A35" s="5" t="s">
        <v>8</v>
      </c>
      <c r="B35" s="6" t="s">
        <v>16</v>
      </c>
      <c r="C35" s="18">
        <v>1.8</v>
      </c>
      <c r="D35" s="18">
        <v>1.8</v>
      </c>
      <c r="E35" s="18">
        <v>2</v>
      </c>
      <c r="G35" s="19"/>
      <c r="H35" s="6"/>
      <c r="I35" s="6"/>
      <c r="J35" s="6"/>
      <c r="K35" s="6"/>
    </row>
    <row r="36" spans="1:11" x14ac:dyDescent="0.35">
      <c r="A36" s="5" t="s">
        <v>8</v>
      </c>
      <c r="B36" s="6" t="s">
        <v>16</v>
      </c>
      <c r="C36" s="18">
        <v>1.2</v>
      </c>
      <c r="D36" s="18">
        <v>1.6</v>
      </c>
      <c r="E36" s="18">
        <v>1.2</v>
      </c>
      <c r="G36" s="19"/>
      <c r="H36" s="6"/>
      <c r="I36" s="6"/>
      <c r="J36" s="6"/>
      <c r="K36" s="6"/>
    </row>
    <row r="37" spans="1:11" x14ac:dyDescent="0.35">
      <c r="A37" s="5" t="s">
        <v>8</v>
      </c>
      <c r="B37" s="6" t="s">
        <v>16</v>
      </c>
      <c r="C37" s="18">
        <v>2.5</v>
      </c>
      <c r="D37" s="18">
        <v>3</v>
      </c>
      <c r="E37" s="18">
        <v>4</v>
      </c>
      <c r="G37" s="19"/>
      <c r="H37" s="6"/>
      <c r="I37" s="6"/>
      <c r="J37" s="6"/>
      <c r="K37" s="6"/>
    </row>
    <row r="38" spans="1:11" x14ac:dyDescent="0.35">
      <c r="A38" s="5" t="s">
        <v>8</v>
      </c>
      <c r="B38" s="6" t="s">
        <v>16</v>
      </c>
      <c r="C38" s="18">
        <v>2.6</v>
      </c>
      <c r="D38" s="18">
        <v>3.4</v>
      </c>
      <c r="E38" s="18">
        <v>3.2</v>
      </c>
      <c r="G38" s="19"/>
      <c r="H38" s="6"/>
      <c r="I38" s="6"/>
      <c r="J38" s="6"/>
      <c r="K38" s="6"/>
    </row>
    <row r="39" spans="1:11" x14ac:dyDescent="0.35">
      <c r="A39" s="5" t="s">
        <v>8</v>
      </c>
      <c r="B39" s="6" t="s">
        <v>16</v>
      </c>
      <c r="C39" s="18">
        <v>2.7</v>
      </c>
      <c r="D39" s="18">
        <v>2.7</v>
      </c>
      <c r="E39" s="18">
        <v>2.1</v>
      </c>
      <c r="G39" s="19"/>
      <c r="H39" s="6"/>
      <c r="I39" s="6"/>
      <c r="J39" s="6"/>
      <c r="K39" s="6"/>
    </row>
    <row r="40" spans="1:11" x14ac:dyDescent="0.35">
      <c r="A40" s="5" t="s">
        <v>8</v>
      </c>
      <c r="B40" s="6" t="s">
        <v>16</v>
      </c>
      <c r="C40" s="18">
        <v>2.4</v>
      </c>
      <c r="D40" s="18">
        <v>2.6</v>
      </c>
      <c r="E40" s="18">
        <v>2.6</v>
      </c>
      <c r="G40" s="19"/>
      <c r="H40" s="6"/>
      <c r="I40" s="6"/>
      <c r="J40" s="6"/>
      <c r="K40" s="6"/>
    </row>
    <row r="41" spans="1:11" x14ac:dyDescent="0.35">
      <c r="A41" s="5" t="s">
        <v>8</v>
      </c>
      <c r="B41" s="6" t="s">
        <v>16</v>
      </c>
      <c r="C41" s="18">
        <v>2.2999999999999998</v>
      </c>
      <c r="D41" s="18">
        <v>3.2</v>
      </c>
      <c r="E41" s="18">
        <v>2.4</v>
      </c>
      <c r="G41" s="19"/>
      <c r="H41" s="4" t="s">
        <v>1</v>
      </c>
      <c r="I41" s="4" t="s">
        <v>2</v>
      </c>
      <c r="J41" s="4" t="s">
        <v>3</v>
      </c>
      <c r="K41" s="4" t="s">
        <v>4</v>
      </c>
    </row>
    <row r="42" spans="1:11" x14ac:dyDescent="0.35">
      <c r="A42" s="5" t="s">
        <v>8</v>
      </c>
      <c r="B42" s="6" t="s">
        <v>16</v>
      </c>
      <c r="C42" s="18">
        <v>2</v>
      </c>
      <c r="D42" s="18">
        <v>2.8</v>
      </c>
      <c r="E42" s="18">
        <v>2.6</v>
      </c>
      <c r="G42" s="19" t="s">
        <v>9</v>
      </c>
      <c r="H42" s="6" t="s">
        <v>16</v>
      </c>
      <c r="I42" s="6">
        <f>AVERAGE(C34:C45)</f>
        <v>2.0916666666666672</v>
      </c>
      <c r="J42" s="6">
        <f>AVERAGE(D34:D45)</f>
        <v>2.5</v>
      </c>
      <c r="K42" s="6">
        <f>AVERAGE(E34:E45)</f>
        <v>2.3083333333333331</v>
      </c>
    </row>
    <row r="43" spans="1:11" x14ac:dyDescent="0.35">
      <c r="A43" s="5" t="s">
        <v>8</v>
      </c>
      <c r="B43" s="6" t="s">
        <v>16</v>
      </c>
      <c r="C43" s="18">
        <v>1.6</v>
      </c>
      <c r="D43" s="18">
        <v>1.6</v>
      </c>
      <c r="E43" s="18">
        <v>0.8</v>
      </c>
      <c r="G43" s="19" t="s">
        <v>10</v>
      </c>
      <c r="H43" s="6" t="s">
        <v>16</v>
      </c>
      <c r="I43" s="6">
        <f>STDEV(C34:C45)</f>
        <v>0.4907477288111799</v>
      </c>
      <c r="J43" s="6">
        <f>STDEV(D34:D45)</f>
        <v>0.65643666176493409</v>
      </c>
      <c r="K43" s="6">
        <f>STDEV(E34:E45)</f>
        <v>0.86807868656050224</v>
      </c>
    </row>
    <row r="44" spans="1:11" x14ac:dyDescent="0.35">
      <c r="A44" s="5" t="s">
        <v>8</v>
      </c>
      <c r="B44" s="6" t="s">
        <v>16</v>
      </c>
      <c r="C44" s="18">
        <v>2.6</v>
      </c>
      <c r="D44" s="18">
        <v>3.2</v>
      </c>
      <c r="E44" s="18">
        <v>3</v>
      </c>
      <c r="G44" s="19" t="s">
        <v>11</v>
      </c>
      <c r="H44" s="6" t="s">
        <v>16</v>
      </c>
      <c r="I44" s="6">
        <f>I43/I42*100</f>
        <v>23.462042811689869</v>
      </c>
      <c r="J44" s="6">
        <f>J43/J42*100</f>
        <v>26.257466470597361</v>
      </c>
      <c r="K44" s="6">
        <f>K43/K42*100</f>
        <v>37.606296890707682</v>
      </c>
    </row>
    <row r="45" spans="1:11" x14ac:dyDescent="0.35">
      <c r="A45" s="5" t="s">
        <v>8</v>
      </c>
      <c r="B45" s="6" t="s">
        <v>16</v>
      </c>
      <c r="C45" s="18">
        <v>1.6</v>
      </c>
      <c r="D45" s="18">
        <v>1.9</v>
      </c>
      <c r="E45" s="18">
        <v>1.9</v>
      </c>
      <c r="G45" s="19" t="s">
        <v>12</v>
      </c>
      <c r="H45" s="6" t="s">
        <v>16</v>
      </c>
      <c r="I45" s="6">
        <f>I43/SQRT(12)</f>
        <v>0.14166666666666611</v>
      </c>
      <c r="J45" s="6">
        <f>J43/SQRT(12)</f>
        <v>0.18949694168796202</v>
      </c>
      <c r="K45" s="6">
        <f>K43/SQRT(12)</f>
        <v>0.2505927316817414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ED80F-C64B-44AD-B2F2-57176960D70C}">
  <dimension ref="A1:Q45"/>
  <sheetViews>
    <sheetView workbookViewId="0">
      <selection activeCell="L26" sqref="L26"/>
    </sheetView>
  </sheetViews>
  <sheetFormatPr defaultRowHeight="14.5" x14ac:dyDescent="0.35"/>
  <cols>
    <col min="1" max="1" width="19.1796875" customWidth="1"/>
    <col min="3" max="3" width="8.81640625" customWidth="1"/>
    <col min="4" max="4" width="9.7265625" customWidth="1"/>
    <col min="5" max="5" width="10.1796875" customWidth="1"/>
    <col min="6" max="6" width="6.453125" customWidth="1"/>
  </cols>
  <sheetData>
    <row r="1" spans="1:17" s="8" customFormat="1" ht="15.5" x14ac:dyDescent="0.35">
      <c r="A1" s="8" t="s">
        <v>20</v>
      </c>
      <c r="G1" s="16"/>
      <c r="H1" s="17"/>
      <c r="I1" s="17"/>
      <c r="J1" s="17"/>
      <c r="K1" s="17"/>
      <c r="M1" s="8" t="s">
        <v>14</v>
      </c>
      <c r="N1" s="17"/>
      <c r="O1" s="17"/>
      <c r="P1" s="17"/>
      <c r="Q1" s="17"/>
    </row>
    <row r="2" spans="1:17" x14ac:dyDescent="0.35">
      <c r="A2" s="1" t="s">
        <v>0</v>
      </c>
      <c r="B2" s="2" t="s">
        <v>1</v>
      </c>
      <c r="C2" s="12" t="s">
        <v>2</v>
      </c>
      <c r="D2" s="12" t="s">
        <v>3</v>
      </c>
      <c r="E2" s="12" t="s">
        <v>4</v>
      </c>
    </row>
    <row r="3" spans="1:17" x14ac:dyDescent="0.35">
      <c r="A3" t="s">
        <v>5</v>
      </c>
      <c r="B3" s="2" t="s">
        <v>16</v>
      </c>
      <c r="C3" s="12">
        <v>2.9</v>
      </c>
      <c r="D3" s="12">
        <v>3.2</v>
      </c>
      <c r="E3" s="12">
        <v>3.1</v>
      </c>
      <c r="M3" s="1" t="s">
        <v>2</v>
      </c>
    </row>
    <row r="4" spans="1:17" x14ac:dyDescent="0.35">
      <c r="A4" t="s">
        <v>5</v>
      </c>
      <c r="B4" s="2" t="s">
        <v>16</v>
      </c>
      <c r="C4" s="12">
        <v>1.1000000000000001</v>
      </c>
      <c r="D4" s="12">
        <v>2.6</v>
      </c>
      <c r="E4" s="12">
        <v>3.1</v>
      </c>
    </row>
    <row r="5" spans="1:17" x14ac:dyDescent="0.35">
      <c r="A5" s="13" t="s">
        <v>5</v>
      </c>
      <c r="B5" s="14" t="s">
        <v>16</v>
      </c>
      <c r="C5" s="15">
        <v>0.6</v>
      </c>
      <c r="D5" s="15">
        <v>2.7</v>
      </c>
      <c r="E5" s="15">
        <v>3.2</v>
      </c>
    </row>
    <row r="6" spans="1:17" x14ac:dyDescent="0.35">
      <c r="A6" s="13" t="s">
        <v>5</v>
      </c>
      <c r="B6" s="14" t="s">
        <v>16</v>
      </c>
      <c r="C6" s="15">
        <v>0.6</v>
      </c>
      <c r="D6" s="15">
        <v>2.7</v>
      </c>
      <c r="E6" s="15">
        <v>4.0999999999999996</v>
      </c>
      <c r="G6" s="19"/>
      <c r="H6" s="4" t="s">
        <v>1</v>
      </c>
      <c r="I6" s="4" t="s">
        <v>2</v>
      </c>
      <c r="J6" s="4" t="s">
        <v>3</v>
      </c>
      <c r="K6" s="4" t="s">
        <v>4</v>
      </c>
    </row>
    <row r="7" spans="1:17" x14ac:dyDescent="0.35">
      <c r="A7" s="13" t="s">
        <v>5</v>
      </c>
      <c r="B7" s="14" t="s">
        <v>16</v>
      </c>
      <c r="C7" s="15">
        <v>0.6</v>
      </c>
      <c r="D7" s="15">
        <v>2.5</v>
      </c>
      <c r="E7" s="15">
        <v>3.6</v>
      </c>
      <c r="G7" s="19" t="s">
        <v>9</v>
      </c>
      <c r="H7" s="6" t="s">
        <v>16</v>
      </c>
      <c r="I7" s="6">
        <f>AVERAGE(C3:C10)</f>
        <v>1.1374999999999997</v>
      </c>
      <c r="J7" s="6">
        <f>AVERAGE(D3:D10)</f>
        <v>2.7874999999999996</v>
      </c>
      <c r="K7" s="6">
        <f>AVERAGE(E3:E10)</f>
        <v>3.4375000000000004</v>
      </c>
    </row>
    <row r="8" spans="1:17" x14ac:dyDescent="0.35">
      <c r="A8" s="13" t="s">
        <v>5</v>
      </c>
      <c r="B8" s="14" t="s">
        <v>16</v>
      </c>
      <c r="C8" s="15">
        <v>0.7</v>
      </c>
      <c r="D8" s="15">
        <v>2.1</v>
      </c>
      <c r="E8" s="15">
        <v>3</v>
      </c>
      <c r="G8" s="19" t="s">
        <v>10</v>
      </c>
      <c r="H8" s="6" t="s">
        <v>16</v>
      </c>
      <c r="I8" s="6">
        <f>STDEV(C3:C10)</f>
        <v>0.86178800840379066</v>
      </c>
      <c r="J8" s="6">
        <f>STDEV(D3:D10)</f>
        <v>0.42236578595201268</v>
      </c>
      <c r="K8" s="6">
        <f>STDEV(E3:E10)</f>
        <v>0.39618718519694829</v>
      </c>
    </row>
    <row r="9" spans="1:17" x14ac:dyDescent="0.35">
      <c r="A9" s="13" t="s">
        <v>5</v>
      </c>
      <c r="B9" s="14" t="s">
        <v>16</v>
      </c>
      <c r="C9" s="15">
        <v>0.6</v>
      </c>
      <c r="D9" s="15">
        <v>3.1</v>
      </c>
      <c r="E9" s="15">
        <v>3.8</v>
      </c>
      <c r="G9" s="19" t="s">
        <v>11</v>
      </c>
      <c r="H9" s="6" t="s">
        <v>16</v>
      </c>
      <c r="I9" s="6">
        <f>I8/I7*100</f>
        <v>75.761583156377228</v>
      </c>
      <c r="J9" s="6">
        <f>J8/J7*100</f>
        <v>15.152135818906288</v>
      </c>
      <c r="K9" s="6">
        <f>K8/K7*100</f>
        <v>11.525445387547585</v>
      </c>
    </row>
    <row r="10" spans="1:17" x14ac:dyDescent="0.35">
      <c r="A10" s="13" t="s">
        <v>5</v>
      </c>
      <c r="B10" s="14" t="s">
        <v>16</v>
      </c>
      <c r="C10" s="15">
        <v>2</v>
      </c>
      <c r="D10" s="15">
        <v>3.4</v>
      </c>
      <c r="E10" s="15">
        <v>3.6</v>
      </c>
      <c r="G10" s="19" t="s">
        <v>12</v>
      </c>
      <c r="H10" s="6" t="s">
        <v>16</v>
      </c>
      <c r="I10" s="6">
        <f>I8/SQRT(8)</f>
        <v>0.30468807234378487</v>
      </c>
      <c r="J10" s="6">
        <f>J8/SQRT(8)</f>
        <v>0.14932885569392698</v>
      </c>
      <c r="K10" s="6">
        <f>K8/SQRT(8)</f>
        <v>0.14007332263598635</v>
      </c>
    </row>
    <row r="11" spans="1:17" x14ac:dyDescent="0.35">
      <c r="B11" s="2"/>
      <c r="C11" s="12"/>
      <c r="D11" s="12"/>
      <c r="E11" s="12"/>
      <c r="G11" s="5"/>
      <c r="H11" s="5"/>
      <c r="I11" s="5"/>
      <c r="J11" s="5"/>
      <c r="K11" s="5"/>
    </row>
    <row r="12" spans="1:17" x14ac:dyDescent="0.35">
      <c r="A12" s="13" t="s">
        <v>6</v>
      </c>
      <c r="B12" s="14" t="s">
        <v>16</v>
      </c>
      <c r="C12" s="15">
        <v>1.5</v>
      </c>
      <c r="D12" s="15">
        <v>3</v>
      </c>
      <c r="E12" s="15">
        <v>2.7</v>
      </c>
      <c r="G12" s="5"/>
      <c r="H12" s="5"/>
      <c r="I12" s="5"/>
      <c r="J12" s="5"/>
      <c r="K12" s="5"/>
    </row>
    <row r="13" spans="1:17" x14ac:dyDescent="0.35">
      <c r="A13" s="13" t="s">
        <v>6</v>
      </c>
      <c r="B13" s="14" t="s">
        <v>16</v>
      </c>
      <c r="C13" s="15">
        <v>0.6</v>
      </c>
      <c r="D13" s="15">
        <v>1.5</v>
      </c>
      <c r="E13" s="15">
        <v>3.5</v>
      </c>
      <c r="G13" s="5"/>
      <c r="H13" s="5"/>
      <c r="I13" s="5"/>
      <c r="J13" s="5"/>
      <c r="K13" s="5"/>
      <c r="M13" s="1" t="s">
        <v>3</v>
      </c>
    </row>
    <row r="14" spans="1:17" x14ac:dyDescent="0.35">
      <c r="A14" s="13" t="s">
        <v>6</v>
      </c>
      <c r="B14" s="14" t="s">
        <v>16</v>
      </c>
      <c r="C14" s="15">
        <v>2.9</v>
      </c>
      <c r="D14" s="15">
        <v>3</v>
      </c>
      <c r="E14" s="15">
        <v>2.8</v>
      </c>
      <c r="G14" s="5"/>
      <c r="H14" s="5"/>
      <c r="I14" s="5"/>
      <c r="J14" s="5"/>
      <c r="K14" s="5"/>
    </row>
    <row r="15" spans="1:17" x14ac:dyDescent="0.35">
      <c r="A15" s="13" t="s">
        <v>6</v>
      </c>
      <c r="B15" s="14" t="s">
        <v>16</v>
      </c>
      <c r="C15" s="15">
        <v>2.1</v>
      </c>
      <c r="D15" s="15">
        <v>4</v>
      </c>
      <c r="E15" s="15">
        <v>4.3</v>
      </c>
      <c r="G15" s="19"/>
      <c r="H15" s="4" t="s">
        <v>1</v>
      </c>
      <c r="I15" s="4" t="s">
        <v>2</v>
      </c>
      <c r="J15" s="4" t="s">
        <v>3</v>
      </c>
      <c r="K15" s="4" t="s">
        <v>4</v>
      </c>
    </row>
    <row r="16" spans="1:17" x14ac:dyDescent="0.35">
      <c r="A16" s="13" t="s">
        <v>6</v>
      </c>
      <c r="B16" s="14" t="s">
        <v>16</v>
      </c>
      <c r="C16" s="15">
        <v>0.6</v>
      </c>
      <c r="D16" s="15">
        <v>2.4</v>
      </c>
      <c r="E16" s="15">
        <v>4.2</v>
      </c>
      <c r="G16" s="19" t="s">
        <v>9</v>
      </c>
      <c r="H16" s="6" t="s">
        <v>16</v>
      </c>
      <c r="I16" s="6">
        <f>AVERAGE(C12:C19)</f>
        <v>1.7625</v>
      </c>
      <c r="J16" s="6">
        <f>AVERAGE(D12:D19)</f>
        <v>2.9249999999999998</v>
      </c>
      <c r="K16" s="6">
        <f>AVERAGE(E12:E19)</f>
        <v>3.5125000000000002</v>
      </c>
    </row>
    <row r="17" spans="1:13" x14ac:dyDescent="0.35">
      <c r="A17" s="13" t="s">
        <v>6</v>
      </c>
      <c r="B17" s="14" t="s">
        <v>16</v>
      </c>
      <c r="C17" s="15">
        <v>2</v>
      </c>
      <c r="D17" s="15">
        <v>3.1</v>
      </c>
      <c r="E17" s="15">
        <v>3.6</v>
      </c>
      <c r="G17" s="19" t="s">
        <v>10</v>
      </c>
      <c r="H17" s="6" t="s">
        <v>16</v>
      </c>
      <c r="I17" s="6">
        <f>STDEV(C12:C19)</f>
        <v>0.82797084144655364</v>
      </c>
      <c r="J17" s="6">
        <f>STDEV(D12:D19)</f>
        <v>0.74017372478165155</v>
      </c>
      <c r="K17" s="6">
        <f>STDEV(E12:E19)</f>
        <v>0.6081294505049275</v>
      </c>
    </row>
    <row r="18" spans="1:13" x14ac:dyDescent="0.35">
      <c r="A18" s="13" t="s">
        <v>6</v>
      </c>
      <c r="B18" s="14" t="s">
        <v>16</v>
      </c>
      <c r="C18" s="15">
        <v>1.9</v>
      </c>
      <c r="D18" s="15">
        <v>3.5</v>
      </c>
      <c r="E18" s="15">
        <v>3.9</v>
      </c>
      <c r="G18" s="19" t="s">
        <v>11</v>
      </c>
      <c r="H18" s="6" t="s">
        <v>16</v>
      </c>
      <c r="I18" s="6">
        <f>I17/I16*100</f>
        <v>46.97706901824418</v>
      </c>
      <c r="J18" s="6">
        <f>J17/J16*100</f>
        <v>25.305084607919714</v>
      </c>
      <c r="K18" s="6">
        <f>K17/K16*100</f>
        <v>17.313293964553093</v>
      </c>
    </row>
    <row r="19" spans="1:13" x14ac:dyDescent="0.35">
      <c r="A19" s="13" t="s">
        <v>6</v>
      </c>
      <c r="B19" s="14" t="s">
        <v>16</v>
      </c>
      <c r="C19" s="15">
        <v>2.5</v>
      </c>
      <c r="D19" s="15">
        <v>2.9</v>
      </c>
      <c r="E19" s="15">
        <v>3.1</v>
      </c>
      <c r="G19" s="19" t="s">
        <v>12</v>
      </c>
      <c r="H19" s="6" t="s">
        <v>16</v>
      </c>
      <c r="I19" s="6">
        <f>I17/SQRT(8)</f>
        <v>0.29273189830579488</v>
      </c>
      <c r="J19" s="6">
        <f>J17/SQRT(8)</f>
        <v>0.26169093002460553</v>
      </c>
      <c r="K19" s="6">
        <f>K17/SQRT(8)</f>
        <v>0.21500622914564158</v>
      </c>
    </row>
    <row r="20" spans="1:13" x14ac:dyDescent="0.35">
      <c r="A20" s="13"/>
      <c r="B20" s="14"/>
      <c r="C20" s="15"/>
      <c r="D20" s="15"/>
      <c r="E20" s="15"/>
      <c r="G20" s="5"/>
      <c r="H20" s="5"/>
      <c r="I20" s="5"/>
      <c r="J20" s="5"/>
      <c r="K20" s="5"/>
    </row>
    <row r="21" spans="1:13" x14ac:dyDescent="0.35">
      <c r="A21" s="13" t="s">
        <v>7</v>
      </c>
      <c r="B21" s="14" t="s">
        <v>16</v>
      </c>
      <c r="C21" s="15">
        <v>1.5</v>
      </c>
      <c r="D21" s="15">
        <v>2.2999999999999998</v>
      </c>
      <c r="E21" s="15">
        <v>2</v>
      </c>
      <c r="G21" s="5"/>
      <c r="H21" s="5"/>
      <c r="I21" s="5"/>
      <c r="J21" s="5"/>
      <c r="K21" s="5"/>
    </row>
    <row r="22" spans="1:13" x14ac:dyDescent="0.35">
      <c r="A22" s="13" t="s">
        <v>7</v>
      </c>
      <c r="B22" s="14" t="s">
        <v>16</v>
      </c>
      <c r="C22" s="15">
        <v>2.1</v>
      </c>
      <c r="D22" s="15">
        <v>3</v>
      </c>
      <c r="E22" s="15">
        <v>3.1</v>
      </c>
      <c r="G22" s="5"/>
      <c r="H22" s="5"/>
      <c r="I22" s="5"/>
      <c r="J22" s="5"/>
      <c r="K22" s="5"/>
    </row>
    <row r="23" spans="1:13" x14ac:dyDescent="0.35">
      <c r="A23" s="13" t="s">
        <v>7</v>
      </c>
      <c r="B23" s="14" t="s">
        <v>16</v>
      </c>
      <c r="C23" s="15">
        <v>1.6</v>
      </c>
      <c r="D23" s="15">
        <v>3.2</v>
      </c>
      <c r="E23" s="15">
        <v>3.6</v>
      </c>
      <c r="G23" s="5"/>
      <c r="H23" s="5"/>
      <c r="I23" s="5"/>
      <c r="J23" s="5"/>
      <c r="K23" s="5"/>
    </row>
    <row r="24" spans="1:13" x14ac:dyDescent="0.35">
      <c r="A24" t="s">
        <v>7</v>
      </c>
      <c r="B24" s="2" t="s">
        <v>16</v>
      </c>
      <c r="C24" s="12">
        <v>1.5</v>
      </c>
      <c r="D24" s="12">
        <v>2.5</v>
      </c>
      <c r="E24" s="12">
        <v>2.4</v>
      </c>
      <c r="G24" s="5"/>
      <c r="H24" s="5"/>
      <c r="I24" s="5"/>
      <c r="J24" s="5"/>
      <c r="K24" s="5"/>
      <c r="M24" s="1" t="s">
        <v>4</v>
      </c>
    </row>
    <row r="25" spans="1:13" x14ac:dyDescent="0.35">
      <c r="A25" s="13" t="s">
        <v>7</v>
      </c>
      <c r="B25" s="14" t="s">
        <v>16</v>
      </c>
      <c r="C25" s="15">
        <v>2</v>
      </c>
      <c r="D25" s="15">
        <v>3.2</v>
      </c>
      <c r="E25" s="15">
        <v>3.5</v>
      </c>
      <c r="G25" s="5"/>
      <c r="H25" s="5"/>
      <c r="I25" s="5"/>
      <c r="J25" s="5"/>
      <c r="K25" s="5"/>
    </row>
    <row r="26" spans="1:13" x14ac:dyDescent="0.35">
      <c r="A26" s="13" t="s">
        <v>7</v>
      </c>
      <c r="B26" s="14" t="s">
        <v>16</v>
      </c>
      <c r="C26" s="15">
        <v>1.4</v>
      </c>
      <c r="D26" s="15">
        <v>2.5</v>
      </c>
      <c r="E26" s="15">
        <v>2.2000000000000002</v>
      </c>
      <c r="G26" s="5"/>
      <c r="H26" s="5"/>
      <c r="I26" s="5"/>
      <c r="J26" s="5"/>
      <c r="K26" s="5"/>
    </row>
    <row r="27" spans="1:13" x14ac:dyDescent="0.35">
      <c r="A27" s="13" t="s">
        <v>7</v>
      </c>
      <c r="B27" s="14" t="s">
        <v>16</v>
      </c>
      <c r="C27" s="15">
        <v>1.6</v>
      </c>
      <c r="D27" s="15">
        <v>2.2999999999999998</v>
      </c>
      <c r="E27" s="15">
        <v>2.2999999999999998</v>
      </c>
      <c r="G27" s="5"/>
      <c r="H27" s="5"/>
      <c r="I27" s="5"/>
      <c r="J27" s="5"/>
      <c r="K27" s="5"/>
    </row>
    <row r="28" spans="1:13" x14ac:dyDescent="0.35">
      <c r="A28" s="13" t="s">
        <v>7</v>
      </c>
      <c r="B28" s="14" t="s">
        <v>16</v>
      </c>
      <c r="C28" s="15" t="s">
        <v>16</v>
      </c>
      <c r="D28" s="15" t="s">
        <v>16</v>
      </c>
      <c r="E28" s="15">
        <v>1.3</v>
      </c>
      <c r="G28" s="19"/>
      <c r="H28" s="4" t="s">
        <v>1</v>
      </c>
      <c r="I28" s="4" t="s">
        <v>2</v>
      </c>
      <c r="J28" s="4" t="s">
        <v>3</v>
      </c>
      <c r="K28" s="4" t="s">
        <v>4</v>
      </c>
    </row>
    <row r="29" spans="1:13" x14ac:dyDescent="0.35">
      <c r="A29" s="13" t="s">
        <v>7</v>
      </c>
      <c r="B29" s="14" t="s">
        <v>16</v>
      </c>
      <c r="C29" s="15">
        <v>0.6</v>
      </c>
      <c r="D29" s="15">
        <v>1.3</v>
      </c>
      <c r="E29" s="15">
        <v>1.8</v>
      </c>
      <c r="G29" s="19" t="s">
        <v>9</v>
      </c>
      <c r="H29" s="6" t="s">
        <v>16</v>
      </c>
      <c r="I29" s="6">
        <f>AVERAGE(C21:C32)</f>
        <v>1.6363636363636365</v>
      </c>
      <c r="J29" s="6">
        <f>AVERAGE(D21:D32)</f>
        <v>2.7727272727272729</v>
      </c>
      <c r="K29" s="6">
        <f>AVERAGE(E21:E32)</f>
        <v>2.6333333333333333</v>
      </c>
    </row>
    <row r="30" spans="1:13" x14ac:dyDescent="0.35">
      <c r="A30" s="13" t="s">
        <v>7</v>
      </c>
      <c r="B30" s="14" t="s">
        <v>16</v>
      </c>
      <c r="C30" s="15">
        <v>1.5</v>
      </c>
      <c r="D30" s="15">
        <v>3.5</v>
      </c>
      <c r="E30" s="15">
        <v>3</v>
      </c>
      <c r="G30" s="19" t="s">
        <v>10</v>
      </c>
      <c r="H30" s="6" t="s">
        <v>16</v>
      </c>
      <c r="I30" s="6">
        <f>STDEV(C21:C32)</f>
        <v>0.4780642786754255</v>
      </c>
      <c r="J30" s="6">
        <f>STDEV(D21:D32)</f>
        <v>0.67095589883524775</v>
      </c>
      <c r="K30" s="6">
        <f>STDEV(E21:E32)</f>
        <v>0.73772787953446906</v>
      </c>
    </row>
    <row r="31" spans="1:13" x14ac:dyDescent="0.35">
      <c r="A31" s="13" t="s">
        <v>7</v>
      </c>
      <c r="B31" s="14" t="s">
        <v>16</v>
      </c>
      <c r="C31" s="15">
        <v>1.7</v>
      </c>
      <c r="D31" s="15">
        <v>3.1</v>
      </c>
      <c r="E31" s="15">
        <v>3</v>
      </c>
      <c r="G31" s="19" t="s">
        <v>11</v>
      </c>
      <c r="H31" s="6" t="s">
        <v>16</v>
      </c>
      <c r="I31" s="6">
        <f>I30/I29*100</f>
        <v>29.215039252387115</v>
      </c>
      <c r="J31" s="6">
        <f>J30/J29*100</f>
        <v>24.198409466189261</v>
      </c>
      <c r="K31" s="6">
        <f>K30/K29*100</f>
        <v>28.014982767131734</v>
      </c>
    </row>
    <row r="32" spans="1:13" x14ac:dyDescent="0.35">
      <c r="A32" s="13" t="s">
        <v>7</v>
      </c>
      <c r="B32" s="14" t="s">
        <v>16</v>
      </c>
      <c r="C32" s="15">
        <v>2.5</v>
      </c>
      <c r="D32" s="15">
        <v>3.6</v>
      </c>
      <c r="E32" s="15">
        <v>3.4</v>
      </c>
      <c r="G32" s="19" t="s">
        <v>12</v>
      </c>
      <c r="H32" s="6" t="s">
        <v>16</v>
      </c>
      <c r="I32" s="6">
        <f>I30/SQRT(12)</f>
        <v>0.13800526999160059</v>
      </c>
      <c r="J32" s="6">
        <f>J30/SQRT(12)</f>
        <v>0.19368828440344882</v>
      </c>
      <c r="K32" s="6">
        <f>K30/SQRT(12)</f>
        <v>0.21296369491895878</v>
      </c>
    </row>
    <row r="33" spans="1:11" x14ac:dyDescent="0.35">
      <c r="A33" s="13"/>
      <c r="B33" s="14"/>
      <c r="C33" s="15"/>
      <c r="D33" s="15"/>
      <c r="E33" s="15"/>
      <c r="G33" s="19"/>
      <c r="H33" s="6"/>
      <c r="I33" s="6"/>
      <c r="J33" s="6"/>
      <c r="K33" s="6"/>
    </row>
    <row r="34" spans="1:11" x14ac:dyDescent="0.35">
      <c r="A34" s="13" t="s">
        <v>8</v>
      </c>
      <c r="B34" s="14" t="s">
        <v>16</v>
      </c>
      <c r="C34" s="15">
        <v>1.4</v>
      </c>
      <c r="D34" s="15">
        <v>2.6</v>
      </c>
      <c r="E34" s="15">
        <v>2.6</v>
      </c>
      <c r="G34" s="19"/>
      <c r="H34" s="6"/>
      <c r="I34" s="6"/>
      <c r="J34" s="6"/>
      <c r="K34" s="6"/>
    </row>
    <row r="35" spans="1:11" x14ac:dyDescent="0.35">
      <c r="A35" s="13" t="s">
        <v>8</v>
      </c>
      <c r="B35" s="14" t="s">
        <v>16</v>
      </c>
      <c r="C35" s="15">
        <v>1.3</v>
      </c>
      <c r="D35" s="15">
        <v>1.8</v>
      </c>
      <c r="E35" s="15">
        <v>2.2999999999999998</v>
      </c>
      <c r="G35" s="19"/>
      <c r="H35" s="6"/>
      <c r="I35" s="6"/>
      <c r="J35" s="6"/>
      <c r="K35" s="6"/>
    </row>
    <row r="36" spans="1:11" x14ac:dyDescent="0.35">
      <c r="A36" s="13" t="s">
        <v>8</v>
      </c>
      <c r="B36" s="14" t="s">
        <v>16</v>
      </c>
      <c r="C36" s="15">
        <v>1.6</v>
      </c>
      <c r="D36" s="15">
        <v>3</v>
      </c>
      <c r="E36" s="15">
        <v>3.1</v>
      </c>
      <c r="G36" s="19"/>
      <c r="H36" s="6"/>
      <c r="I36" s="6"/>
      <c r="J36" s="6"/>
      <c r="K36" s="6"/>
    </row>
    <row r="37" spans="1:11" x14ac:dyDescent="0.35">
      <c r="A37" s="13" t="s">
        <v>8</v>
      </c>
      <c r="B37" s="14" t="s">
        <v>16</v>
      </c>
      <c r="C37" s="15">
        <v>0.6</v>
      </c>
      <c r="D37" s="15">
        <v>3</v>
      </c>
      <c r="E37" s="22">
        <v>3.7</v>
      </c>
      <c r="G37" s="19"/>
      <c r="H37" s="6"/>
      <c r="I37" s="6"/>
      <c r="J37" s="6"/>
      <c r="K37" s="6"/>
    </row>
    <row r="38" spans="1:11" x14ac:dyDescent="0.35">
      <c r="A38" s="13" t="s">
        <v>8</v>
      </c>
      <c r="B38" s="14" t="s">
        <v>16</v>
      </c>
      <c r="C38" s="15">
        <v>1.9</v>
      </c>
      <c r="D38" s="15">
        <v>3.3</v>
      </c>
      <c r="E38" s="15">
        <v>3.2</v>
      </c>
      <c r="G38" s="19"/>
      <c r="H38" s="6"/>
      <c r="I38" s="6"/>
      <c r="J38" s="6"/>
      <c r="K38" s="6"/>
    </row>
    <row r="39" spans="1:11" x14ac:dyDescent="0.35">
      <c r="A39" s="13" t="s">
        <v>8</v>
      </c>
      <c r="B39" s="14" t="s">
        <v>16</v>
      </c>
      <c r="C39" s="15">
        <v>2.2999999999999998</v>
      </c>
      <c r="D39" s="15">
        <v>2.4</v>
      </c>
      <c r="E39" s="15">
        <v>2.1</v>
      </c>
      <c r="G39" s="19"/>
      <c r="H39" s="6"/>
      <c r="I39" s="6"/>
      <c r="J39" s="6"/>
      <c r="K39" s="6"/>
    </row>
    <row r="40" spans="1:11" x14ac:dyDescent="0.35">
      <c r="A40" s="13" t="s">
        <v>8</v>
      </c>
      <c r="B40" s="14" t="s">
        <v>16</v>
      </c>
      <c r="C40" s="15">
        <v>1.7</v>
      </c>
      <c r="D40" s="15">
        <v>3</v>
      </c>
      <c r="E40" s="15">
        <v>2.2000000000000002</v>
      </c>
      <c r="G40" s="19"/>
      <c r="H40" s="6"/>
      <c r="I40" s="6"/>
      <c r="J40" s="6"/>
      <c r="K40" s="6"/>
    </row>
    <row r="41" spans="1:11" x14ac:dyDescent="0.35">
      <c r="A41" s="13" t="s">
        <v>8</v>
      </c>
      <c r="B41" s="14" t="s">
        <v>16</v>
      </c>
      <c r="C41" s="15">
        <v>2.1</v>
      </c>
      <c r="D41" s="15">
        <v>4</v>
      </c>
      <c r="E41" s="15">
        <v>3.2</v>
      </c>
      <c r="G41" s="19"/>
      <c r="H41" s="4" t="s">
        <v>1</v>
      </c>
      <c r="I41" s="4" t="s">
        <v>2</v>
      </c>
      <c r="J41" s="4" t="s">
        <v>3</v>
      </c>
      <c r="K41" s="4" t="s">
        <v>4</v>
      </c>
    </row>
    <row r="42" spans="1:11" x14ac:dyDescent="0.35">
      <c r="A42" s="13" t="s">
        <v>8</v>
      </c>
      <c r="B42" s="14" t="s">
        <v>16</v>
      </c>
      <c r="C42" s="15">
        <v>0.6</v>
      </c>
      <c r="D42" s="15">
        <v>1.6</v>
      </c>
      <c r="E42" s="15">
        <v>2.2000000000000002</v>
      </c>
      <c r="G42" s="19" t="s">
        <v>9</v>
      </c>
      <c r="H42" s="6" t="s">
        <v>16</v>
      </c>
      <c r="I42" s="6">
        <f>AVERAGE(C34:C45)</f>
        <v>1.5416666666666667</v>
      </c>
      <c r="J42" s="6">
        <f>AVERAGE(D34:D45)</f>
        <v>2.6166666666666667</v>
      </c>
      <c r="K42" s="6">
        <f>AVERAGE(E34:E45)</f>
        <v>2.5666666666666669</v>
      </c>
    </row>
    <row r="43" spans="1:11" x14ac:dyDescent="0.35">
      <c r="A43" s="13" t="s">
        <v>8</v>
      </c>
      <c r="B43" s="14" t="s">
        <v>16</v>
      </c>
      <c r="C43" s="15">
        <v>1.9</v>
      </c>
      <c r="D43" s="15">
        <v>2.1</v>
      </c>
      <c r="E43" s="15">
        <v>1.5</v>
      </c>
      <c r="G43" s="19" t="s">
        <v>10</v>
      </c>
      <c r="H43" s="6" t="s">
        <v>16</v>
      </c>
      <c r="I43" s="6">
        <f>STDEV(C34:C45)</f>
        <v>0.52821884812561504</v>
      </c>
      <c r="J43" s="6">
        <f>STDEV(D34:D45)</f>
        <v>0.68202017210014731</v>
      </c>
      <c r="K43" s="6">
        <f>STDEV(E34:E45)</f>
        <v>0.62425713427799168</v>
      </c>
    </row>
    <row r="44" spans="1:11" x14ac:dyDescent="0.35">
      <c r="A44" s="13" t="s">
        <v>8</v>
      </c>
      <c r="B44" s="14" t="s">
        <v>16</v>
      </c>
      <c r="C44" s="15">
        <v>1.4</v>
      </c>
      <c r="D44" s="15">
        <v>2.5</v>
      </c>
      <c r="E44" s="15">
        <v>2.6</v>
      </c>
      <c r="G44" s="19" t="s">
        <v>11</v>
      </c>
      <c r="H44" s="6" t="s">
        <v>16</v>
      </c>
      <c r="I44" s="6">
        <f>I43/I42*100</f>
        <v>34.262844202742592</v>
      </c>
      <c r="J44" s="6">
        <f>J43/J42*100</f>
        <v>26.064465175801811</v>
      </c>
      <c r="K44" s="6">
        <f>K43/K42*100</f>
        <v>24.321706530311364</v>
      </c>
    </row>
    <row r="45" spans="1:11" x14ac:dyDescent="0.35">
      <c r="A45" s="13" t="s">
        <v>8</v>
      </c>
      <c r="B45" s="14" t="s">
        <v>16</v>
      </c>
      <c r="C45" s="15">
        <v>1.7</v>
      </c>
      <c r="D45" s="15">
        <v>2.1</v>
      </c>
      <c r="E45" s="15">
        <v>2.1</v>
      </c>
      <c r="G45" s="19" t="s">
        <v>12</v>
      </c>
      <c r="H45" s="6" t="s">
        <v>16</v>
      </c>
      <c r="I45" s="6">
        <f>I43/SQRT(12)</f>
        <v>0.15248364707817896</v>
      </c>
      <c r="J45" s="6">
        <f>J43/SQRT(12)</f>
        <v>0.19688226497738748</v>
      </c>
      <c r="K45" s="6">
        <f>K43/SQRT(12)</f>
        <v>0.18020751225947143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735C2-7D22-4BE3-9A4B-158E1555D144}">
  <dimension ref="A1:M39"/>
  <sheetViews>
    <sheetView topLeftCell="A3" workbookViewId="0">
      <selection activeCell="B5" sqref="B5"/>
    </sheetView>
  </sheetViews>
  <sheetFormatPr defaultRowHeight="14.5" x14ac:dyDescent="0.35"/>
  <cols>
    <col min="1" max="1" width="19.08984375" style="5" customWidth="1"/>
    <col min="2" max="2" width="11.90625" style="20" customWidth="1"/>
    <col min="3" max="3" width="12.6328125" style="20" customWidth="1"/>
    <col min="4" max="4" width="6.54296875" style="5" customWidth="1"/>
    <col min="5" max="5" width="8.7265625" style="5"/>
    <col min="6" max="7" width="9.81640625" style="30" bestFit="1" customWidth="1"/>
    <col min="8" max="16384" width="8.7265625" style="5"/>
  </cols>
  <sheetData>
    <row r="1" spans="1:13" s="8" customFormat="1" ht="15.5" x14ac:dyDescent="0.35">
      <c r="A1" s="8" t="s">
        <v>24</v>
      </c>
      <c r="F1" s="29"/>
      <c r="G1" s="29"/>
      <c r="I1" s="8" t="s">
        <v>14</v>
      </c>
      <c r="J1" s="17"/>
      <c r="K1" s="17"/>
      <c r="L1" s="17"/>
      <c r="M1" s="17"/>
    </row>
    <row r="2" spans="1:13" x14ac:dyDescent="0.35">
      <c r="A2" s="27" t="s">
        <v>0</v>
      </c>
      <c r="B2" s="26" t="s">
        <v>21</v>
      </c>
      <c r="C2" s="28" t="s">
        <v>22</v>
      </c>
    </row>
    <row r="3" spans="1:13" x14ac:dyDescent="0.35">
      <c r="A3" s="23" t="s">
        <v>5</v>
      </c>
      <c r="B3" s="24">
        <v>495.59748427672957</v>
      </c>
      <c r="C3" s="24">
        <v>1175.602175602176</v>
      </c>
      <c r="I3" s="3" t="s">
        <v>21</v>
      </c>
    </row>
    <row r="4" spans="1:13" x14ac:dyDescent="0.35">
      <c r="A4" s="23" t="s">
        <v>5</v>
      </c>
      <c r="B4" s="24">
        <v>963.1806395851338</v>
      </c>
      <c r="C4" s="24">
        <v>1119.6105702364393</v>
      </c>
    </row>
    <row r="5" spans="1:13" x14ac:dyDescent="0.35">
      <c r="A5" s="23" t="s">
        <v>5</v>
      </c>
      <c r="B5" s="24">
        <v>1074.4565217391305</v>
      </c>
      <c r="C5" s="24">
        <v>1135.0210970464136</v>
      </c>
    </row>
    <row r="6" spans="1:13" x14ac:dyDescent="0.35">
      <c r="A6" s="23" t="s">
        <v>5</v>
      </c>
      <c r="B6" s="24">
        <v>526.46239554317549</v>
      </c>
      <c r="C6" s="24">
        <v>1953.6817102137761</v>
      </c>
      <c r="E6" s="19"/>
      <c r="F6" s="31" t="s">
        <v>21</v>
      </c>
      <c r="G6" s="31" t="s">
        <v>22</v>
      </c>
    </row>
    <row r="7" spans="1:13" x14ac:dyDescent="0.35">
      <c r="A7" s="23" t="s">
        <v>5</v>
      </c>
      <c r="B7" s="24">
        <v>1420.6583427922817</v>
      </c>
      <c r="C7" s="24">
        <v>1347.7690288713909</v>
      </c>
      <c r="E7" s="19" t="s">
        <v>9</v>
      </c>
      <c r="F7" s="30">
        <f>AVERAGE(B3:B10)</f>
        <v>859.23631114190675</v>
      </c>
      <c r="G7" s="30">
        <f>AVERAGE(C3:C10)</f>
        <v>1259.92545387416</v>
      </c>
    </row>
    <row r="8" spans="1:13" x14ac:dyDescent="0.35">
      <c r="A8" s="23" t="s">
        <v>5</v>
      </c>
      <c r="B8" s="24">
        <v>869.16043225270164</v>
      </c>
      <c r="C8" s="24">
        <v>573.29742208541734</v>
      </c>
      <c r="E8" s="19" t="s">
        <v>10</v>
      </c>
      <c r="F8" s="30">
        <f>STDEV(B3:B10)</f>
        <v>325.32632672022083</v>
      </c>
      <c r="G8" s="30">
        <f>STDEV(C3:C10)</f>
        <v>403.77122162744502</v>
      </c>
    </row>
    <row r="9" spans="1:13" x14ac:dyDescent="0.35">
      <c r="A9" s="23" t="s">
        <v>5</v>
      </c>
      <c r="B9" s="24">
        <v>531.28205128205138</v>
      </c>
      <c r="C9" s="24">
        <v>1157.0552147239264</v>
      </c>
      <c r="E9" s="19" t="s">
        <v>11</v>
      </c>
      <c r="F9" s="30">
        <f>F8/F7*100</f>
        <v>37.862264722945547</v>
      </c>
      <c r="G9" s="30">
        <f>G8/G7*100</f>
        <v>32.047231079099483</v>
      </c>
    </row>
    <row r="10" spans="1:13" x14ac:dyDescent="0.35">
      <c r="A10" s="23" t="s">
        <v>5</v>
      </c>
      <c r="B10" s="24">
        <v>993.09262166405028</v>
      </c>
      <c r="C10" s="24">
        <v>1617.3664122137402</v>
      </c>
      <c r="E10" s="19" t="s">
        <v>12</v>
      </c>
      <c r="F10" s="30">
        <f>F8/SQRT(8)</f>
        <v>115.02022586118922</v>
      </c>
      <c r="G10" s="30">
        <f>G8/SQRT(8)</f>
        <v>142.75468443037136</v>
      </c>
    </row>
    <row r="11" spans="1:13" x14ac:dyDescent="0.35">
      <c r="A11" s="23"/>
      <c r="B11" s="24"/>
    </row>
    <row r="12" spans="1:13" x14ac:dyDescent="0.35">
      <c r="A12" s="23" t="s">
        <v>6</v>
      </c>
      <c r="B12" s="24">
        <v>517.59656652360513</v>
      </c>
      <c r="C12" s="24">
        <v>2073.2064421669106</v>
      </c>
    </row>
    <row r="13" spans="1:13" x14ac:dyDescent="0.35">
      <c r="A13" s="23" t="s">
        <v>6</v>
      </c>
      <c r="B13" s="24">
        <v>294.18326693227095</v>
      </c>
      <c r="C13" s="24">
        <v>1723.9404352806414</v>
      </c>
    </row>
    <row r="14" spans="1:13" x14ac:dyDescent="0.35">
      <c r="A14" s="23" t="s">
        <v>6</v>
      </c>
      <c r="B14" s="24">
        <v>227.61341222879685</v>
      </c>
      <c r="C14" s="24">
        <v>1631.136044880785</v>
      </c>
      <c r="E14" s="19"/>
      <c r="I14" s="3" t="s">
        <v>22</v>
      </c>
    </row>
    <row r="15" spans="1:13" x14ac:dyDescent="0.35">
      <c r="A15" s="23" t="s">
        <v>6</v>
      </c>
      <c r="B15" s="24">
        <v>421.58092848180672</v>
      </c>
      <c r="C15" s="24">
        <v>1147.0588235294117</v>
      </c>
      <c r="E15" s="19"/>
      <c r="F15" s="31" t="s">
        <v>21</v>
      </c>
      <c r="G15" s="31" t="s">
        <v>22</v>
      </c>
    </row>
    <row r="16" spans="1:13" x14ac:dyDescent="0.35">
      <c r="A16" s="23" t="s">
        <v>6</v>
      </c>
      <c r="B16" s="24">
        <v>411.65562913907286</v>
      </c>
      <c r="C16" s="24">
        <v>1679.1338582677167</v>
      </c>
      <c r="E16" s="19" t="s">
        <v>9</v>
      </c>
      <c r="F16" s="30">
        <f>AVERAGE(B12:B19)</f>
        <v>387.70496319476945</v>
      </c>
      <c r="G16" s="30">
        <f>AVERAGE(C12:C19)</f>
        <v>1623.8065961987413</v>
      </c>
    </row>
    <row r="17" spans="1:7" x14ac:dyDescent="0.35">
      <c r="A17" s="23" t="s">
        <v>6</v>
      </c>
      <c r="B17" s="24">
        <v>280.67078552515443</v>
      </c>
      <c r="C17" s="24">
        <v>1740.0568181818182</v>
      </c>
      <c r="E17" s="19" t="s">
        <v>10</v>
      </c>
      <c r="F17" s="30">
        <f>STDEV(B12:B19)</f>
        <v>112.04339094972937</v>
      </c>
      <c r="G17" s="30">
        <f>STDEV(C12:C19)</f>
        <v>326.81636705346625</v>
      </c>
    </row>
    <row r="18" spans="1:7" x14ac:dyDescent="0.35">
      <c r="A18" s="23" t="s">
        <v>6</v>
      </c>
      <c r="B18" s="24">
        <v>408.98203592814377</v>
      </c>
      <c r="C18" s="24">
        <v>1137.3471307619943</v>
      </c>
      <c r="E18" s="19" t="s">
        <v>11</v>
      </c>
      <c r="F18" s="30">
        <f>F17/F16*100</f>
        <v>28.899137639732171</v>
      </c>
      <c r="G18" s="30">
        <f>G17/G16*100</f>
        <v>20.126557424913088</v>
      </c>
    </row>
    <row r="19" spans="1:7" x14ac:dyDescent="0.35">
      <c r="A19" s="23" t="s">
        <v>6</v>
      </c>
      <c r="B19" s="24">
        <v>539.35708079930487</v>
      </c>
      <c r="C19" s="24">
        <v>1858.5732165206509</v>
      </c>
      <c r="E19" s="19" t="s">
        <v>12</v>
      </c>
      <c r="F19" s="30">
        <f>F17/SQRT(8)</f>
        <v>39.613320763844541</v>
      </c>
      <c r="G19" s="30">
        <f>G17/SQRT(8)</f>
        <v>115.54703467312888</v>
      </c>
    </row>
    <row r="20" spans="1:7" x14ac:dyDescent="0.35">
      <c r="A20" s="23"/>
      <c r="B20" s="24"/>
    </row>
    <row r="21" spans="1:7" x14ac:dyDescent="0.35">
      <c r="A21" s="23" t="s">
        <v>7</v>
      </c>
      <c r="B21" s="24">
        <v>897.29729729729729</v>
      </c>
      <c r="C21" s="24">
        <v>1197.802197802198</v>
      </c>
    </row>
    <row r="22" spans="1:7" x14ac:dyDescent="0.35">
      <c r="A22" s="23" t="s">
        <v>7</v>
      </c>
      <c r="B22" s="24">
        <v>1519.6078431372548</v>
      </c>
      <c r="C22" s="24">
        <v>834.27762039660058</v>
      </c>
    </row>
    <row r="23" spans="1:7" x14ac:dyDescent="0.35">
      <c r="A23" s="23" t="s">
        <v>7</v>
      </c>
      <c r="B23" s="24">
        <v>2208.4552845528451</v>
      </c>
      <c r="C23" s="24">
        <v>1137.3215499660096</v>
      </c>
    </row>
    <row r="24" spans="1:7" x14ac:dyDescent="0.35">
      <c r="A24" s="23" t="s">
        <v>7</v>
      </c>
      <c r="B24" s="24">
        <v>1322.6502311248075</v>
      </c>
      <c r="C24" s="24">
        <v>413.41653666146652</v>
      </c>
      <c r="E24" s="19"/>
      <c r="F24" s="31" t="s">
        <v>21</v>
      </c>
      <c r="G24" s="31" t="s">
        <v>22</v>
      </c>
    </row>
    <row r="25" spans="1:7" x14ac:dyDescent="0.35">
      <c r="A25" s="23" t="s">
        <v>7</v>
      </c>
      <c r="B25" s="24">
        <v>2004.2553191489365</v>
      </c>
      <c r="C25" s="24">
        <v>1070.5973622963538</v>
      </c>
      <c r="E25" s="19" t="s">
        <v>9</v>
      </c>
      <c r="F25" s="30">
        <f>AVERAGE(B21:B28)</f>
        <v>1588.1786589096389</v>
      </c>
      <c r="G25" s="30">
        <f>AVERAGE(C21:C28)</f>
        <v>1190.324228943683</v>
      </c>
    </row>
    <row r="26" spans="1:7" x14ac:dyDescent="0.35">
      <c r="A26" s="23" t="s">
        <v>7</v>
      </c>
      <c r="B26" s="24">
        <v>1137.7855887521969</v>
      </c>
      <c r="C26" s="24">
        <v>1167.4311926605503</v>
      </c>
      <c r="E26" s="19" t="s">
        <v>10</v>
      </c>
      <c r="F26" s="30">
        <f>STDEV(B21:B28)</f>
        <v>453.77180516577192</v>
      </c>
      <c r="G26" s="30">
        <f>STDEV(C21:C28)</f>
        <v>499.65534922353697</v>
      </c>
    </row>
    <row r="27" spans="1:7" x14ac:dyDescent="0.35">
      <c r="A27" s="23" t="s">
        <v>7</v>
      </c>
      <c r="B27" s="24">
        <v>1681.6901408450703</v>
      </c>
      <c r="C27" s="24">
        <v>2102.7253668763101</v>
      </c>
      <c r="E27" s="19" t="s">
        <v>11</v>
      </c>
      <c r="F27" s="30">
        <f>F26/F25*100</f>
        <v>28.571836211255231</v>
      </c>
      <c r="G27" s="30">
        <f>G26/G25*100</f>
        <v>41.976407526119239</v>
      </c>
    </row>
    <row r="28" spans="1:7" x14ac:dyDescent="0.35">
      <c r="A28" s="23" t="s">
        <v>7</v>
      </c>
      <c r="B28" s="24">
        <v>1933.6875664187032</v>
      </c>
      <c r="C28" s="24">
        <v>1599.0220048899755</v>
      </c>
      <c r="E28" s="19" t="s">
        <v>12</v>
      </c>
      <c r="F28" s="30">
        <f>F26/SQRT(8)</f>
        <v>160.43256027198908</v>
      </c>
      <c r="G28" s="30">
        <f>G26/SQRT(8)</f>
        <v>176.65484284604776</v>
      </c>
    </row>
    <row r="29" spans="1:7" x14ac:dyDescent="0.35">
      <c r="A29" s="23"/>
      <c r="B29" s="24"/>
      <c r="E29" s="19"/>
    </row>
    <row r="30" spans="1:7" x14ac:dyDescent="0.35">
      <c r="A30" s="23" t="s">
        <v>8</v>
      </c>
      <c r="B30" s="24">
        <v>1364.6133682830932</v>
      </c>
      <c r="C30" s="24">
        <v>361.2040133779264</v>
      </c>
      <c r="E30" s="19"/>
    </row>
    <row r="31" spans="1:7" x14ac:dyDescent="0.35">
      <c r="A31" s="23" t="s">
        <v>8</v>
      </c>
      <c r="B31" s="24">
        <v>1149.5107632093934</v>
      </c>
      <c r="C31" s="24">
        <v>648.91518737672584</v>
      </c>
      <c r="E31" s="19"/>
    </row>
    <row r="32" spans="1:7" x14ac:dyDescent="0.35">
      <c r="A32" s="23" t="s">
        <v>8</v>
      </c>
      <c r="B32" s="24">
        <v>1256.1538461538462</v>
      </c>
      <c r="C32" s="24">
        <v>1022.6904376012967</v>
      </c>
      <c r="E32" s="19"/>
    </row>
    <row r="33" spans="1:7" x14ac:dyDescent="0.35">
      <c r="A33" s="23" t="s">
        <v>8</v>
      </c>
      <c r="B33" s="24">
        <v>784.32470258922331</v>
      </c>
      <c r="C33" s="24">
        <v>1155.054644808743</v>
      </c>
      <c r="E33" s="19"/>
      <c r="F33" s="31" t="s">
        <v>21</v>
      </c>
      <c r="G33" s="31" t="s">
        <v>22</v>
      </c>
    </row>
    <row r="34" spans="1:7" x14ac:dyDescent="0.35">
      <c r="A34" s="23" t="s">
        <v>8</v>
      </c>
      <c r="B34" s="24">
        <v>1151.1949685534589</v>
      </c>
      <c r="C34" s="24">
        <v>1361.5257048092867</v>
      </c>
      <c r="E34" s="19" t="s">
        <v>9</v>
      </c>
      <c r="F34" s="30">
        <f>AVERAGE(B30:B37)</f>
        <v>1055.422942976913</v>
      </c>
      <c r="G34" s="30">
        <f>AVERAGE(C30:C37)</f>
        <v>1100.5941689020908</v>
      </c>
    </row>
    <row r="35" spans="1:7" x14ac:dyDescent="0.35">
      <c r="A35" s="23" t="s">
        <v>8</v>
      </c>
      <c r="B35" s="24">
        <v>221.38364779874212</v>
      </c>
      <c r="C35" s="24">
        <v>519.16376306620214</v>
      </c>
      <c r="E35" s="19" t="s">
        <v>10</v>
      </c>
      <c r="F35" s="30">
        <f>STDEV(B30:B37)</f>
        <v>380.01000522492137</v>
      </c>
      <c r="G35" s="30">
        <f>STDEV(C30:C37)</f>
        <v>586.44180371335938</v>
      </c>
    </row>
    <row r="36" spans="1:7" x14ac:dyDescent="0.35">
      <c r="A36" s="23" t="s">
        <v>8</v>
      </c>
      <c r="B36" s="24">
        <v>1311.3182423435421</v>
      </c>
      <c r="C36" s="24">
        <v>2046.1095100864552</v>
      </c>
      <c r="E36" s="19" t="s">
        <v>11</v>
      </c>
      <c r="F36" s="30">
        <f>F35/F34*100</f>
        <v>36.005471337686657</v>
      </c>
      <c r="G36" s="30">
        <f>G35/G34*100</f>
        <v>53.28410964582617</v>
      </c>
    </row>
    <row r="37" spans="1:7" x14ac:dyDescent="0.35">
      <c r="A37" s="23" t="s">
        <v>8</v>
      </c>
      <c r="B37" s="24">
        <v>1204.8840048840048</v>
      </c>
      <c r="C37" s="24">
        <v>1690.0900900900899</v>
      </c>
      <c r="E37" s="19" t="s">
        <v>12</v>
      </c>
      <c r="F37" s="30">
        <f>F35/SQRT(8)</f>
        <v>134.35382580663861</v>
      </c>
      <c r="G37" s="30">
        <f>G35/SQRT(8)</f>
        <v>207.33848808849331</v>
      </c>
    </row>
    <row r="38" spans="1:7" x14ac:dyDescent="0.35">
      <c r="E38" s="19"/>
    </row>
    <row r="39" spans="1:7" x14ac:dyDescent="0.35">
      <c r="E39" s="19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7ACDF-8E58-4B4D-86CE-057665B2688C}">
  <dimension ref="A1:M38"/>
  <sheetViews>
    <sheetView workbookViewId="0">
      <selection activeCell="I1" sqref="I1"/>
    </sheetView>
  </sheetViews>
  <sheetFormatPr defaultRowHeight="14.5" x14ac:dyDescent="0.35"/>
  <cols>
    <col min="1" max="1" width="19.453125" style="5" customWidth="1"/>
    <col min="2" max="2" width="12.6328125" style="5" customWidth="1"/>
    <col min="3" max="3" width="12.453125" style="5" customWidth="1"/>
    <col min="4" max="4" width="5.7265625" style="5" customWidth="1"/>
    <col min="5" max="5" width="8.7265625" style="5"/>
    <col min="6" max="6" width="11.1796875" style="5" customWidth="1"/>
    <col min="7" max="7" width="10.81640625" style="5" customWidth="1"/>
    <col min="8" max="16384" width="8.7265625" style="5"/>
  </cols>
  <sheetData>
    <row r="1" spans="1:13" s="8" customFormat="1" ht="15.5" x14ac:dyDescent="0.35">
      <c r="A1" s="8" t="s">
        <v>25</v>
      </c>
      <c r="B1" s="32"/>
      <c r="C1" s="32"/>
      <c r="F1" s="29"/>
      <c r="G1" s="29"/>
      <c r="I1" s="8" t="s">
        <v>14</v>
      </c>
      <c r="J1" s="17"/>
      <c r="K1" s="17"/>
      <c r="L1" s="17"/>
      <c r="M1" s="17"/>
    </row>
    <row r="2" spans="1:13" x14ac:dyDescent="0.35">
      <c r="A2" s="27" t="s">
        <v>0</v>
      </c>
      <c r="B2" s="26" t="s">
        <v>21</v>
      </c>
      <c r="C2" s="25" t="s">
        <v>22</v>
      </c>
    </row>
    <row r="3" spans="1:13" x14ac:dyDescent="0.35">
      <c r="A3" s="23" t="s">
        <v>5</v>
      </c>
      <c r="B3" s="24">
        <v>1183.5194455140547</v>
      </c>
      <c r="C3" s="24">
        <v>335.47274643165059</v>
      </c>
      <c r="I3" s="3" t="s">
        <v>21</v>
      </c>
    </row>
    <row r="4" spans="1:13" x14ac:dyDescent="0.35">
      <c r="A4" s="23" t="s">
        <v>5</v>
      </c>
      <c r="B4" s="24">
        <v>1365.2055809359181</v>
      </c>
      <c r="C4" s="24">
        <v>504.29630194143317</v>
      </c>
    </row>
    <row r="5" spans="1:13" x14ac:dyDescent="0.35">
      <c r="A5" s="23" t="s">
        <v>5</v>
      </c>
      <c r="B5" s="24">
        <v>1944.1770186335405</v>
      </c>
      <c r="C5" s="24">
        <v>254.63433162410104</v>
      </c>
    </row>
    <row r="6" spans="1:13" x14ac:dyDescent="0.35">
      <c r="A6" s="23" t="s">
        <v>5</v>
      </c>
      <c r="B6" s="24">
        <v>1773.0600875447676</v>
      </c>
      <c r="C6" s="24">
        <v>308.10529398366577</v>
      </c>
      <c r="E6" s="19"/>
      <c r="F6" s="31" t="s">
        <v>21</v>
      </c>
      <c r="G6" s="31" t="s">
        <v>22</v>
      </c>
    </row>
    <row r="7" spans="1:13" x14ac:dyDescent="0.35">
      <c r="A7" s="23" t="s">
        <v>5</v>
      </c>
      <c r="B7" s="24">
        <v>4770.0340522133956</v>
      </c>
      <c r="C7" s="24">
        <v>126.5235681156294</v>
      </c>
      <c r="E7" s="19" t="s">
        <v>9</v>
      </c>
      <c r="F7" s="30">
        <f>AVERAGE(B3:B10)</f>
        <v>1992.9540003717129</v>
      </c>
      <c r="G7" s="30">
        <f>AVERAGE(C3:C10)</f>
        <v>324.76766254785969</v>
      </c>
    </row>
    <row r="8" spans="1:13" x14ac:dyDescent="0.35">
      <c r="A8" s="23" t="s">
        <v>5</v>
      </c>
      <c r="B8" s="24">
        <v>1240.3277520484503</v>
      </c>
      <c r="C8" s="24">
        <v>231.53267589747381</v>
      </c>
      <c r="E8" s="19" t="s">
        <v>10</v>
      </c>
      <c r="F8" s="30">
        <f>STDEV(B3:B10)</f>
        <v>1163.8135637327507</v>
      </c>
      <c r="G8" s="30">
        <f>STDEV(C3:C10)</f>
        <v>154.14092943038966</v>
      </c>
    </row>
    <row r="9" spans="1:13" x14ac:dyDescent="0.35">
      <c r="A9" s="23" t="s">
        <v>5</v>
      </c>
      <c r="B9" s="24">
        <v>1672.600732600733</v>
      </c>
      <c r="C9" s="24">
        <v>241.1631229515086</v>
      </c>
      <c r="E9" s="19" t="s">
        <v>11</v>
      </c>
      <c r="F9" s="30">
        <f>F8/F7*100</f>
        <v>58.39640872371784</v>
      </c>
      <c r="G9" s="30">
        <f>G8/G7*100</f>
        <v>47.461908067178499</v>
      </c>
    </row>
    <row r="10" spans="1:13" x14ac:dyDescent="0.35">
      <c r="A10" s="23" t="s">
        <v>5</v>
      </c>
      <c r="B10" s="24">
        <v>1994.7073334828442</v>
      </c>
      <c r="C10" s="24">
        <v>596.41325943741515</v>
      </c>
      <c r="E10" s="19" t="s">
        <v>12</v>
      </c>
      <c r="F10" s="30">
        <f>F8/SQRT(8)</f>
        <v>411.47023147615511</v>
      </c>
      <c r="G10" s="30">
        <f>G8/SQRT(8)</f>
        <v>54.497048229312796</v>
      </c>
    </row>
    <row r="11" spans="1:13" x14ac:dyDescent="0.35">
      <c r="A11" s="23"/>
      <c r="B11" s="24"/>
      <c r="C11" s="24"/>
      <c r="F11" s="30"/>
      <c r="G11" s="30"/>
    </row>
    <row r="12" spans="1:13" x14ac:dyDescent="0.35">
      <c r="A12" s="23" t="s">
        <v>6</v>
      </c>
      <c r="B12" s="24">
        <v>1486.3274064990803</v>
      </c>
      <c r="C12" s="24">
        <v>407.10804468601458</v>
      </c>
      <c r="F12" s="30"/>
      <c r="G12" s="30"/>
    </row>
    <row r="13" spans="1:13" x14ac:dyDescent="0.35">
      <c r="A13" s="23" t="s">
        <v>6</v>
      </c>
      <c r="B13" s="24">
        <v>863.83608423449061</v>
      </c>
      <c r="C13" s="24">
        <v>494.56291484253632</v>
      </c>
      <c r="F13" s="30"/>
      <c r="G13" s="30"/>
    </row>
    <row r="14" spans="1:13" x14ac:dyDescent="0.35">
      <c r="A14" s="23" t="s">
        <v>6</v>
      </c>
      <c r="B14" s="24">
        <v>2290.6170752324601</v>
      </c>
      <c r="C14" s="24">
        <v>1036.6769774635441</v>
      </c>
      <c r="F14" s="30"/>
      <c r="G14" s="30"/>
      <c r="I14" s="3" t="s">
        <v>22</v>
      </c>
    </row>
    <row r="15" spans="1:13" x14ac:dyDescent="0.35">
      <c r="A15" s="23" t="s">
        <v>6</v>
      </c>
      <c r="B15" s="24">
        <v>1542.4628069546513</v>
      </c>
      <c r="C15" s="24">
        <v>265.81171670067039</v>
      </c>
      <c r="E15" s="19"/>
      <c r="F15" s="31" t="s">
        <v>21</v>
      </c>
      <c r="G15" s="31" t="s">
        <v>22</v>
      </c>
    </row>
    <row r="16" spans="1:13" x14ac:dyDescent="0.35">
      <c r="A16" s="23" t="s">
        <v>6</v>
      </c>
      <c r="B16" s="24">
        <v>1834.1343424787133</v>
      </c>
      <c r="C16" s="24">
        <v>1632.8874986517092</v>
      </c>
      <c r="E16" s="19" t="s">
        <v>9</v>
      </c>
      <c r="F16" s="30">
        <f>AVERAGE(B12:B19)</f>
        <v>2097.6629744346128</v>
      </c>
      <c r="G16" s="30">
        <f>AVERAGE(C12:C19)</f>
        <v>885.20845883765276</v>
      </c>
    </row>
    <row r="17" spans="1:7" x14ac:dyDescent="0.35">
      <c r="A17" s="23" t="s">
        <v>6</v>
      </c>
      <c r="B17" s="24">
        <v>3357.5589459084613</v>
      </c>
      <c r="C17" s="24">
        <v>725.75498132004998</v>
      </c>
      <c r="E17" s="19" t="s">
        <v>10</v>
      </c>
      <c r="F17" s="30">
        <f>STDEV(B12:B19)</f>
        <v>859.16761810112268</v>
      </c>
      <c r="G17" s="30">
        <f>STDEV(C12:C19)</f>
        <v>501.30196188355507</v>
      </c>
    </row>
    <row r="18" spans="1:7" x14ac:dyDescent="0.35">
      <c r="A18" s="23" t="s">
        <v>6</v>
      </c>
      <c r="B18" s="24">
        <v>2185.7142857142853</v>
      </c>
      <c r="C18" s="24">
        <v>1028.3379940463149</v>
      </c>
      <c r="E18" s="19" t="s">
        <v>11</v>
      </c>
      <c r="F18" s="30">
        <f>F17/F16*100</f>
        <v>40.958324982243433</v>
      </c>
      <c r="G18" s="30">
        <f>G17/G16*100</f>
        <v>56.630950244398178</v>
      </c>
    </row>
    <row r="19" spans="1:7" x14ac:dyDescent="0.35">
      <c r="A19" s="23" t="s">
        <v>6</v>
      </c>
      <c r="B19" s="24">
        <v>3220.6528484547607</v>
      </c>
      <c r="C19" s="24">
        <v>1490.527542990382</v>
      </c>
      <c r="E19" s="19" t="s">
        <v>12</v>
      </c>
      <c r="F19" s="30">
        <f>F17/SQRT(8)</f>
        <v>303.76162446759889</v>
      </c>
      <c r="G19" s="30">
        <f>G17/SQRT(8)</f>
        <v>177.23700833499097</v>
      </c>
    </row>
    <row r="20" spans="1:7" x14ac:dyDescent="0.35">
      <c r="A20" s="23"/>
      <c r="B20" s="24"/>
      <c r="C20" s="24"/>
      <c r="E20" s="19"/>
      <c r="F20" s="30"/>
      <c r="G20" s="30"/>
    </row>
    <row r="21" spans="1:7" x14ac:dyDescent="0.35">
      <c r="A21" s="23" t="s">
        <v>7</v>
      </c>
      <c r="B21" s="24">
        <v>2244.7876447876451</v>
      </c>
      <c r="C21" s="24">
        <v>608.0385368056601</v>
      </c>
      <c r="F21" s="30"/>
      <c r="G21" s="30"/>
    </row>
    <row r="22" spans="1:7" x14ac:dyDescent="0.35">
      <c r="A22" s="23" t="s">
        <v>7</v>
      </c>
      <c r="B22" s="24">
        <v>1544.4444444444448</v>
      </c>
      <c r="C22" s="24">
        <v>356.90170359734572</v>
      </c>
      <c r="F22" s="30"/>
      <c r="G22" s="30"/>
    </row>
    <row r="23" spans="1:7" x14ac:dyDescent="0.35">
      <c r="A23" s="23" t="s">
        <v>7</v>
      </c>
      <c r="B23" s="24">
        <v>1315.7723577235772</v>
      </c>
      <c r="C23" s="24">
        <v>209.60487227959737</v>
      </c>
      <c r="F23" s="30"/>
      <c r="G23" s="30"/>
    </row>
    <row r="24" spans="1:7" x14ac:dyDescent="0.35">
      <c r="A24" s="23" t="s">
        <v>7</v>
      </c>
      <c r="B24" s="24">
        <v>5180.4534448602244</v>
      </c>
      <c r="C24" s="24">
        <v>190.37035454020898</v>
      </c>
      <c r="E24" s="19"/>
      <c r="F24" s="31" t="s">
        <v>21</v>
      </c>
      <c r="G24" s="31" t="s">
        <v>22</v>
      </c>
    </row>
    <row r="25" spans="1:7" x14ac:dyDescent="0.35">
      <c r="A25" s="23" t="s">
        <v>7</v>
      </c>
      <c r="B25" s="24">
        <v>7840.816326530613</v>
      </c>
      <c r="C25" s="24">
        <v>414.44466879921782</v>
      </c>
      <c r="E25" s="19" t="s">
        <v>9</v>
      </c>
      <c r="F25" s="30">
        <f>AVERAGE(B21:B28)</f>
        <v>4844.4512489136141</v>
      </c>
      <c r="G25" s="30">
        <f>AVERAGE(C21:C28)</f>
        <v>460.14232219375572</v>
      </c>
    </row>
    <row r="26" spans="1:7" x14ac:dyDescent="0.35">
      <c r="A26" s="23" t="s">
        <v>7</v>
      </c>
      <c r="B26" s="24">
        <v>7192.6688425809707</v>
      </c>
      <c r="C26" s="24">
        <v>444.03250806417839</v>
      </c>
      <c r="E26" s="19" t="s">
        <v>10</v>
      </c>
      <c r="F26" s="30">
        <f>STDEV(B21:B28)</f>
        <v>2726.9897205736779</v>
      </c>
      <c r="G26" s="30">
        <f>STDEV(C21:C28)</f>
        <v>220.48874701169055</v>
      </c>
    </row>
    <row r="27" spans="1:7" x14ac:dyDescent="0.35">
      <c r="A27" s="23" t="s">
        <v>7</v>
      </c>
      <c r="B27" s="24">
        <v>7122.8973843058347</v>
      </c>
      <c r="C27" s="24">
        <v>841.67600011487332</v>
      </c>
      <c r="E27" s="19" t="s">
        <v>11</v>
      </c>
      <c r="F27" s="30">
        <f>F26/F25*100</f>
        <v>56.290993147783567</v>
      </c>
      <c r="G27" s="30">
        <f>G26/G25*100</f>
        <v>47.917510817196167</v>
      </c>
    </row>
    <row r="28" spans="1:7" x14ac:dyDescent="0.35">
      <c r="A28" s="23" t="s">
        <v>7</v>
      </c>
      <c r="B28" s="24">
        <v>6313.7695460756049</v>
      </c>
      <c r="C28" s="24">
        <v>616.06993334896356</v>
      </c>
      <c r="E28" s="19" t="s">
        <v>12</v>
      </c>
      <c r="F28" s="30">
        <f>F26/SQRT(8)</f>
        <v>964.13646182182799</v>
      </c>
      <c r="G28" s="30">
        <f>G26/SQRT(8)</f>
        <v>77.954544093645751</v>
      </c>
    </row>
    <row r="29" spans="1:7" x14ac:dyDescent="0.35">
      <c r="A29" s="23"/>
      <c r="B29" s="24"/>
      <c r="C29" s="24"/>
      <c r="E29" s="19"/>
      <c r="F29" s="30"/>
      <c r="G29" s="30"/>
    </row>
    <row r="30" spans="1:7" x14ac:dyDescent="0.35">
      <c r="A30" s="23" t="s">
        <v>8</v>
      </c>
      <c r="B30" s="24">
        <v>4807.4892342258017</v>
      </c>
      <c r="C30" s="24">
        <v>447.06097952077693</v>
      </c>
      <c r="E30" s="19"/>
      <c r="F30" s="30"/>
      <c r="G30" s="30"/>
    </row>
    <row r="31" spans="1:7" x14ac:dyDescent="0.35">
      <c r="A31" s="23" t="s">
        <v>8</v>
      </c>
      <c r="B31" s="24">
        <v>4501.649426894046</v>
      </c>
      <c r="C31" s="24">
        <v>373.88884385723162</v>
      </c>
      <c r="E31" s="19"/>
      <c r="F31" s="30"/>
      <c r="G31" s="30"/>
    </row>
    <row r="32" spans="1:7" x14ac:dyDescent="0.35">
      <c r="A32" s="23" t="s">
        <v>8</v>
      </c>
      <c r="B32" s="24">
        <v>4349.0109890109898</v>
      </c>
      <c r="C32" s="24">
        <v>602.76192802113633</v>
      </c>
      <c r="E32" s="19"/>
      <c r="F32" s="30"/>
      <c r="G32" s="30"/>
    </row>
    <row r="33" spans="1:7" x14ac:dyDescent="0.35">
      <c r="A33" s="23" t="s">
        <v>8</v>
      </c>
      <c r="B33" s="24">
        <v>2764.0507847645704</v>
      </c>
      <c r="C33" s="24">
        <v>700.5389624971931</v>
      </c>
      <c r="E33" s="19"/>
      <c r="F33" s="31" t="s">
        <v>21</v>
      </c>
      <c r="G33" s="31" t="s">
        <v>22</v>
      </c>
    </row>
    <row r="34" spans="1:7" x14ac:dyDescent="0.35">
      <c r="A34" s="23" t="s">
        <v>8</v>
      </c>
      <c r="B34" s="24">
        <v>3813.620844564241</v>
      </c>
      <c r="C34" s="24">
        <v>658.07946568527223</v>
      </c>
      <c r="E34" s="19" t="s">
        <v>9</v>
      </c>
      <c r="F34" s="30">
        <f>AVERAGE(B30:B37)</f>
        <v>4375.2681455869506</v>
      </c>
      <c r="G34" s="30">
        <f>AVERAGE(C30:C37)</f>
        <v>736.96228827722189</v>
      </c>
    </row>
    <row r="35" spans="1:7" x14ac:dyDescent="0.35">
      <c r="A35" s="23" t="s">
        <v>8</v>
      </c>
      <c r="B35" s="24">
        <v>4802.1563342318068</v>
      </c>
      <c r="C35" s="24">
        <v>1147.3438022051457</v>
      </c>
      <c r="E35" s="19" t="s">
        <v>10</v>
      </c>
      <c r="F35" s="30">
        <f>STDEV(B30:B37)</f>
        <v>760.03160946022069</v>
      </c>
      <c r="G35" s="30">
        <f>STDEV(C30:C37)</f>
        <v>277.69254915660383</v>
      </c>
    </row>
    <row r="36" spans="1:7" x14ac:dyDescent="0.35">
      <c r="A36" s="23" t="s">
        <v>8</v>
      </c>
      <c r="B36" s="24">
        <v>5052.4633821571242</v>
      </c>
      <c r="C36" s="24">
        <v>1049.6229915913311</v>
      </c>
      <c r="E36" s="19" t="s">
        <v>11</v>
      </c>
      <c r="F36" s="30">
        <f>F35/F34*100</f>
        <v>17.371086392197821</v>
      </c>
      <c r="G36" s="30">
        <f>G35/G34*100</f>
        <v>37.68070002683023</v>
      </c>
    </row>
    <row r="37" spans="1:7" x14ac:dyDescent="0.35">
      <c r="A37" s="23" t="s">
        <v>8</v>
      </c>
      <c r="B37" s="24">
        <v>4911.7041688470254</v>
      </c>
      <c r="C37" s="24">
        <v>916.40133283968908</v>
      </c>
      <c r="E37" s="19" t="s">
        <v>12</v>
      </c>
      <c r="F37" s="30">
        <f>F35/SQRT(8)</f>
        <v>268.71175248272391</v>
      </c>
      <c r="G37" s="30">
        <f>G35/SQRT(8)</f>
        <v>98.179142296806617</v>
      </c>
    </row>
    <row r="38" spans="1:7" x14ac:dyDescent="0.35">
      <c r="E38" s="19"/>
      <c r="F38" s="30"/>
      <c r="G38" s="30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1B75E-4D39-43ED-B4BF-9A605B6BEE44}">
  <dimension ref="A1:I45"/>
  <sheetViews>
    <sheetView workbookViewId="0">
      <selection activeCell="I1" sqref="I1"/>
    </sheetView>
  </sheetViews>
  <sheetFormatPr defaultRowHeight="14.5" x14ac:dyDescent="0.35"/>
  <cols>
    <col min="1" max="1" width="27.1796875" customWidth="1"/>
    <col min="2" max="2" width="24.54296875" style="33" bestFit="1" customWidth="1"/>
    <col min="3" max="3" width="34.26953125" style="33" bestFit="1" customWidth="1"/>
    <col min="4" max="4" width="7.6328125" customWidth="1"/>
    <col min="5" max="5" width="8.7265625" style="5"/>
    <col min="6" max="6" width="11.1796875" style="5" customWidth="1"/>
    <col min="7" max="7" width="11.7265625" style="5" customWidth="1"/>
  </cols>
  <sheetData>
    <row r="1" spans="1:9" s="9" customFormat="1" ht="15.5" x14ac:dyDescent="0.35">
      <c r="A1" s="9" t="s">
        <v>28</v>
      </c>
      <c r="B1" s="35" t="s">
        <v>29</v>
      </c>
      <c r="C1" s="9" t="s">
        <v>26</v>
      </c>
      <c r="E1" s="8"/>
      <c r="F1" s="29"/>
      <c r="G1" s="29"/>
      <c r="I1" s="8" t="s">
        <v>14</v>
      </c>
    </row>
    <row r="2" spans="1:9" s="1" customFormat="1" x14ac:dyDescent="0.35">
      <c r="A2" s="1" t="s">
        <v>0</v>
      </c>
      <c r="B2" s="34" t="s">
        <v>23</v>
      </c>
      <c r="C2" s="34" t="s">
        <v>27</v>
      </c>
      <c r="E2" s="5"/>
      <c r="F2" s="5"/>
      <c r="G2" s="5"/>
    </row>
    <row r="3" spans="1:9" x14ac:dyDescent="0.35">
      <c r="A3" t="s">
        <v>5</v>
      </c>
      <c r="B3" s="33">
        <v>266.24715920087141</v>
      </c>
      <c r="C3" s="33">
        <v>1.2709085580628934</v>
      </c>
      <c r="I3" s="1" t="s">
        <v>23</v>
      </c>
    </row>
    <row r="4" spans="1:9" x14ac:dyDescent="0.35">
      <c r="A4" t="s">
        <v>5</v>
      </c>
      <c r="B4" s="33">
        <v>81.956868713113835</v>
      </c>
      <c r="C4" s="33">
        <v>0.26754760402360783</v>
      </c>
    </row>
    <row r="5" spans="1:9" x14ac:dyDescent="0.35">
      <c r="A5" t="s">
        <v>5</v>
      </c>
      <c r="B5" s="33">
        <v>0.60044685887286697</v>
      </c>
      <c r="C5" s="33">
        <v>0</v>
      </c>
    </row>
    <row r="6" spans="1:9" x14ac:dyDescent="0.35">
      <c r="A6" t="s">
        <v>5</v>
      </c>
      <c r="B6" s="33">
        <v>3.1989453174226208</v>
      </c>
      <c r="C6" s="33">
        <v>0</v>
      </c>
      <c r="E6" s="19"/>
      <c r="F6" s="31" t="s">
        <v>23</v>
      </c>
      <c r="G6" s="31" t="s">
        <v>27</v>
      </c>
    </row>
    <row r="7" spans="1:9" x14ac:dyDescent="0.35">
      <c r="A7" t="s">
        <v>5</v>
      </c>
      <c r="B7" s="33">
        <v>0.54834582343264282</v>
      </c>
      <c r="C7" s="33">
        <v>0</v>
      </c>
      <c r="E7" s="19" t="s">
        <v>9</v>
      </c>
      <c r="F7" s="30">
        <f>AVERAGE(B3:B10)</f>
        <v>46.586784795015213</v>
      </c>
      <c r="G7" s="30">
        <f>AVERAGE(C3:C10)</f>
        <v>0.19230702026081264</v>
      </c>
    </row>
    <row r="8" spans="1:9" x14ac:dyDescent="0.35">
      <c r="A8" t="s">
        <v>5</v>
      </c>
      <c r="B8" s="33">
        <v>2.4749883389972513</v>
      </c>
      <c r="C8" s="33">
        <v>0</v>
      </c>
      <c r="E8" s="19" t="s">
        <v>10</v>
      </c>
      <c r="F8" s="30">
        <f>STDEV(B3:B10)</f>
        <v>93.008506008162385</v>
      </c>
      <c r="G8" s="30">
        <f>STDEV(C3:C10)</f>
        <v>0.44576328808709598</v>
      </c>
    </row>
    <row r="9" spans="1:9" x14ac:dyDescent="0.35">
      <c r="A9" t="s">
        <v>5</v>
      </c>
      <c r="B9" s="33">
        <v>17.174463929416319</v>
      </c>
      <c r="C9" s="33">
        <v>0</v>
      </c>
      <c r="E9" s="19" t="s">
        <v>11</v>
      </c>
      <c r="F9" s="30">
        <f>F8/F7*100</f>
        <v>199.64568582572434</v>
      </c>
      <c r="G9" s="30">
        <f>G8/G7*100</f>
        <v>231.79771985574851</v>
      </c>
    </row>
    <row r="10" spans="1:9" x14ac:dyDescent="0.35">
      <c r="A10" t="s">
        <v>5</v>
      </c>
      <c r="B10" s="33">
        <v>0.49306017799472368</v>
      </c>
      <c r="C10" s="33">
        <v>0</v>
      </c>
      <c r="E10" s="19" t="s">
        <v>12</v>
      </c>
      <c r="F10" s="30">
        <f>F8/SQRT(8)</f>
        <v>32.883472653200684</v>
      </c>
      <c r="G10" s="30">
        <f>G8/SQRT(8)</f>
        <v>0.15760112190519904</v>
      </c>
    </row>
    <row r="11" spans="1:9" x14ac:dyDescent="0.35">
      <c r="F11" s="30"/>
      <c r="G11" s="30"/>
    </row>
    <row r="12" spans="1:9" x14ac:dyDescent="0.35">
      <c r="A12" t="s">
        <v>6</v>
      </c>
      <c r="B12" s="33">
        <v>188.10097559834361</v>
      </c>
      <c r="C12" s="33">
        <v>0</v>
      </c>
      <c r="F12" s="30"/>
      <c r="G12" s="30"/>
    </row>
    <row r="13" spans="1:9" x14ac:dyDescent="0.35">
      <c r="A13" t="s">
        <v>6</v>
      </c>
      <c r="B13" s="33">
        <v>246.93543390715581</v>
      </c>
      <c r="C13" s="33">
        <v>1.2839462465519027</v>
      </c>
      <c r="F13" s="30"/>
      <c r="G13" s="30"/>
    </row>
    <row r="14" spans="1:9" x14ac:dyDescent="0.35">
      <c r="A14" t="s">
        <v>6</v>
      </c>
      <c r="B14" s="33">
        <v>22.153727605471012</v>
      </c>
      <c r="C14" s="33">
        <v>7.7680601040262021</v>
      </c>
      <c r="F14" s="30"/>
      <c r="G14" s="30"/>
      <c r="I14" s="1" t="s">
        <v>27</v>
      </c>
    </row>
    <row r="15" spans="1:9" x14ac:dyDescent="0.35">
      <c r="A15" t="s">
        <v>6</v>
      </c>
      <c r="B15" s="33">
        <v>2.9274861676278574</v>
      </c>
      <c r="C15" s="33">
        <v>0</v>
      </c>
      <c r="E15" s="19"/>
      <c r="F15" s="31" t="s">
        <v>21</v>
      </c>
      <c r="G15" s="31" t="s">
        <v>22</v>
      </c>
    </row>
    <row r="16" spans="1:9" x14ac:dyDescent="0.35">
      <c r="A16" t="s">
        <v>6</v>
      </c>
      <c r="B16" s="33">
        <v>194.36268960833144</v>
      </c>
      <c r="C16" s="33">
        <v>0.17704324201947103</v>
      </c>
      <c r="E16" s="19" t="s">
        <v>9</v>
      </c>
      <c r="F16" s="30">
        <f>AVERAGE(B12:B19)</f>
        <v>114.91518312019122</v>
      </c>
      <c r="G16" s="30">
        <f>AVERAGE(C12:C19)</f>
        <v>1.24061892137012</v>
      </c>
    </row>
    <row r="17" spans="1:7" x14ac:dyDescent="0.35">
      <c r="A17" t="s">
        <v>6</v>
      </c>
      <c r="B17" s="33">
        <v>68.697951417204138</v>
      </c>
      <c r="C17" s="33">
        <v>0.49291192000065903</v>
      </c>
      <c r="E17" s="19" t="s">
        <v>10</v>
      </c>
      <c r="F17" s="30">
        <f>STDEV(B12:B19)</f>
        <v>90.94643871169913</v>
      </c>
      <c r="G17" s="30">
        <f>STDEV(C12:C19)</f>
        <v>2.6724441630496609</v>
      </c>
    </row>
    <row r="18" spans="1:7" x14ac:dyDescent="0.35">
      <c r="A18" t="s">
        <v>6</v>
      </c>
      <c r="B18" s="33">
        <v>48.312214741902793</v>
      </c>
      <c r="C18" s="33">
        <v>0.20298985836272718</v>
      </c>
      <c r="E18" s="19" t="s">
        <v>11</v>
      </c>
      <c r="F18" s="30">
        <f>F17/F16*100</f>
        <v>79.142230158200348</v>
      </c>
      <c r="G18" s="30">
        <f>G17/G16*100</f>
        <v>215.4121718616266</v>
      </c>
    </row>
    <row r="19" spans="1:7" x14ac:dyDescent="0.35">
      <c r="A19" t="s">
        <v>6</v>
      </c>
      <c r="B19" s="33">
        <v>147.83098591549293</v>
      </c>
      <c r="C19" s="33">
        <v>0</v>
      </c>
      <c r="E19" s="19" t="s">
        <v>12</v>
      </c>
      <c r="F19" s="30">
        <f>F17/SQRT(8)</f>
        <v>32.154421768904591</v>
      </c>
      <c r="G19" s="30">
        <f>G17/SQRT(8)</f>
        <v>0.94485169501741129</v>
      </c>
    </row>
    <row r="20" spans="1:7" x14ac:dyDescent="0.35">
      <c r="E20" s="19"/>
      <c r="F20" s="30"/>
      <c r="G20" s="30"/>
    </row>
    <row r="21" spans="1:7" x14ac:dyDescent="0.35">
      <c r="A21" t="s">
        <v>7</v>
      </c>
      <c r="B21" s="33">
        <v>1.6654709439376874</v>
      </c>
      <c r="C21" s="33">
        <v>0.67951214512657598</v>
      </c>
      <c r="F21" s="30"/>
      <c r="G21" s="30"/>
    </row>
    <row r="22" spans="1:7" x14ac:dyDescent="0.35">
      <c r="A22" t="s">
        <v>7</v>
      </c>
      <c r="B22" s="33">
        <v>203.57153094275805</v>
      </c>
      <c r="C22" s="33">
        <v>10.790495026800818</v>
      </c>
      <c r="F22" s="30"/>
      <c r="G22" s="30"/>
    </row>
    <row r="23" spans="1:7" x14ac:dyDescent="0.35">
      <c r="A23" t="s">
        <v>7</v>
      </c>
      <c r="B23" s="33">
        <v>68.305092179710243</v>
      </c>
      <c r="C23" s="33">
        <v>0.31415663971695512</v>
      </c>
      <c r="F23" s="30"/>
      <c r="G23" s="30"/>
    </row>
    <row r="24" spans="1:7" x14ac:dyDescent="0.35">
      <c r="A24" t="s">
        <v>7</v>
      </c>
      <c r="B24" s="33">
        <v>0.27777667548938323</v>
      </c>
      <c r="C24" s="33">
        <v>0</v>
      </c>
      <c r="E24" s="19"/>
      <c r="F24" s="31"/>
      <c r="G24" s="31"/>
    </row>
    <row r="25" spans="1:7" x14ac:dyDescent="0.35">
      <c r="A25" t="s">
        <v>7</v>
      </c>
      <c r="B25" s="33">
        <v>0.21935597086952729</v>
      </c>
      <c r="C25" s="33">
        <v>0</v>
      </c>
      <c r="E25" s="19"/>
      <c r="F25" s="30"/>
      <c r="G25" s="30"/>
    </row>
    <row r="26" spans="1:7" x14ac:dyDescent="0.35">
      <c r="A26" t="s">
        <v>7</v>
      </c>
      <c r="B26" s="33">
        <v>1.1365681325238433</v>
      </c>
      <c r="C26" s="33">
        <v>0</v>
      </c>
      <c r="E26" s="19"/>
      <c r="F26" s="30"/>
      <c r="G26" s="30"/>
    </row>
    <row r="27" spans="1:7" x14ac:dyDescent="0.35">
      <c r="A27" t="s">
        <v>7</v>
      </c>
      <c r="B27" s="33">
        <v>122.56193259648286</v>
      </c>
      <c r="C27" s="33">
        <v>4.4801100284498956</v>
      </c>
      <c r="E27" s="19"/>
      <c r="F27" s="30"/>
      <c r="G27" s="30"/>
    </row>
    <row r="28" spans="1:7" x14ac:dyDescent="0.35">
      <c r="A28" t="s">
        <v>7</v>
      </c>
      <c r="B28" s="33">
        <v>2.6925148088314454</v>
      </c>
      <c r="C28" s="33">
        <v>2.0472903510060223</v>
      </c>
      <c r="E28" s="19"/>
      <c r="F28" s="31" t="s">
        <v>21</v>
      </c>
      <c r="G28" s="31" t="s">
        <v>22</v>
      </c>
    </row>
    <row r="29" spans="1:7" x14ac:dyDescent="0.35">
      <c r="A29" t="s">
        <v>7</v>
      </c>
      <c r="B29" s="33">
        <v>51.270005004442723</v>
      </c>
      <c r="C29" s="33">
        <v>0.54170539152104424</v>
      </c>
      <c r="E29" s="19" t="s">
        <v>9</v>
      </c>
      <c r="F29" s="30">
        <f>AVERAGE(B21:B32)</f>
        <v>38.236439239412839</v>
      </c>
      <c r="G29" s="30">
        <f>AVERAGE(C21:C32)</f>
        <v>1.6028285758428635</v>
      </c>
    </row>
    <row r="30" spans="1:7" x14ac:dyDescent="0.35">
      <c r="A30" t="s">
        <v>7</v>
      </c>
      <c r="B30" s="33">
        <v>0.25878175899137207</v>
      </c>
      <c r="C30" s="33">
        <v>0</v>
      </c>
      <c r="E30" s="19" t="s">
        <v>10</v>
      </c>
      <c r="F30" s="30">
        <f>STDEV(B21:B32)</f>
        <v>64.84150606138769</v>
      </c>
      <c r="G30" s="30">
        <f>STDEV(C21:C32)</f>
        <v>3.1737651849058532</v>
      </c>
    </row>
    <row r="31" spans="1:7" x14ac:dyDescent="0.35">
      <c r="A31" t="s">
        <v>7</v>
      </c>
      <c r="B31" s="33">
        <v>4.0621337203644083</v>
      </c>
      <c r="C31" s="33">
        <v>0.13811254649239019</v>
      </c>
      <c r="E31" s="19" t="s">
        <v>11</v>
      </c>
      <c r="F31" s="30">
        <f>F30/F29*100</f>
        <v>169.58039857056366</v>
      </c>
      <c r="G31" s="30">
        <f>G30/G29*100</f>
        <v>198.01026964077533</v>
      </c>
    </row>
    <row r="32" spans="1:7" x14ac:dyDescent="0.35">
      <c r="A32" t="s">
        <v>7</v>
      </c>
      <c r="B32" s="33">
        <v>2.8161081385525213</v>
      </c>
      <c r="C32" s="33">
        <v>0.24256078100065784</v>
      </c>
      <c r="E32" s="19" t="s">
        <v>12</v>
      </c>
      <c r="F32" s="30">
        <f>F30/SQRT(12)</f>
        <v>18.718130489601467</v>
      </c>
      <c r="G32" s="30">
        <f>G30/SQRT(12)</f>
        <v>0.91618709192502845</v>
      </c>
    </row>
    <row r="33" spans="1:7" x14ac:dyDescent="0.35">
      <c r="E33" s="19"/>
      <c r="F33" s="31"/>
      <c r="G33" s="31"/>
    </row>
    <row r="34" spans="1:7" x14ac:dyDescent="0.35">
      <c r="A34" t="s">
        <v>8</v>
      </c>
      <c r="B34" s="33">
        <v>0.43222683264177075</v>
      </c>
      <c r="C34" s="33">
        <v>0</v>
      </c>
      <c r="E34" s="19"/>
      <c r="F34" s="30"/>
      <c r="G34" s="30"/>
    </row>
    <row r="35" spans="1:7" x14ac:dyDescent="0.35">
      <c r="A35" t="s">
        <v>8</v>
      </c>
      <c r="B35" s="33">
        <v>382.79424425039969</v>
      </c>
      <c r="C35" s="33">
        <v>0</v>
      </c>
      <c r="E35" s="19"/>
      <c r="F35" s="30"/>
      <c r="G35" s="30"/>
    </row>
    <row r="36" spans="1:7" x14ac:dyDescent="0.35">
      <c r="A36" t="s">
        <v>8</v>
      </c>
      <c r="B36" s="33">
        <v>442.96409595878282</v>
      </c>
      <c r="C36" s="33">
        <v>2.983416519079054</v>
      </c>
      <c r="E36" s="19"/>
      <c r="F36" s="30"/>
      <c r="G36" s="30"/>
    </row>
    <row r="37" spans="1:7" x14ac:dyDescent="0.35">
      <c r="A37" t="s">
        <v>8</v>
      </c>
      <c r="B37" s="33">
        <v>3.0016430045919873</v>
      </c>
      <c r="C37" s="33">
        <v>0</v>
      </c>
      <c r="E37" s="19"/>
      <c r="F37" s="30"/>
      <c r="G37" s="30"/>
    </row>
    <row r="38" spans="1:7" x14ac:dyDescent="0.35">
      <c r="A38" t="s">
        <v>8</v>
      </c>
      <c r="B38" s="33">
        <v>4.1451390842203431</v>
      </c>
      <c r="C38" s="33">
        <v>4.3622654172033454E-2</v>
      </c>
      <c r="E38" s="19"/>
      <c r="F38" s="30"/>
      <c r="G38" s="30"/>
    </row>
    <row r="39" spans="1:7" x14ac:dyDescent="0.35">
      <c r="A39" t="s">
        <v>8</v>
      </c>
      <c r="B39" s="33">
        <v>48.4181640676535</v>
      </c>
      <c r="C39" s="33">
        <v>0.52033035172431996</v>
      </c>
    </row>
    <row r="40" spans="1:7" x14ac:dyDescent="0.35">
      <c r="A40" t="s">
        <v>8</v>
      </c>
      <c r="B40" s="33">
        <v>403.33648966390393</v>
      </c>
      <c r="C40" s="33">
        <v>4.0369822642593443</v>
      </c>
    </row>
    <row r="41" spans="1:7" x14ac:dyDescent="0.35">
      <c r="A41" t="s">
        <v>8</v>
      </c>
      <c r="B41" s="33">
        <v>55.322235153232484</v>
      </c>
      <c r="C41" s="33">
        <v>0.38995429168985823</v>
      </c>
      <c r="E41" s="19"/>
      <c r="F41" s="31" t="s">
        <v>21</v>
      </c>
      <c r="G41" s="31" t="s">
        <v>22</v>
      </c>
    </row>
    <row r="42" spans="1:7" x14ac:dyDescent="0.35">
      <c r="A42" t="s">
        <v>8</v>
      </c>
      <c r="B42" s="33">
        <v>374.51082869125162</v>
      </c>
      <c r="C42" s="33">
        <v>4.7067521574526126</v>
      </c>
      <c r="E42" s="19" t="s">
        <v>9</v>
      </c>
      <c r="F42" s="30">
        <f>AVERAGE(B34:B45)</f>
        <v>234.60405404052736</v>
      </c>
      <c r="G42" s="30">
        <f>AVERAGE(C34:C45)</f>
        <v>3.02433998275515</v>
      </c>
    </row>
    <row r="43" spans="1:7" x14ac:dyDescent="0.35">
      <c r="A43" t="s">
        <v>8</v>
      </c>
      <c r="B43" s="33">
        <v>637.53599599348922</v>
      </c>
      <c r="C43" s="33">
        <v>16.738199574308251</v>
      </c>
      <c r="E43" s="19" t="s">
        <v>10</v>
      </c>
      <c r="F43" s="30">
        <f>STDEV(B34:B45)</f>
        <v>221.30285811942557</v>
      </c>
      <c r="G43" s="30">
        <f>STDEV(C34:C45)</f>
        <v>4.748117722770516</v>
      </c>
    </row>
    <row r="44" spans="1:7" x14ac:dyDescent="0.35">
      <c r="A44" t="s">
        <v>8</v>
      </c>
      <c r="B44" s="33">
        <v>99.985317868154453</v>
      </c>
      <c r="C44" s="33">
        <v>1.6772867420349447</v>
      </c>
      <c r="E44" s="19" t="s">
        <v>11</v>
      </c>
      <c r="F44" s="30">
        <f>F43/F42*100</f>
        <v>94.330363993282035</v>
      </c>
      <c r="G44" s="30">
        <f>G43/G42*100</f>
        <v>156.9968240953194</v>
      </c>
    </row>
    <row r="45" spans="1:7" x14ac:dyDescent="0.35">
      <c r="A45" t="s">
        <v>8</v>
      </c>
      <c r="B45" s="33">
        <v>362.80226791800612</v>
      </c>
      <c r="C45" s="33">
        <v>5.1955352383413844</v>
      </c>
      <c r="E45" s="19" t="s">
        <v>12</v>
      </c>
      <c r="F45" s="30">
        <f>F43/SQRT(12)</f>
        <v>63.884632353841958</v>
      </c>
      <c r="G45" s="30">
        <f>G43/SQRT(12)</f>
        <v>1.3706635226927952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Root Length</vt:lpstr>
      <vt:lpstr>Root Surface Area</vt:lpstr>
      <vt:lpstr>Plant Height</vt:lpstr>
      <vt:lpstr>Number of Leaf</vt:lpstr>
      <vt:lpstr>First Leaf Length</vt:lpstr>
      <vt:lpstr>Second Leaf Length</vt:lpstr>
      <vt:lpstr>Peroxidase  - Tissues</vt:lpstr>
      <vt:lpstr>Chitinase - Tissues</vt:lpstr>
      <vt:lpstr>Enzymes - Exudate</vt:lpstr>
      <vt:lpstr>Phytohormones - Shoot</vt:lpstr>
      <vt:lpstr>Phytohormones - Root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Pipob Suwanchaikasem</dc:creator>
  <cp:lastModifiedBy>Pipob Suwanchaikasem</cp:lastModifiedBy>
  <dcterms:created xsi:type="dcterms:W3CDTF">2023-03-03T04:16:15Z</dcterms:created>
  <dcterms:modified xsi:type="dcterms:W3CDTF">2023-03-22T05:28:10Z</dcterms:modified>
</cp:coreProperties>
</file>