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GRPADMIN-Q2691\Library\Cooper Grp Publications\001_In Preparation\Cannabidiol Antimicrobial Activity\92 3rd revision Nov 2020\"/>
    </mc:Choice>
  </mc:AlternateContent>
  <bookViews>
    <workbookView xWindow="0" yWindow="0" windowWidth="38400" windowHeight="17700"/>
  </bookViews>
  <sheets>
    <sheet name="Fig 1c" sheetId="1" r:id="rId1"/>
    <sheet name="Fig 1b,1d " sheetId="18" r:id="rId2"/>
    <sheet name="Fig 1d agar replicate data" sheetId="19" r:id="rId3"/>
    <sheet name="Fig 2b biofilm" sheetId="3" r:id="rId4"/>
    <sheet name="Fig 2c biofilm" sheetId="4" r:id="rId5"/>
    <sheet name="Fig 3" sheetId="5" r:id="rId6"/>
    <sheet name="Fig 4a" sheetId="6" r:id="rId7"/>
    <sheet name="Fig 4b" sheetId="7" r:id="rId8"/>
    <sheet name="Fig 4c" sheetId="8" r:id="rId9"/>
    <sheet name="Fig 4d,e" sheetId="9" r:id="rId10"/>
    <sheet name="Fig 5a,b" sheetId="11" r:id="rId11"/>
    <sheet name="Fig 5c,d" sheetId="12" r:id="rId12"/>
    <sheet name="Fig5e-h" sheetId="13" r:id="rId13"/>
    <sheet name="Fig 5j,k" sheetId="14" r:id="rId14"/>
    <sheet name="Fig S1" sheetId="15" r:id="rId15"/>
    <sheet name="Fig S2" sheetId="16" r:id="rId16"/>
    <sheet name="Fig S3" sheetId="17" r:id="rId17"/>
  </sheets>
  <externalReferences>
    <externalReference r:id="rId1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32" i="18" l="1"/>
  <c r="AD32" i="18"/>
  <c r="AE32" i="18"/>
  <c r="AF32" i="18"/>
  <c r="AG32" i="18"/>
  <c r="AH32" i="18"/>
  <c r="AI32" i="18"/>
  <c r="AJ32" i="18"/>
  <c r="AK32" i="18"/>
  <c r="AL32" i="18"/>
  <c r="AM32" i="18"/>
  <c r="AC33" i="18"/>
  <c r="AD33" i="18"/>
  <c r="AE33" i="18"/>
  <c r="AF33" i="18"/>
  <c r="AG33" i="18"/>
  <c r="AH33" i="18"/>
  <c r="AI33" i="18"/>
  <c r="AJ33" i="18"/>
  <c r="AK33" i="18"/>
  <c r="AL33" i="18"/>
  <c r="AM33" i="18"/>
  <c r="AC34" i="18"/>
  <c r="AD34" i="18"/>
  <c r="AE34" i="18"/>
  <c r="AF34" i="18"/>
  <c r="AG34" i="18"/>
  <c r="AH34" i="18"/>
  <c r="AI34" i="18"/>
  <c r="AJ34" i="18"/>
  <c r="AK34" i="18"/>
  <c r="AL34" i="18"/>
  <c r="AM34" i="18"/>
  <c r="AC35" i="18"/>
  <c r="AD35" i="18"/>
  <c r="AE35" i="18"/>
  <c r="AF35" i="18"/>
  <c r="AG35" i="18"/>
  <c r="AH35" i="18"/>
  <c r="AI35" i="18"/>
  <c r="AJ35" i="18"/>
  <c r="AK35" i="18"/>
  <c r="AL35" i="18"/>
  <c r="AM35" i="18"/>
  <c r="AC36" i="18"/>
  <c r="AD36" i="18"/>
  <c r="AE36" i="18"/>
  <c r="AF36" i="18"/>
  <c r="AG36" i="18"/>
  <c r="AH36" i="18"/>
  <c r="AI36" i="18"/>
  <c r="AJ36" i="18"/>
  <c r="AK36" i="18"/>
  <c r="AL36" i="18"/>
  <c r="AM36" i="18"/>
  <c r="AC37" i="18"/>
  <c r="AD37" i="18"/>
  <c r="AE37" i="18"/>
  <c r="AF37" i="18"/>
  <c r="AG37" i="18"/>
  <c r="AH37" i="18"/>
  <c r="AI37" i="18"/>
  <c r="AJ37" i="18"/>
  <c r="AK37" i="18"/>
  <c r="AL37" i="18"/>
  <c r="AM37" i="18"/>
  <c r="AC38" i="18"/>
  <c r="AD38" i="18"/>
  <c r="AE38" i="18"/>
  <c r="AF38" i="18"/>
  <c r="AG38" i="18"/>
  <c r="AH38" i="18"/>
  <c r="AI38" i="18"/>
  <c r="AJ38" i="18"/>
  <c r="AK38" i="18"/>
  <c r="AL38" i="18"/>
  <c r="AM38" i="18"/>
  <c r="AC39" i="18"/>
  <c r="AD39" i="18"/>
  <c r="AE39" i="18"/>
  <c r="AF39" i="18"/>
  <c r="AG39" i="18"/>
  <c r="AH39" i="18"/>
  <c r="AI39" i="18"/>
  <c r="AJ39" i="18"/>
  <c r="AK39" i="18"/>
  <c r="AL39" i="18"/>
  <c r="AM39" i="18"/>
  <c r="AC40" i="18"/>
  <c r="AD40" i="18"/>
  <c r="AE40" i="18"/>
  <c r="AF40" i="18"/>
  <c r="AG40" i="18"/>
  <c r="AH40" i="18"/>
  <c r="AI40" i="18"/>
  <c r="AJ40" i="18"/>
  <c r="AK40" i="18"/>
  <c r="AL40" i="18"/>
  <c r="AM40" i="18"/>
  <c r="AC41" i="18"/>
  <c r="AD41" i="18"/>
  <c r="AE41" i="18"/>
  <c r="AF41" i="18"/>
  <c r="AG41" i="18"/>
  <c r="AH41" i="18"/>
  <c r="AI41" i="18"/>
  <c r="AJ41" i="18"/>
  <c r="AK41" i="18"/>
  <c r="AL41" i="18"/>
  <c r="AM41" i="18"/>
  <c r="AC42" i="18"/>
  <c r="AD42" i="18"/>
  <c r="AE42" i="18"/>
  <c r="AF42" i="18"/>
  <c r="AG42" i="18"/>
  <c r="AH42" i="18"/>
  <c r="AI42" i="18"/>
  <c r="AJ42" i="18"/>
  <c r="AK42" i="18"/>
  <c r="AL42" i="18"/>
  <c r="AM42" i="18"/>
  <c r="AC43" i="18"/>
  <c r="AD43" i="18"/>
  <c r="AE43" i="18"/>
  <c r="AF43" i="18"/>
  <c r="AG43" i="18"/>
  <c r="AH43" i="18"/>
  <c r="AI43" i="18"/>
  <c r="AJ43" i="18"/>
  <c r="AK43" i="18"/>
  <c r="AL43" i="18"/>
  <c r="AM43" i="18"/>
  <c r="AC44" i="18"/>
  <c r="AD44" i="18"/>
  <c r="AE44" i="18"/>
  <c r="AF44" i="18"/>
  <c r="AG44" i="18"/>
  <c r="AH44" i="18"/>
  <c r="AI44" i="18"/>
  <c r="AJ44" i="18"/>
  <c r="AK44" i="18"/>
  <c r="AL44" i="18"/>
  <c r="AM44" i="18"/>
  <c r="AC45" i="18"/>
  <c r="AD45" i="18"/>
  <c r="AE45" i="18"/>
  <c r="AF45" i="18"/>
  <c r="AG45" i="18"/>
  <c r="AH45" i="18"/>
  <c r="AI45" i="18"/>
  <c r="AJ45" i="18"/>
  <c r="AK45" i="18"/>
  <c r="AL45" i="18"/>
  <c r="AM45" i="18"/>
  <c r="AC46" i="18"/>
  <c r="AD46" i="18"/>
  <c r="AE46" i="18"/>
  <c r="AF46" i="18"/>
  <c r="AG46" i="18"/>
  <c r="AH46" i="18"/>
  <c r="AI46" i="18"/>
  <c r="AJ46" i="18"/>
  <c r="AK46" i="18"/>
  <c r="AL46" i="18"/>
  <c r="AM46" i="18"/>
  <c r="AC47" i="18"/>
  <c r="AD47" i="18"/>
  <c r="AE47" i="18"/>
  <c r="AF47" i="18"/>
  <c r="AG47" i="18"/>
  <c r="AH47" i="18"/>
  <c r="AI47" i="18"/>
  <c r="AJ47" i="18"/>
  <c r="AK47" i="18"/>
  <c r="AL47" i="18"/>
  <c r="AM47" i="18"/>
  <c r="AC48" i="18"/>
  <c r="AD48" i="18"/>
  <c r="AE48" i="18"/>
  <c r="AF48" i="18"/>
  <c r="AG48" i="18"/>
  <c r="AH48" i="18"/>
  <c r="AI48" i="18"/>
  <c r="AJ48" i="18"/>
  <c r="AK48" i="18"/>
  <c r="AL48" i="18"/>
  <c r="AM48" i="18"/>
  <c r="AC49" i="18"/>
  <c r="AD49" i="18"/>
  <c r="AE49" i="18"/>
  <c r="AF49" i="18"/>
  <c r="AG49" i="18"/>
  <c r="AH49" i="18"/>
  <c r="AI49" i="18"/>
  <c r="AJ49" i="18"/>
  <c r="AK49" i="18"/>
  <c r="AL49" i="18"/>
  <c r="AM49" i="18"/>
  <c r="AC50" i="18"/>
  <c r="AD50" i="18"/>
  <c r="AE50" i="18"/>
  <c r="AF50" i="18"/>
  <c r="AG50" i="18"/>
  <c r="AH50" i="18"/>
  <c r="AI50" i="18"/>
  <c r="AJ50" i="18"/>
  <c r="AK50" i="18"/>
  <c r="AL50" i="18"/>
  <c r="AM50" i="18"/>
  <c r="AC51" i="18"/>
  <c r="AD51" i="18"/>
  <c r="AE51" i="18"/>
  <c r="AF51" i="18"/>
  <c r="AG51" i="18"/>
  <c r="AH51" i="18"/>
  <c r="AI51" i="18"/>
  <c r="AJ51" i="18"/>
  <c r="AK51" i="18"/>
  <c r="AL51" i="18"/>
  <c r="AM51" i="18"/>
  <c r="AC52" i="18"/>
  <c r="AD52" i="18"/>
  <c r="AE52" i="18"/>
  <c r="AF52" i="18"/>
  <c r="AG52" i="18"/>
  <c r="AH52" i="18"/>
  <c r="AI52" i="18"/>
  <c r="AJ52" i="18"/>
  <c r="AK52" i="18"/>
  <c r="AL52" i="18"/>
  <c r="AM52" i="18"/>
  <c r="AC53" i="18"/>
  <c r="AD53" i="18"/>
  <c r="AE53" i="18"/>
  <c r="AF53" i="18"/>
  <c r="AG53" i="18"/>
  <c r="AH53" i="18"/>
  <c r="AI53" i="18"/>
  <c r="AJ53" i="18"/>
  <c r="AK53" i="18"/>
  <c r="AL53" i="18"/>
  <c r="AM53" i="18"/>
  <c r="AC54" i="18"/>
  <c r="AD54" i="18"/>
  <c r="AE54" i="18"/>
  <c r="AF54" i="18"/>
  <c r="AG54" i="18"/>
  <c r="AH54" i="18"/>
  <c r="AI54" i="18"/>
  <c r="AJ54" i="18"/>
  <c r="AK54" i="18"/>
  <c r="AL54" i="18"/>
  <c r="AM54" i="18"/>
  <c r="AC55" i="18"/>
  <c r="AD55" i="18"/>
  <c r="AE55" i="18"/>
  <c r="AF55" i="18"/>
  <c r="AG55" i="18"/>
  <c r="AH55" i="18"/>
  <c r="AI55" i="18"/>
  <c r="AJ55" i="18"/>
  <c r="AK55" i="18"/>
  <c r="AL55" i="18"/>
  <c r="AM55" i="18"/>
  <c r="AC56" i="18"/>
  <c r="AD56" i="18"/>
  <c r="AE56" i="18"/>
  <c r="AF56" i="18"/>
  <c r="AG56" i="18"/>
  <c r="AH56" i="18"/>
  <c r="AI56" i="18"/>
  <c r="AJ56" i="18"/>
  <c r="AK56" i="18"/>
  <c r="AL56" i="18"/>
  <c r="AM56" i="18"/>
  <c r="AB56" i="18"/>
  <c r="AB55" i="18"/>
  <c r="AB53" i="18"/>
  <c r="AB51" i="18"/>
  <c r="AB50" i="18"/>
  <c r="AB46" i="18"/>
  <c r="AB45" i="18"/>
  <c r="AB44" i="18"/>
  <c r="AB41" i="18"/>
  <c r="AB40" i="18"/>
  <c r="AB39" i="18"/>
  <c r="AB36" i="18"/>
  <c r="AB35" i="18"/>
  <c r="AB34" i="18"/>
  <c r="AB33" i="18"/>
  <c r="AB54" i="18"/>
  <c r="AB52" i="18"/>
  <c r="AB49" i="18"/>
  <c r="AB48" i="18"/>
  <c r="AB47" i="18"/>
  <c r="AB43" i="18"/>
  <c r="AB42" i="18"/>
  <c r="AB38" i="18"/>
  <c r="AB37" i="18"/>
  <c r="AB32" i="18"/>
  <c r="AB57" i="18"/>
  <c r="G32" i="18"/>
  <c r="F49" i="18"/>
  <c r="F50" i="18"/>
  <c r="C33" i="18"/>
  <c r="D33" i="18"/>
  <c r="E33" i="18"/>
  <c r="F33" i="18"/>
  <c r="G33" i="18"/>
  <c r="H33" i="18"/>
  <c r="I33" i="18"/>
  <c r="J33" i="18"/>
  <c r="K33" i="18"/>
  <c r="L33" i="18"/>
  <c r="M33" i="18"/>
  <c r="B33" i="18"/>
  <c r="B43" i="18"/>
  <c r="C43" i="18"/>
  <c r="D43" i="18"/>
  <c r="E43" i="18"/>
  <c r="F43" i="18"/>
  <c r="G43" i="18"/>
  <c r="H43" i="18"/>
  <c r="I43" i="18"/>
  <c r="J43" i="18"/>
  <c r="K43" i="18"/>
  <c r="L43" i="18"/>
  <c r="M43" i="18"/>
  <c r="B44" i="18"/>
  <c r="C44" i="18"/>
  <c r="D44" i="18"/>
  <c r="E44" i="18"/>
  <c r="F44" i="18"/>
  <c r="G44" i="18"/>
  <c r="H44" i="18"/>
  <c r="I44" i="18"/>
  <c r="J44" i="18"/>
  <c r="K44" i="18"/>
  <c r="L44" i="18"/>
  <c r="M44" i="18"/>
  <c r="B45" i="18"/>
  <c r="C45" i="18"/>
  <c r="D45" i="18"/>
  <c r="E45" i="18"/>
  <c r="F45" i="18"/>
  <c r="G45" i="18"/>
  <c r="H45" i="18"/>
  <c r="I45" i="18"/>
  <c r="J45" i="18"/>
  <c r="K45" i="18"/>
  <c r="L45" i="18"/>
  <c r="M45" i="18"/>
  <c r="B46" i="18"/>
  <c r="C46" i="18"/>
  <c r="D46" i="18"/>
  <c r="E46" i="18"/>
  <c r="F46" i="18"/>
  <c r="G46" i="18"/>
  <c r="H46" i="18"/>
  <c r="I46" i="18"/>
  <c r="J46" i="18"/>
  <c r="K46" i="18"/>
  <c r="L46" i="18"/>
  <c r="M46" i="18"/>
  <c r="B48" i="18"/>
  <c r="C48" i="18"/>
  <c r="D48" i="18"/>
  <c r="E48" i="18"/>
  <c r="F48" i="18"/>
  <c r="G48" i="18"/>
  <c r="H48" i="18"/>
  <c r="I48" i="18"/>
  <c r="J48" i="18"/>
  <c r="K48" i="18"/>
  <c r="L48" i="18"/>
  <c r="M48" i="18"/>
  <c r="B49" i="18"/>
  <c r="C49" i="18"/>
  <c r="D49" i="18"/>
  <c r="E49" i="18"/>
  <c r="G49" i="18"/>
  <c r="H49" i="18"/>
  <c r="I49" i="18"/>
  <c r="J49" i="18"/>
  <c r="K49" i="18"/>
  <c r="L49" i="18"/>
  <c r="M49" i="18"/>
  <c r="B50" i="18"/>
  <c r="C50" i="18"/>
  <c r="D50" i="18"/>
  <c r="E50" i="18"/>
  <c r="G50" i="18"/>
  <c r="H50" i="18"/>
  <c r="I50" i="18"/>
  <c r="J50" i="18"/>
  <c r="K50" i="18"/>
  <c r="L50" i="18"/>
  <c r="M50" i="18"/>
  <c r="B51" i="18"/>
  <c r="C51" i="18"/>
  <c r="D51" i="18"/>
  <c r="E51" i="18"/>
  <c r="F51" i="18"/>
  <c r="G51" i="18"/>
  <c r="H51" i="18"/>
  <c r="I51" i="18"/>
  <c r="J51" i="18"/>
  <c r="K51" i="18"/>
  <c r="L51" i="18"/>
  <c r="M51" i="18"/>
  <c r="B53" i="18"/>
  <c r="C53" i="18"/>
  <c r="D53" i="18"/>
  <c r="E53" i="18"/>
  <c r="F53" i="18"/>
  <c r="G53" i="18"/>
  <c r="H53" i="18"/>
  <c r="I53" i="18"/>
  <c r="J53" i="18"/>
  <c r="K53" i="18"/>
  <c r="L53" i="18"/>
  <c r="M53" i="18"/>
  <c r="B54" i="18"/>
  <c r="C54" i="18"/>
  <c r="D54" i="18"/>
  <c r="E54" i="18"/>
  <c r="F54" i="18"/>
  <c r="G54" i="18"/>
  <c r="H54" i="18"/>
  <c r="I54" i="18"/>
  <c r="J54" i="18"/>
  <c r="K54" i="18"/>
  <c r="L54" i="18"/>
  <c r="M54" i="18"/>
  <c r="B55" i="18"/>
  <c r="C55" i="18"/>
  <c r="D55" i="18"/>
  <c r="E55" i="18"/>
  <c r="F55" i="18"/>
  <c r="G55" i="18"/>
  <c r="H55" i="18"/>
  <c r="I55" i="18"/>
  <c r="J55" i="18"/>
  <c r="K55" i="18"/>
  <c r="L55" i="18"/>
  <c r="M55" i="18"/>
  <c r="B56" i="18"/>
  <c r="C56" i="18"/>
  <c r="D56" i="18"/>
  <c r="E56" i="18"/>
  <c r="F56" i="18"/>
  <c r="G56" i="18"/>
  <c r="H56" i="18"/>
  <c r="I56" i="18"/>
  <c r="J56" i="18"/>
  <c r="K56" i="18"/>
  <c r="L56" i="18"/>
  <c r="M56" i="18"/>
  <c r="B110" i="18"/>
  <c r="C110" i="18"/>
  <c r="D110" i="18"/>
  <c r="E110" i="18"/>
  <c r="F110" i="18"/>
  <c r="G110" i="18"/>
  <c r="H110" i="18"/>
  <c r="I110" i="18"/>
  <c r="J110" i="18"/>
  <c r="K110" i="18"/>
  <c r="L110" i="18"/>
  <c r="M110" i="18"/>
  <c r="N110" i="18"/>
  <c r="B111" i="18"/>
  <c r="C111" i="18"/>
  <c r="D111" i="18"/>
  <c r="E111" i="18"/>
  <c r="F111" i="18"/>
  <c r="G111" i="18"/>
  <c r="H111" i="18"/>
  <c r="I111" i="18"/>
  <c r="J111" i="18"/>
  <c r="K111" i="18"/>
  <c r="L111" i="18"/>
  <c r="M111" i="18"/>
  <c r="N111" i="18"/>
  <c r="B112" i="18"/>
  <c r="C112" i="18"/>
  <c r="D112" i="18"/>
  <c r="E112" i="18"/>
  <c r="F112" i="18"/>
  <c r="G112" i="18"/>
  <c r="H112" i="18"/>
  <c r="I112" i="18"/>
  <c r="J112" i="18"/>
  <c r="K112" i="18"/>
  <c r="L112" i="18"/>
  <c r="M112" i="18"/>
  <c r="N112" i="18"/>
  <c r="B118" i="18"/>
  <c r="C118" i="18"/>
  <c r="D118" i="18"/>
  <c r="E118" i="18"/>
  <c r="F118" i="18"/>
  <c r="G118" i="18"/>
  <c r="H118" i="18"/>
  <c r="I118" i="18"/>
  <c r="J118" i="18"/>
  <c r="K118" i="18"/>
  <c r="L118" i="18"/>
  <c r="M118" i="18"/>
  <c r="N118" i="18"/>
  <c r="B119" i="18"/>
  <c r="C119" i="18"/>
  <c r="D119" i="18"/>
  <c r="E119" i="18"/>
  <c r="F119" i="18"/>
  <c r="G119" i="18"/>
  <c r="H119" i="18"/>
  <c r="I119" i="18"/>
  <c r="J119" i="18"/>
  <c r="K119" i="18"/>
  <c r="L119" i="18"/>
  <c r="M119" i="18"/>
  <c r="N119" i="18"/>
  <c r="B120" i="18"/>
  <c r="C120" i="18"/>
  <c r="D120" i="18"/>
  <c r="E120" i="18"/>
  <c r="F120" i="18"/>
  <c r="G120" i="18"/>
  <c r="H120" i="18"/>
  <c r="I120" i="18"/>
  <c r="J120" i="18"/>
  <c r="K120" i="18"/>
  <c r="L120" i="18"/>
  <c r="M120" i="18"/>
  <c r="N120" i="18"/>
  <c r="B114" i="18"/>
  <c r="C114" i="18"/>
  <c r="E114" i="18"/>
  <c r="F114" i="18"/>
  <c r="G114" i="18"/>
  <c r="H114" i="18"/>
  <c r="I114" i="18"/>
  <c r="J114" i="18"/>
  <c r="K114" i="18"/>
  <c r="L114" i="18"/>
  <c r="M114" i="18"/>
  <c r="N114" i="18"/>
  <c r="B115" i="18"/>
  <c r="C115" i="18"/>
  <c r="E115" i="18"/>
  <c r="F115" i="18"/>
  <c r="G115" i="18"/>
  <c r="H115" i="18"/>
  <c r="I115" i="18"/>
  <c r="J115" i="18"/>
  <c r="K115" i="18"/>
  <c r="L115" i="18"/>
  <c r="M115" i="18"/>
  <c r="N115" i="18"/>
  <c r="B116" i="18"/>
  <c r="C116" i="18"/>
  <c r="E116" i="18"/>
  <c r="F116" i="18"/>
  <c r="G116" i="18"/>
  <c r="H116" i="18"/>
  <c r="I116" i="18"/>
  <c r="J116" i="18"/>
  <c r="K116" i="18"/>
  <c r="L116" i="18"/>
  <c r="M116" i="18"/>
  <c r="N116" i="18"/>
  <c r="H125" i="4" l="1"/>
  <c r="G125" i="4"/>
  <c r="F125" i="4"/>
  <c r="E125" i="4"/>
  <c r="D125" i="4"/>
  <c r="C125" i="4"/>
  <c r="B125" i="4"/>
  <c r="H124" i="4"/>
  <c r="G124" i="4"/>
  <c r="F124" i="4"/>
  <c r="E124" i="4"/>
  <c r="D124" i="4"/>
  <c r="C124" i="4"/>
  <c r="B124" i="4"/>
  <c r="T117" i="4"/>
  <c r="S117" i="4"/>
  <c r="R117" i="4"/>
  <c r="Q117" i="4"/>
  <c r="P117" i="4"/>
  <c r="O117" i="4"/>
  <c r="N117" i="4"/>
  <c r="M117" i="4"/>
  <c r="L117" i="4"/>
  <c r="K117" i="4"/>
  <c r="J117" i="4"/>
  <c r="I117" i="4"/>
  <c r="H117" i="4"/>
  <c r="G117" i="4"/>
  <c r="F117" i="4"/>
  <c r="E117" i="4"/>
  <c r="D117" i="4"/>
  <c r="C117" i="4"/>
  <c r="B117" i="4"/>
  <c r="T116" i="4"/>
  <c r="S116" i="4"/>
  <c r="R116" i="4"/>
  <c r="Q116" i="4"/>
  <c r="P116" i="4"/>
  <c r="O116" i="4"/>
  <c r="N116" i="4"/>
  <c r="M116" i="4"/>
  <c r="L116" i="4"/>
  <c r="K116" i="4"/>
  <c r="J116" i="4"/>
  <c r="I116" i="4"/>
  <c r="H116" i="4"/>
  <c r="G116" i="4"/>
  <c r="F116" i="4"/>
  <c r="E116" i="4"/>
  <c r="D116" i="4"/>
  <c r="C116" i="4"/>
  <c r="B116" i="4"/>
  <c r="O109" i="4"/>
  <c r="N109" i="4"/>
  <c r="M109" i="4"/>
  <c r="L109" i="4"/>
  <c r="K109" i="4"/>
  <c r="J109" i="4"/>
  <c r="I109" i="4"/>
  <c r="H109" i="4"/>
  <c r="G109" i="4"/>
  <c r="F109" i="4"/>
  <c r="E109" i="4"/>
  <c r="D109" i="4"/>
  <c r="C109" i="4"/>
  <c r="B109" i="4"/>
  <c r="O108" i="4"/>
  <c r="N108" i="4"/>
  <c r="M108" i="4"/>
  <c r="L108" i="4"/>
  <c r="K108" i="4"/>
  <c r="J108" i="4"/>
  <c r="I108" i="4"/>
  <c r="H108" i="4"/>
  <c r="G108" i="4"/>
  <c r="F108" i="4"/>
  <c r="E108" i="4"/>
  <c r="D108" i="4"/>
  <c r="C108" i="4"/>
  <c r="B108" i="4"/>
  <c r="X101" i="4"/>
  <c r="W101" i="4"/>
  <c r="V101" i="4"/>
  <c r="U101" i="4"/>
  <c r="T101" i="4"/>
  <c r="S101" i="4"/>
  <c r="R101" i="4"/>
  <c r="Q101" i="4"/>
  <c r="P101" i="4"/>
  <c r="O101" i="4"/>
  <c r="N101" i="4"/>
  <c r="M101" i="4"/>
  <c r="L101" i="4"/>
  <c r="K101" i="4"/>
  <c r="J101" i="4"/>
  <c r="I101" i="4"/>
  <c r="H101" i="4"/>
  <c r="G101" i="4"/>
  <c r="F101" i="4"/>
  <c r="E101" i="4"/>
  <c r="D101" i="4"/>
  <c r="C101" i="4"/>
  <c r="B101" i="4"/>
  <c r="X100" i="4"/>
  <c r="W100" i="4"/>
  <c r="V100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E100" i="4"/>
  <c r="D100" i="4"/>
  <c r="C100" i="4"/>
  <c r="B100" i="4"/>
  <c r="P93" i="4"/>
  <c r="O93" i="4"/>
  <c r="N93" i="4"/>
  <c r="M93" i="4"/>
  <c r="L93" i="4"/>
  <c r="K93" i="4"/>
  <c r="J93" i="4"/>
  <c r="I93" i="4"/>
  <c r="H93" i="4"/>
  <c r="G93" i="4"/>
  <c r="F93" i="4"/>
  <c r="E93" i="4"/>
  <c r="D93" i="4"/>
  <c r="C93" i="4"/>
  <c r="B93" i="4"/>
  <c r="P92" i="4"/>
  <c r="O92" i="4"/>
  <c r="N92" i="4"/>
  <c r="M92" i="4"/>
  <c r="L92" i="4"/>
  <c r="K92" i="4"/>
  <c r="J92" i="4"/>
  <c r="I92" i="4"/>
  <c r="H92" i="4"/>
  <c r="G92" i="4"/>
  <c r="F92" i="4"/>
  <c r="E92" i="4"/>
  <c r="D92" i="4"/>
  <c r="C92" i="4"/>
  <c r="B92" i="4"/>
  <c r="J83" i="4"/>
  <c r="I83" i="4"/>
  <c r="H83" i="4"/>
  <c r="G83" i="4"/>
  <c r="F83" i="4"/>
  <c r="E83" i="4"/>
  <c r="D83" i="4"/>
  <c r="C83" i="4"/>
  <c r="B83" i="4"/>
  <c r="J82" i="4"/>
  <c r="I82" i="4"/>
  <c r="H82" i="4"/>
  <c r="G82" i="4"/>
  <c r="F82" i="4"/>
  <c r="E82" i="4"/>
  <c r="D82" i="4"/>
  <c r="C82" i="4"/>
  <c r="B82" i="4"/>
  <c r="L75" i="4"/>
  <c r="K75" i="4"/>
  <c r="J75" i="4"/>
  <c r="I75" i="4"/>
  <c r="H75" i="4"/>
  <c r="G75" i="4"/>
  <c r="F75" i="4"/>
  <c r="E75" i="4"/>
  <c r="D75" i="4"/>
  <c r="C75" i="4"/>
  <c r="B75" i="4"/>
  <c r="L74" i="4"/>
  <c r="K74" i="4"/>
  <c r="J74" i="4"/>
  <c r="I74" i="4"/>
  <c r="H74" i="4"/>
  <c r="G74" i="4"/>
  <c r="F74" i="4"/>
  <c r="E74" i="4"/>
  <c r="D74" i="4"/>
  <c r="C74" i="4"/>
  <c r="B74" i="4"/>
  <c r="T67" i="4"/>
  <c r="S67" i="4"/>
  <c r="R67" i="4"/>
  <c r="Q67" i="4"/>
  <c r="P67" i="4"/>
  <c r="O67" i="4"/>
  <c r="N67" i="4"/>
  <c r="M67" i="4"/>
  <c r="L67" i="4"/>
  <c r="K67" i="4"/>
  <c r="J67" i="4"/>
  <c r="I67" i="4"/>
  <c r="H67" i="4"/>
  <c r="G67" i="4"/>
  <c r="F67" i="4"/>
  <c r="E67" i="4"/>
  <c r="D67" i="4"/>
  <c r="C67" i="4"/>
  <c r="B67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C66" i="4"/>
  <c r="B66" i="4"/>
  <c r="N59" i="4"/>
  <c r="M59" i="4"/>
  <c r="L59" i="4"/>
  <c r="K59" i="4"/>
  <c r="J59" i="4"/>
  <c r="I59" i="4"/>
  <c r="H59" i="4"/>
  <c r="G59" i="4"/>
  <c r="F59" i="4"/>
  <c r="E59" i="4"/>
  <c r="D59" i="4"/>
  <c r="C59" i="4"/>
  <c r="B59" i="4"/>
  <c r="N58" i="4"/>
  <c r="M58" i="4"/>
  <c r="L58" i="4"/>
  <c r="K58" i="4"/>
  <c r="J58" i="4"/>
  <c r="I58" i="4"/>
  <c r="H58" i="4"/>
  <c r="G58" i="4"/>
  <c r="F58" i="4"/>
  <c r="E58" i="4"/>
  <c r="D58" i="4"/>
  <c r="C58" i="4"/>
  <c r="B58" i="4"/>
  <c r="F51" i="4"/>
  <c r="E51" i="4"/>
  <c r="D51" i="4"/>
  <c r="C51" i="4"/>
  <c r="B51" i="4"/>
  <c r="F50" i="4"/>
  <c r="E50" i="4"/>
  <c r="D50" i="4"/>
  <c r="C50" i="4"/>
  <c r="B50" i="4"/>
  <c r="G40" i="4"/>
  <c r="F40" i="4"/>
  <c r="E40" i="4"/>
  <c r="D40" i="4"/>
  <c r="C40" i="4"/>
  <c r="B40" i="4"/>
  <c r="G39" i="4"/>
  <c r="F39" i="4"/>
  <c r="E39" i="4"/>
  <c r="D39" i="4"/>
  <c r="C39" i="4"/>
  <c r="B39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B32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F8" i="4"/>
  <c r="E8" i="4"/>
  <c r="D8" i="4"/>
  <c r="C8" i="4"/>
  <c r="B8" i="4"/>
  <c r="F7" i="4"/>
  <c r="E7" i="4"/>
  <c r="D7" i="4"/>
  <c r="C7" i="4"/>
  <c r="B7" i="4"/>
  <c r="N117" i="18"/>
  <c r="M117" i="18"/>
  <c r="L117" i="18"/>
  <c r="K117" i="18"/>
  <c r="J117" i="18"/>
  <c r="I117" i="18"/>
  <c r="H117" i="18"/>
  <c r="G117" i="18"/>
  <c r="F117" i="18"/>
  <c r="E117" i="18"/>
  <c r="D117" i="18"/>
  <c r="C117" i="18"/>
  <c r="B117" i="18"/>
  <c r="N113" i="18"/>
  <c r="M113" i="18"/>
  <c r="L113" i="18"/>
  <c r="K113" i="18"/>
  <c r="J113" i="18"/>
  <c r="I113" i="18"/>
  <c r="H113" i="18"/>
  <c r="G113" i="18"/>
  <c r="F113" i="18"/>
  <c r="E113" i="18"/>
  <c r="C113" i="18"/>
  <c r="B113" i="18"/>
  <c r="N109" i="18"/>
  <c r="M109" i="18"/>
  <c r="L109" i="18"/>
  <c r="K109" i="18"/>
  <c r="J109" i="18"/>
  <c r="I109" i="18"/>
  <c r="H109" i="18"/>
  <c r="G109" i="18"/>
  <c r="F109" i="18"/>
  <c r="E109" i="18"/>
  <c r="D109" i="18"/>
  <c r="C109" i="18"/>
  <c r="B109" i="18"/>
  <c r="N90" i="18"/>
  <c r="M90" i="18"/>
  <c r="L90" i="18"/>
  <c r="K90" i="18"/>
  <c r="J90" i="18"/>
  <c r="I90" i="18"/>
  <c r="H90" i="18"/>
  <c r="G90" i="18"/>
  <c r="F90" i="18"/>
  <c r="E90" i="18"/>
  <c r="D90" i="18"/>
  <c r="C90" i="18"/>
  <c r="B90" i="18"/>
  <c r="N89" i="18"/>
  <c r="M89" i="18"/>
  <c r="L89" i="18"/>
  <c r="K89" i="18"/>
  <c r="J89" i="18"/>
  <c r="I89" i="18"/>
  <c r="H89" i="18"/>
  <c r="G89" i="18"/>
  <c r="F89" i="18"/>
  <c r="E89" i="18"/>
  <c r="D89" i="18"/>
  <c r="C89" i="18"/>
  <c r="B89" i="18"/>
  <c r="N88" i="18"/>
  <c r="M88" i="18"/>
  <c r="L88" i="18"/>
  <c r="K88" i="18"/>
  <c r="J88" i="18"/>
  <c r="I88" i="18"/>
  <c r="H88" i="18"/>
  <c r="G88" i="18"/>
  <c r="F88" i="18"/>
  <c r="E88" i="18"/>
  <c r="D88" i="18"/>
  <c r="C88" i="18"/>
  <c r="B88" i="18"/>
  <c r="N87" i="18"/>
  <c r="M87" i="18"/>
  <c r="L87" i="18"/>
  <c r="K87" i="18"/>
  <c r="J87" i="18"/>
  <c r="I87" i="18"/>
  <c r="H87" i="18"/>
  <c r="G87" i="18"/>
  <c r="F87" i="18"/>
  <c r="E87" i="18"/>
  <c r="D87" i="18"/>
  <c r="C87" i="18"/>
  <c r="B87" i="18"/>
  <c r="M75" i="18"/>
  <c r="L75" i="18"/>
  <c r="K75" i="18"/>
  <c r="J75" i="18"/>
  <c r="I75" i="18"/>
  <c r="H75" i="18"/>
  <c r="G75" i="18"/>
  <c r="F75" i="18"/>
  <c r="E75" i="18"/>
  <c r="D75" i="18"/>
  <c r="C75" i="18"/>
  <c r="B75" i="18"/>
  <c r="M74" i="18"/>
  <c r="L74" i="18"/>
  <c r="K74" i="18"/>
  <c r="J74" i="18"/>
  <c r="I74" i="18"/>
  <c r="H74" i="18"/>
  <c r="G74" i="18"/>
  <c r="F74" i="18"/>
  <c r="E74" i="18"/>
  <c r="D74" i="18"/>
  <c r="C74" i="18"/>
  <c r="B74" i="18"/>
  <c r="M73" i="18"/>
  <c r="L73" i="18"/>
  <c r="K73" i="18"/>
  <c r="J73" i="18"/>
  <c r="I73" i="18"/>
  <c r="H73" i="18"/>
  <c r="G73" i="18"/>
  <c r="F73" i="18"/>
  <c r="E73" i="18"/>
  <c r="D73" i="18"/>
  <c r="C73" i="18"/>
  <c r="B73" i="18"/>
  <c r="M72" i="18"/>
  <c r="L72" i="18"/>
  <c r="K72" i="18"/>
  <c r="J72" i="18"/>
  <c r="I72" i="18"/>
  <c r="H72" i="18"/>
  <c r="G72" i="18"/>
  <c r="F72" i="18"/>
  <c r="E72" i="18"/>
  <c r="D72" i="18"/>
  <c r="C72" i="18"/>
  <c r="B72" i="18"/>
  <c r="M71" i="18"/>
  <c r="L71" i="18"/>
  <c r="K71" i="18"/>
  <c r="J71" i="18"/>
  <c r="I71" i="18"/>
  <c r="H71" i="18"/>
  <c r="G71" i="18"/>
  <c r="F71" i="18"/>
  <c r="E71" i="18"/>
  <c r="D71" i="18"/>
  <c r="C71" i="18"/>
  <c r="B71" i="18"/>
  <c r="M70" i="18"/>
  <c r="L70" i="18"/>
  <c r="K70" i="18"/>
  <c r="J70" i="18"/>
  <c r="I70" i="18"/>
  <c r="H70" i="18"/>
  <c r="G70" i="18"/>
  <c r="F70" i="18"/>
  <c r="E70" i="18"/>
  <c r="D70" i="18"/>
  <c r="C70" i="18"/>
  <c r="B70" i="18"/>
  <c r="M69" i="18"/>
  <c r="L69" i="18"/>
  <c r="K69" i="18"/>
  <c r="J69" i="18"/>
  <c r="I69" i="18"/>
  <c r="H69" i="18"/>
  <c r="G69" i="18"/>
  <c r="F69" i="18"/>
  <c r="E69" i="18"/>
  <c r="D69" i="18"/>
  <c r="C69" i="18"/>
  <c r="B69" i="18"/>
  <c r="M52" i="18"/>
  <c r="L52" i="18"/>
  <c r="K52" i="18"/>
  <c r="J52" i="18"/>
  <c r="I52" i="18"/>
  <c r="H52" i="18"/>
  <c r="G52" i="18"/>
  <c r="F52" i="18"/>
  <c r="E52" i="18"/>
  <c r="D52" i="18"/>
  <c r="C52" i="18"/>
  <c r="B52" i="18"/>
  <c r="M47" i="18"/>
  <c r="L47" i="18"/>
  <c r="K47" i="18"/>
  <c r="J47" i="18"/>
  <c r="I47" i="18"/>
  <c r="H47" i="18"/>
  <c r="G47" i="18"/>
  <c r="F47" i="18"/>
  <c r="E47" i="18"/>
  <c r="D47" i="18"/>
  <c r="C47" i="18"/>
  <c r="B47" i="18"/>
  <c r="M42" i="18"/>
  <c r="L42" i="18"/>
  <c r="K42" i="18"/>
  <c r="J42" i="18"/>
  <c r="I42" i="18"/>
  <c r="H42" i="18"/>
  <c r="G42" i="18"/>
  <c r="F42" i="18"/>
  <c r="E42" i="18"/>
  <c r="D42" i="18"/>
  <c r="C42" i="18"/>
  <c r="B42" i="18"/>
  <c r="M41" i="18"/>
  <c r="L41" i="18"/>
  <c r="K41" i="18"/>
  <c r="J41" i="18"/>
  <c r="I41" i="18"/>
  <c r="H41" i="18"/>
  <c r="G41" i="18"/>
  <c r="F41" i="18"/>
  <c r="E41" i="18"/>
  <c r="D41" i="18"/>
  <c r="C41" i="18"/>
  <c r="B41" i="18"/>
  <c r="M40" i="18"/>
  <c r="L40" i="18"/>
  <c r="K40" i="18"/>
  <c r="J40" i="18"/>
  <c r="I40" i="18"/>
  <c r="H40" i="18"/>
  <c r="G40" i="18"/>
  <c r="F40" i="18"/>
  <c r="E40" i="18"/>
  <c r="D40" i="18"/>
  <c r="C40" i="18"/>
  <c r="B40" i="18"/>
  <c r="M39" i="18"/>
  <c r="L39" i="18"/>
  <c r="K39" i="18"/>
  <c r="J39" i="18"/>
  <c r="I39" i="18"/>
  <c r="H39" i="18"/>
  <c r="G39" i="18"/>
  <c r="F39" i="18"/>
  <c r="E39" i="18"/>
  <c r="D39" i="18"/>
  <c r="C39" i="18"/>
  <c r="B39" i="18"/>
  <c r="M38" i="18"/>
  <c r="L38" i="18"/>
  <c r="K38" i="18"/>
  <c r="J38" i="18"/>
  <c r="I38" i="18"/>
  <c r="H38" i="18"/>
  <c r="G38" i="18"/>
  <c r="F38" i="18"/>
  <c r="E38" i="18"/>
  <c r="D38" i="18"/>
  <c r="C38" i="18"/>
  <c r="B38" i="18"/>
  <c r="M37" i="18"/>
  <c r="L37" i="18"/>
  <c r="K37" i="18"/>
  <c r="J37" i="18"/>
  <c r="I37" i="18"/>
  <c r="H37" i="18"/>
  <c r="G37" i="18"/>
  <c r="F37" i="18"/>
  <c r="E37" i="18"/>
  <c r="D37" i="18"/>
  <c r="C37" i="18"/>
  <c r="B37" i="18"/>
  <c r="M36" i="18"/>
  <c r="L36" i="18"/>
  <c r="K36" i="18"/>
  <c r="J36" i="18"/>
  <c r="I36" i="18"/>
  <c r="H36" i="18"/>
  <c r="G36" i="18"/>
  <c r="F36" i="18"/>
  <c r="E36" i="18"/>
  <c r="D36" i="18"/>
  <c r="C36" i="18"/>
  <c r="B36" i="18"/>
  <c r="M35" i="18"/>
  <c r="L35" i="18"/>
  <c r="K35" i="18"/>
  <c r="J35" i="18"/>
  <c r="I35" i="18"/>
  <c r="H35" i="18"/>
  <c r="G35" i="18"/>
  <c r="F35" i="18"/>
  <c r="E35" i="18"/>
  <c r="D35" i="18"/>
  <c r="C35" i="18"/>
  <c r="B35" i="18"/>
  <c r="M34" i="18"/>
  <c r="L34" i="18"/>
  <c r="K34" i="18"/>
  <c r="J34" i="18"/>
  <c r="I34" i="18"/>
  <c r="H34" i="18"/>
  <c r="G34" i="18"/>
  <c r="F34" i="18"/>
  <c r="E34" i="18"/>
  <c r="D34" i="18"/>
  <c r="C34" i="18"/>
  <c r="B34" i="18"/>
  <c r="M32" i="18"/>
  <c r="L32" i="18"/>
  <c r="K32" i="18"/>
  <c r="J32" i="18"/>
  <c r="I32" i="18"/>
  <c r="H32" i="18"/>
  <c r="F32" i="18"/>
  <c r="E32" i="18"/>
  <c r="D32" i="18"/>
  <c r="C32" i="18"/>
  <c r="B32" i="18"/>
</calcChain>
</file>

<file path=xl/sharedStrings.xml><?xml version="1.0" encoding="utf-8"?>
<sst xmlns="http://schemas.openxmlformats.org/spreadsheetml/2006/main" count="2552" uniqueCount="484">
  <si>
    <t>0 h</t>
  </si>
  <si>
    <t>1 h</t>
  </si>
  <si>
    <t>2 h</t>
  </si>
  <si>
    <t>3 h</t>
  </si>
  <si>
    <t>4 h</t>
  </si>
  <si>
    <t>6 h</t>
  </si>
  <si>
    <t>24 h</t>
  </si>
  <si>
    <t>0.25 μg/mL</t>
  </si>
  <si>
    <t>0.5 μg/mL</t>
  </si>
  <si>
    <t>1 μg/mL</t>
  </si>
  <si>
    <t>2 μg/mL</t>
  </si>
  <si>
    <t>4 μg/mL</t>
  </si>
  <si>
    <t>8 μg/mL</t>
  </si>
  <si>
    <t>Bacteria</t>
  </si>
  <si>
    <t>Limit of detection</t>
  </si>
  <si>
    <t>MIC:</t>
  </si>
  <si>
    <t>≥ 32</t>
  </si>
  <si>
    <t>Daptomycin</t>
  </si>
  <si>
    <t>Vancomycin</t>
  </si>
  <si>
    <t>Mupirocin</t>
  </si>
  <si>
    <t>Clindamycin</t>
  </si>
  <si>
    <t>Cannabidiol</t>
  </si>
  <si>
    <r>
      <t>S. aureus</t>
    </r>
    <r>
      <rPr>
        <b/>
        <sz val="12"/>
        <color rgb="FF000000"/>
        <rFont val="Arial"/>
        <family val="2"/>
      </rPr>
      <t xml:space="preserve">  MIC distribution (µg mL</t>
    </r>
    <r>
      <rPr>
        <b/>
        <vertAlign val="superscript"/>
        <sz val="12"/>
        <color rgb="FF000000"/>
        <rFont val="Arial"/>
        <family val="2"/>
      </rPr>
      <t>-1</t>
    </r>
    <r>
      <rPr>
        <b/>
        <sz val="12"/>
        <color rgb="FF000000"/>
        <rFont val="Arial"/>
        <family val="2"/>
      </rPr>
      <t>) broth microdilution assay  (132 Australian isolates</t>
    </r>
  </si>
  <si>
    <r>
      <t>S. aureus</t>
    </r>
    <r>
      <rPr>
        <b/>
        <sz val="12"/>
        <color rgb="FF000000"/>
        <rFont val="Arial"/>
        <family val="2"/>
      </rPr>
      <t xml:space="preserve">  MIC distribution (µg mL</t>
    </r>
    <r>
      <rPr>
        <b/>
        <vertAlign val="superscript"/>
        <sz val="12"/>
        <color rgb="FF000000"/>
        <rFont val="Arial"/>
        <family val="2"/>
      </rPr>
      <t>-1</t>
    </r>
    <r>
      <rPr>
        <b/>
        <sz val="12"/>
        <color rgb="FF000000"/>
        <rFont val="Arial"/>
        <family val="2"/>
      </rPr>
      <t>) broth microdilution assay  (100 USA isolates</t>
    </r>
  </si>
  <si>
    <t>Oxacillin</t>
  </si>
  <si>
    <t>Levofloxacin</t>
  </si>
  <si>
    <t>Erythromycin</t>
  </si>
  <si>
    <r>
      <t>N. gonorrheae</t>
    </r>
    <r>
      <rPr>
        <b/>
        <sz val="12"/>
        <color rgb="FF000000"/>
        <rFont val="Arial"/>
        <family val="2"/>
      </rPr>
      <t xml:space="preserve"> MIC distribution (µg mL</t>
    </r>
    <r>
      <rPr>
        <b/>
        <vertAlign val="superscript"/>
        <sz val="12"/>
        <color rgb="FF000000"/>
        <rFont val="Arial"/>
        <family val="2"/>
      </rPr>
      <t>-1</t>
    </r>
    <r>
      <rPr>
        <b/>
        <sz val="12"/>
        <color rgb="FF000000"/>
        <rFont val="Arial"/>
        <family val="2"/>
      </rPr>
      <t>) broth microdilution assay (30 isolates)</t>
    </r>
  </si>
  <si>
    <t>≤0.004</t>
  </si>
  <si>
    <t>&gt;8</t>
  </si>
  <si>
    <t>Ceftriaxone</t>
  </si>
  <si>
    <t>Azithromycin</t>
  </si>
  <si>
    <t>Ciprofloxacin</t>
  </si>
  <si>
    <r>
      <t>N. gonorrheae</t>
    </r>
    <r>
      <rPr>
        <b/>
        <sz val="12"/>
        <color rgb="FF000000"/>
        <rFont val="Arial"/>
        <family val="2"/>
      </rPr>
      <t xml:space="preserve"> MIC distribution (µg mL</t>
    </r>
    <r>
      <rPr>
        <b/>
        <vertAlign val="superscript"/>
        <sz val="12"/>
        <color rgb="FF000000"/>
        <rFont val="Arial"/>
        <family val="2"/>
      </rPr>
      <t>-1</t>
    </r>
    <r>
      <rPr>
        <b/>
        <sz val="12"/>
        <color rgb="FF000000"/>
        <rFont val="Arial"/>
        <family val="2"/>
      </rPr>
      <t>) agar dilution assay (26 isolates)</t>
    </r>
  </si>
  <si>
    <t>See SI for Tables of MIC values</t>
  </si>
  <si>
    <t>Staphylococcus aureus</t>
  </si>
  <si>
    <t>ATCC 25923</t>
  </si>
  <si>
    <t>Compound ID</t>
  </si>
  <si>
    <t>Compound name</t>
  </si>
  <si>
    <t>CAMHB</t>
  </si>
  <si>
    <t>TSB+ 3% Glucose</t>
  </si>
  <si>
    <t>Broth MIC (µg/mL)</t>
  </si>
  <si>
    <t>MCC_000095</t>
  </si>
  <si>
    <t>MCC_000561</t>
  </si>
  <si>
    <t>16/32</t>
  </si>
  <si>
    <t>MCC_008132</t>
  </si>
  <si>
    <t>0.06/0.125</t>
  </si>
  <si>
    <t>0.06/0.125/0.25</t>
  </si>
  <si>
    <t>MCC_009395</t>
  </si>
  <si>
    <t>MCC_009427</t>
  </si>
  <si>
    <t>0.5/1</t>
  </si>
  <si>
    <t>0.5/0.25</t>
  </si>
  <si>
    <t>1, 2</t>
  </si>
  <si>
    <r>
      <t xml:space="preserve">Biofilm MIC (TSB+ 3% Gluc) </t>
    </r>
    <r>
      <rPr>
        <sz val="10"/>
        <color theme="1"/>
        <rFont val="Arial"/>
        <family val="2"/>
      </rPr>
      <t>20/03/20</t>
    </r>
  </si>
  <si>
    <r>
      <t xml:space="preserve">Biofilm MIC (TSB+ 3% Gluc) </t>
    </r>
    <r>
      <rPr>
        <sz val="10"/>
        <color theme="1"/>
        <rFont val="Arial"/>
        <family val="2"/>
      </rPr>
      <t>26/03/20</t>
    </r>
  </si>
  <si>
    <t>MIC (µg/mL)</t>
  </si>
  <si>
    <t>ATCC 43300</t>
  </si>
  <si>
    <t>TSB+ 5% Glucose</t>
  </si>
  <si>
    <t>MCC_000191</t>
  </si>
  <si>
    <t>Trimethoprim</t>
  </si>
  <si>
    <t>Clindamycin*</t>
  </si>
  <si>
    <t>&gt;64</t>
  </si>
  <si>
    <r>
      <t xml:space="preserve">Biofilm MIC (TSB+ 5% Gluc) </t>
    </r>
    <r>
      <rPr>
        <sz val="10"/>
        <color theme="1"/>
        <rFont val="Arial"/>
        <family val="2"/>
      </rPr>
      <t>07/112/18</t>
    </r>
  </si>
  <si>
    <r>
      <t xml:space="preserve">Biofilm MIC (TSB+ 5% Gluc) </t>
    </r>
    <r>
      <rPr>
        <sz val="10"/>
        <color theme="1"/>
        <rFont val="Arial"/>
        <family val="2"/>
      </rPr>
      <t>14/112/18</t>
    </r>
  </si>
  <si>
    <t>Replicate1</t>
  </si>
  <si>
    <t>Replicate2</t>
  </si>
  <si>
    <t>Replicate3</t>
  </si>
  <si>
    <t>Replicate4</t>
  </si>
  <si>
    <t>Replicate5</t>
  </si>
  <si>
    <t>Replicate6</t>
  </si>
  <si>
    <t>Replicate7</t>
  </si>
  <si>
    <t>Replicate8</t>
  </si>
  <si>
    <t>Day</t>
  </si>
  <si>
    <t>Cannabidiol MIC</t>
  </si>
  <si>
    <t>Daptomycin MIC</t>
  </si>
  <si>
    <t>[Agonist], M</t>
  </si>
  <si>
    <r>
      <t>DNA (EC</t>
    </r>
    <r>
      <rPr>
        <vertAlign val="subscript"/>
        <sz val="10"/>
        <rFont val="Arial"/>
        <family val="2"/>
      </rPr>
      <t>50</t>
    </r>
    <r>
      <rPr>
        <sz val="10"/>
        <rFont val="Arial"/>
        <family val="2"/>
      </rPr>
      <t>=~2.794)</t>
    </r>
  </si>
  <si>
    <r>
      <t>RNA (EC</t>
    </r>
    <r>
      <rPr>
        <vertAlign val="subscript"/>
        <sz val="10"/>
        <rFont val="Arial"/>
        <family val="2"/>
      </rPr>
      <t>50</t>
    </r>
    <r>
      <rPr>
        <sz val="10"/>
        <rFont val="Arial"/>
        <family val="2"/>
      </rPr>
      <t>=~2.847)</t>
    </r>
  </si>
  <si>
    <r>
      <t>Protein (EC</t>
    </r>
    <r>
      <rPr>
        <vertAlign val="subscript"/>
        <sz val="10"/>
        <rFont val="Arial"/>
        <family val="2"/>
      </rPr>
      <t>50</t>
    </r>
    <r>
      <rPr>
        <sz val="10"/>
        <rFont val="Arial"/>
        <family val="2"/>
      </rPr>
      <t>=~2.844)</t>
    </r>
  </si>
  <si>
    <r>
      <t>Phospholipid (EC</t>
    </r>
    <r>
      <rPr>
        <vertAlign val="subscript"/>
        <sz val="10"/>
        <rFont val="Arial"/>
        <family val="2"/>
      </rPr>
      <t>50</t>
    </r>
    <r>
      <rPr>
        <sz val="10"/>
        <rFont val="Arial"/>
        <family val="2"/>
      </rPr>
      <t>=1.036)</t>
    </r>
  </si>
  <si>
    <r>
      <t>Peptidoglycan (EC</t>
    </r>
    <r>
      <rPr>
        <vertAlign val="subscript"/>
        <sz val="10"/>
        <rFont val="Arial"/>
        <family val="2"/>
      </rPr>
      <t>50</t>
    </r>
    <r>
      <rPr>
        <sz val="10"/>
        <rFont val="Arial"/>
        <family val="2"/>
      </rPr>
      <t>=3.374)</t>
    </r>
  </si>
  <si>
    <t>Data Analysis</t>
    <phoneticPr fontId="0" type="noConversion"/>
  </si>
  <si>
    <t>Treatment Time (s)</t>
  </si>
  <si>
    <t>DMSO</t>
  </si>
  <si>
    <t xml:space="preserve">16 ug/ml 9427  </t>
    <phoneticPr fontId="0" type="noConversion"/>
  </si>
  <si>
    <t xml:space="preserve"> 8 ug/ml 9427  </t>
    <phoneticPr fontId="0" type="noConversion"/>
  </si>
  <si>
    <t xml:space="preserve"> 4 ug/ml 9427  </t>
    <phoneticPr fontId="0" type="noConversion"/>
  </si>
  <si>
    <t xml:space="preserve">2 ug/ml 9427  </t>
    <phoneticPr fontId="0" type="noConversion"/>
  </si>
  <si>
    <t xml:space="preserve">1 ug/ml 9427  </t>
    <phoneticPr fontId="0" type="noConversion"/>
  </si>
  <si>
    <t>16 ug/ml 9427  (8 X MIC)</t>
    <phoneticPr fontId="0" type="noConversion"/>
  </si>
  <si>
    <t xml:space="preserve"> 8 ug/ml 9427  (4 X MIC)</t>
    <phoneticPr fontId="0" type="noConversion"/>
  </si>
  <si>
    <t xml:space="preserve"> 4 ug/ml 9427  (2 X MIC)</t>
    <phoneticPr fontId="0" type="noConversion"/>
  </si>
  <si>
    <t>2 ug/ml 9427  (1 X MIC)</t>
    <phoneticPr fontId="0" type="noConversion"/>
  </si>
  <si>
    <t>1 ug/ml 9427  (0.5 X MIC)</t>
    <phoneticPr fontId="0" type="noConversion"/>
  </si>
  <si>
    <t>10 min</t>
  </si>
  <si>
    <t>30 min</t>
  </si>
  <si>
    <t>120 min</t>
  </si>
  <si>
    <t>Methanol 
2.5%</t>
  </si>
  <si>
    <r>
      <t>CBD
5 
μg mL</t>
    </r>
    <r>
      <rPr>
        <vertAlign val="superscript"/>
        <sz val="10"/>
        <rFont val="Arial"/>
        <family val="2"/>
      </rPr>
      <t>-1</t>
    </r>
  </si>
  <si>
    <t>CBD 
10 
μg/mL</t>
  </si>
  <si>
    <r>
      <t>CBD 
25
μg mL</t>
    </r>
    <r>
      <rPr>
        <vertAlign val="superscript"/>
        <sz val="10"/>
        <rFont val="Arial"/>
        <family val="2"/>
      </rPr>
      <t>-1</t>
    </r>
  </si>
  <si>
    <t>Untreated Control</t>
  </si>
  <si>
    <t>MBR 2019.38 (1)</t>
  </si>
  <si>
    <t>MBR 2019.39 (1V)</t>
  </si>
  <si>
    <t>MBR 2019.16 (2)</t>
  </si>
  <si>
    <t>MBR 2019.17 (2V)</t>
  </si>
  <si>
    <t>MBR 2019.36 (3)</t>
  </si>
  <si>
    <t>MBR 2019.37 (3V)</t>
  </si>
  <si>
    <t>MBR 2019.06 (4)</t>
  </si>
  <si>
    <t>MBR 2019.09 (4V)</t>
  </si>
  <si>
    <t>MBR 2019.28 (5)</t>
  </si>
  <si>
    <t>MBR 2019.29 (5V)</t>
  </si>
  <si>
    <t>MBR 2019.34 (6)</t>
  </si>
  <si>
    <t>MBR 2019.35 (6V)</t>
  </si>
  <si>
    <t>MBR 2019.32 (7)</t>
  </si>
  <si>
    <t>MBR 2019.33 (7V)</t>
  </si>
  <si>
    <t>MBR 2019.26 (8)</t>
  </si>
  <si>
    <t>MBR 2019.27 (8V)</t>
  </si>
  <si>
    <t>MBR 2019.30 (9)</t>
  </si>
  <si>
    <t>MBR 2019.31 (9V)</t>
  </si>
  <si>
    <t>MBR 2019.20 (10)</t>
  </si>
  <si>
    <t>MBR 2019.21 (10V)</t>
  </si>
  <si>
    <t>MBR 2019.24 (11)</t>
  </si>
  <si>
    <t>MBR 2019.25 (11V)</t>
  </si>
  <si>
    <t>MBR 2019.22 (12)</t>
  </si>
  <si>
    <t>MBR 2019.23 (12V)</t>
  </si>
  <si>
    <t>Growth Control</t>
  </si>
  <si>
    <t>5% Ointment</t>
  </si>
  <si>
    <t>5% Ointment (Vehicle)</t>
  </si>
  <si>
    <t>10% Ointment</t>
  </si>
  <si>
    <t>10% Ointment (Vehicle)</t>
  </si>
  <si>
    <t>15% Ointment</t>
  </si>
  <si>
    <t>15% Ointment (Vehicle)</t>
  </si>
  <si>
    <t>3</t>
  </si>
  <si>
    <t>3V</t>
  </si>
  <si>
    <t>5% Gel</t>
  </si>
  <si>
    <t>5% Gel (Vehicle)</t>
  </si>
  <si>
    <t>10% Gel</t>
  </si>
  <si>
    <t>10% Gel (Vehicle)</t>
  </si>
  <si>
    <t>15% Gel</t>
  </si>
  <si>
    <t>15% Gel (Vehicle)</t>
  </si>
  <si>
    <t>12</t>
  </si>
  <si>
    <t>12V</t>
  </si>
  <si>
    <t>1 hr</t>
  </si>
  <si>
    <t>cannabidiol-GP_20</t>
  </si>
  <si>
    <t>results</t>
  </si>
  <si>
    <t>cannabidiol-untreated(0 ug/ml)</t>
  </si>
  <si>
    <t>Image020(manually)</t>
  </si>
  <si>
    <t>Image025</t>
  </si>
  <si>
    <t>Image027</t>
  </si>
  <si>
    <t>Image024</t>
  </si>
  <si>
    <t>Image018</t>
  </si>
  <si>
    <t>green</t>
  </si>
  <si>
    <t>red</t>
  </si>
  <si>
    <t>viable cells</t>
  </si>
  <si>
    <t>%viable cells</t>
  </si>
  <si>
    <t>average</t>
  </si>
  <si>
    <t>cannabidiol-(1 ug/ml)</t>
  </si>
  <si>
    <t>Image031(manually)</t>
  </si>
  <si>
    <t>Image029(manually)</t>
  </si>
  <si>
    <t>Image013(manually)</t>
  </si>
  <si>
    <t>Image010(manually)</t>
  </si>
  <si>
    <t>Image026</t>
  </si>
  <si>
    <t>Image023</t>
  </si>
  <si>
    <t>Image016</t>
  </si>
  <si>
    <t>Image020</t>
  </si>
  <si>
    <t>Image019</t>
  </si>
  <si>
    <t>Image015</t>
  </si>
  <si>
    <t>Image014</t>
  </si>
  <si>
    <t>Image017</t>
  </si>
  <si>
    <t>Image004</t>
  </si>
  <si>
    <t>Image006</t>
  </si>
  <si>
    <t>cannabidiol-(8 ug/ml)</t>
  </si>
  <si>
    <t>Image025(manually)</t>
  </si>
  <si>
    <t>Image031</t>
  </si>
  <si>
    <t>Image030</t>
  </si>
  <si>
    <t>Image028</t>
  </si>
  <si>
    <t>Image012</t>
  </si>
  <si>
    <t>Image021</t>
  </si>
  <si>
    <t>Image007</t>
  </si>
  <si>
    <t>Image005</t>
  </si>
  <si>
    <t>cannabidiol-(32 ug/ml)</t>
  </si>
  <si>
    <t>from here---threshold</t>
  </si>
  <si>
    <t>Image002(manually)</t>
  </si>
  <si>
    <t>Image003(manually)</t>
  </si>
  <si>
    <t>Image005(manually)</t>
  </si>
  <si>
    <t>Image008(manually)</t>
  </si>
  <si>
    <t>Image011(manually)</t>
  </si>
  <si>
    <t>Image012(manually)</t>
  </si>
  <si>
    <t>Image014(manually)</t>
  </si>
  <si>
    <t>Image016(manually)</t>
  </si>
  <si>
    <t>Image001</t>
  </si>
  <si>
    <t>Image030(manually)</t>
  </si>
  <si>
    <t>Image013</t>
  </si>
  <si>
    <t>Image009</t>
  </si>
  <si>
    <t>Image008</t>
  </si>
  <si>
    <t>cannabidiol-(128 ug/ml)</t>
  </si>
  <si>
    <t>Image018(manually)</t>
  </si>
  <si>
    <t>Image028(manually)</t>
  </si>
  <si>
    <t>Image027(manually)</t>
  </si>
  <si>
    <t>Image026(manually)</t>
  </si>
  <si>
    <t>Image024(manually)</t>
  </si>
  <si>
    <t>Image029</t>
  </si>
  <si>
    <t>Image003</t>
  </si>
  <si>
    <t>Image032</t>
  </si>
  <si>
    <t>Image010</t>
  </si>
  <si>
    <t>Image022</t>
  </si>
  <si>
    <t>Image011</t>
  </si>
  <si>
    <t>Image039</t>
  </si>
  <si>
    <t>Image038</t>
  </si>
  <si>
    <t>Image037</t>
  </si>
  <si>
    <t>Image035</t>
  </si>
  <si>
    <t>Image036</t>
  </si>
  <si>
    <t>Image034</t>
  </si>
  <si>
    <t>Image033</t>
  </si>
  <si>
    <t>Image054</t>
  </si>
  <si>
    <t>Image053</t>
  </si>
  <si>
    <t>Image052</t>
  </si>
  <si>
    <t>Image051</t>
  </si>
  <si>
    <t>Image050</t>
  </si>
  <si>
    <t>Image049</t>
  </si>
  <si>
    <t>Image048</t>
  </si>
  <si>
    <t>Image045</t>
  </si>
  <si>
    <t>Image044</t>
  </si>
  <si>
    <t>1</t>
  </si>
  <si>
    <t>24</t>
  </si>
  <si>
    <t>Vehicle</t>
  </si>
  <si>
    <t>2% Bactroban
(mupirocin)</t>
  </si>
  <si>
    <t>5% CBD</t>
  </si>
  <si>
    <t>CBD 
(Form. 2)</t>
  </si>
  <si>
    <t>CBD 
(Form. 3)</t>
  </si>
  <si>
    <t>Time (hours)</t>
  </si>
  <si>
    <t>Bactroban</t>
  </si>
  <si>
    <t>CBD Formulation 1</t>
  </si>
  <si>
    <t>CBD Formulation 2</t>
  </si>
  <si>
    <t>CBD Formulation 3</t>
  </si>
  <si>
    <t>0*</t>
  </si>
  <si>
    <t>0.98*</t>
  </si>
  <si>
    <t>0.85*</t>
  </si>
  <si>
    <t>0.55*</t>
  </si>
  <si>
    <t>0.87*</t>
  </si>
  <si>
    <t>1.06*</t>
  </si>
  <si>
    <t>0.8*</t>
  </si>
  <si>
    <t>0.47*</t>
  </si>
  <si>
    <t>0.59*</t>
  </si>
  <si>
    <t>0.84*</t>
  </si>
  <si>
    <t>0.45*</t>
  </si>
  <si>
    <t>0.7*</t>
  </si>
  <si>
    <t>0.75*</t>
  </si>
  <si>
    <t>0.95*</t>
  </si>
  <si>
    <t>1.01*</t>
  </si>
  <si>
    <t>0.54*</t>
  </si>
  <si>
    <t>0.66*</t>
  </si>
  <si>
    <t>0.89*</t>
  </si>
  <si>
    <t>0.4*</t>
  </si>
  <si>
    <t>0.65*</t>
  </si>
  <si>
    <t>0.68*</t>
  </si>
  <si>
    <t>0.81*</t>
  </si>
  <si>
    <t>0.44*</t>
  </si>
  <si>
    <t>0.86*</t>
  </si>
  <si>
    <t>0.25*</t>
  </si>
  <si>
    <t>0.5*</t>
  </si>
  <si>
    <t>Passage</t>
  </si>
  <si>
    <t xml:space="preserve">P acnes 9991 </t>
  </si>
  <si>
    <t>P acnes 9995</t>
  </si>
  <si>
    <t>P acnes 9994</t>
  </si>
  <si>
    <t>Baseline</t>
  </si>
  <si>
    <t>CES</t>
  </si>
  <si>
    <r>
      <t>Vancomycin (200 mg kg</t>
    </r>
    <r>
      <rPr>
        <vertAlign val="superscript"/>
        <sz val="10"/>
        <rFont val="Arial"/>
        <family val="2"/>
      </rPr>
      <t>-1</t>
    </r>
    <r>
      <rPr>
        <sz val="10"/>
        <rFont val="Arial"/>
        <family val="2"/>
      </rPr>
      <t xml:space="preserve"> sc)</t>
    </r>
  </si>
  <si>
    <r>
      <t>Vancomycin (25 mg kg</t>
    </r>
    <r>
      <rPr>
        <vertAlign val="superscript"/>
        <sz val="10"/>
        <rFont val="Arial"/>
        <family val="2"/>
      </rPr>
      <t>-1</t>
    </r>
    <r>
      <rPr>
        <sz val="10"/>
        <rFont val="Arial"/>
        <family val="2"/>
      </rPr>
      <t xml:space="preserve"> sc)</t>
    </r>
  </si>
  <si>
    <r>
      <t>CBD (25 mg kg</t>
    </r>
    <r>
      <rPr>
        <vertAlign val="superscript"/>
        <sz val="10"/>
        <rFont val="Arial"/>
        <family val="2"/>
      </rPr>
      <t>-1</t>
    </r>
    <r>
      <rPr>
        <sz val="10"/>
        <rFont val="Arial"/>
        <family val="2"/>
      </rPr>
      <t xml:space="preserve"> sc)</t>
    </r>
  </si>
  <si>
    <r>
      <t>CBD (100 mg kg</t>
    </r>
    <r>
      <rPr>
        <vertAlign val="superscript"/>
        <sz val="10"/>
        <rFont val="Arial"/>
        <family val="2"/>
      </rPr>
      <t>-1</t>
    </r>
    <r>
      <rPr>
        <sz val="10"/>
        <rFont val="Arial"/>
        <family val="2"/>
      </rPr>
      <t xml:space="preserve"> sc)</t>
    </r>
  </si>
  <si>
    <r>
      <t>CBD (250 mg kg</t>
    </r>
    <r>
      <rPr>
        <vertAlign val="superscript"/>
        <sz val="10"/>
        <rFont val="Arial"/>
        <family val="2"/>
      </rPr>
      <t>-1</t>
    </r>
    <r>
      <rPr>
        <sz val="10"/>
        <rFont val="Arial"/>
        <family val="2"/>
      </rPr>
      <t xml:space="preserve"> oral)</t>
    </r>
  </si>
  <si>
    <r>
      <t>CBD (200 mg kg</t>
    </r>
    <r>
      <rPr>
        <vertAlign val="superscript"/>
        <sz val="10"/>
        <rFont val="Arial"/>
        <family val="2"/>
      </rPr>
      <t>-1</t>
    </r>
    <r>
      <rPr>
        <sz val="10"/>
        <rFont val="Arial"/>
        <family val="2"/>
      </rPr>
      <t xml:space="preserve"> i.v.)</t>
    </r>
  </si>
  <si>
    <t>Subcutaneous dosing</t>
  </si>
  <si>
    <t>iv / oral dosing</t>
  </si>
  <si>
    <t>F79-16-3 (2)</t>
  </si>
  <si>
    <t>F117-8-3 (2V)</t>
  </si>
  <si>
    <t>F144-2-11 (3)</t>
  </si>
  <si>
    <t>F144-2-24 (3V)</t>
  </si>
  <si>
    <t>F144-2-4 (12)</t>
  </si>
  <si>
    <t>F144-2-16 (12V)</t>
  </si>
  <si>
    <r>
      <t>DNA (EC</t>
    </r>
    <r>
      <rPr>
        <vertAlign val="subscript"/>
        <sz val="10"/>
        <rFont val="Arial"/>
        <family val="2"/>
      </rPr>
      <t>50</t>
    </r>
    <r>
      <rPr>
        <sz val="10"/>
        <rFont val="Arial"/>
        <family val="2"/>
      </rPr>
      <t>=1.362)</t>
    </r>
  </si>
  <si>
    <t>RNA</t>
  </si>
  <si>
    <t>Protein</t>
  </si>
  <si>
    <t>Phospholipid</t>
  </si>
  <si>
    <t>Peptidoglycan</t>
  </si>
  <si>
    <t>DNA</t>
  </si>
  <si>
    <r>
      <t>Protein (EC</t>
    </r>
    <r>
      <rPr>
        <vertAlign val="subscript"/>
        <sz val="10"/>
        <rFont val="Arial"/>
        <family val="2"/>
      </rPr>
      <t>50</t>
    </r>
    <r>
      <rPr>
        <sz val="10"/>
        <rFont val="Arial"/>
        <family val="2"/>
      </rPr>
      <t>=1.237)</t>
    </r>
  </si>
  <si>
    <r>
      <t>RNA (EC</t>
    </r>
    <r>
      <rPr>
        <vertAlign val="subscript"/>
        <sz val="10"/>
        <rFont val="Arial"/>
        <family val="2"/>
      </rPr>
      <t>50</t>
    </r>
    <r>
      <rPr>
        <sz val="10"/>
        <rFont val="Arial"/>
        <family val="2"/>
      </rPr>
      <t>=0.009099)</t>
    </r>
  </si>
  <si>
    <t>Rifampicin</t>
  </si>
  <si>
    <r>
      <t>Phospholipid (EC</t>
    </r>
    <r>
      <rPr>
        <vertAlign val="subscript"/>
        <sz val="10"/>
        <rFont val="Arial"/>
        <family val="2"/>
      </rPr>
      <t>50</t>
    </r>
    <r>
      <rPr>
        <sz val="10"/>
        <rFont val="Arial"/>
        <family val="2"/>
      </rPr>
      <t>=0.1807)</t>
    </r>
  </si>
  <si>
    <t>Triclosan</t>
  </si>
  <si>
    <r>
      <t>Peptidoglycan (EC</t>
    </r>
    <r>
      <rPr>
        <vertAlign val="subscript"/>
        <sz val="10"/>
        <rFont val="Arial"/>
        <family val="2"/>
      </rPr>
      <t>50</t>
    </r>
    <r>
      <rPr>
        <sz val="10"/>
        <rFont val="Arial"/>
        <family val="2"/>
      </rPr>
      <t>=3.111)</t>
    </r>
  </si>
  <si>
    <t>Pooled</t>
  </si>
  <si>
    <t>n = 7–12</t>
  </si>
  <si>
    <t>N = 3–4</t>
  </si>
  <si>
    <t>Growth</t>
  </si>
  <si>
    <t>GC</t>
  </si>
  <si>
    <t>5% Ointment Vehicle</t>
  </si>
  <si>
    <t>10% Ointment Vehicle</t>
  </si>
  <si>
    <t>15% Ointment Vehicle</t>
  </si>
  <si>
    <t>5% Gel Vehicle</t>
  </si>
  <si>
    <t>10% Gel Vehicle</t>
  </si>
  <si>
    <t xml:space="preserve">15% Gel </t>
  </si>
  <si>
    <t>15% Gel Vehicle</t>
  </si>
  <si>
    <t>Pooled Mean Growth</t>
  </si>
  <si>
    <t>Pooled SD (Growth)</t>
  </si>
  <si>
    <t>Poooled SEM (Growth)</t>
  </si>
  <si>
    <t>Pooled Mean Reduction</t>
  </si>
  <si>
    <t>Pooled SD (Reduction)</t>
  </si>
  <si>
    <t>Poooled SEM (Reduction)</t>
  </si>
  <si>
    <t>Pooled n</t>
  </si>
  <si>
    <t>N</t>
  </si>
  <si>
    <t>Mean</t>
  </si>
  <si>
    <t>SD</t>
  </si>
  <si>
    <t>n</t>
  </si>
  <si>
    <t>1 hr.</t>
  </si>
  <si>
    <t>24 hr.</t>
  </si>
  <si>
    <t>Reduction</t>
  </si>
  <si>
    <t>n = 7–9</t>
  </si>
  <si>
    <t>N = 3–3</t>
  </si>
  <si>
    <t>200310 Counts</t>
  </si>
  <si>
    <t>200317 Counts</t>
  </si>
  <si>
    <t>200324 Counts</t>
  </si>
  <si>
    <t>200331 Counts</t>
  </si>
  <si>
    <t>Mean Growth</t>
  </si>
  <si>
    <t>Mean Reduction</t>
  </si>
  <si>
    <t>Standard Dev.</t>
  </si>
  <si>
    <t>Weighted Mean Growth</t>
  </si>
  <si>
    <t>Weighted Variance (Growth)</t>
  </si>
  <si>
    <t>Weighted Mean Reduction</t>
  </si>
  <si>
    <t>Weighted Variance (Reduction)</t>
  </si>
  <si>
    <t>24 hr</t>
  </si>
  <si>
    <t>200310 S. aureus (ATCC 43300) Seeded Antimicrobial Using PST; BTX</t>
  </si>
  <si>
    <t>First Plating</t>
  </si>
  <si>
    <t>Second/Third Plating</t>
  </si>
  <si>
    <t>STATS</t>
  </si>
  <si>
    <t>Group</t>
  </si>
  <si>
    <t>dil.</t>
  </si>
  <si>
    <t>CFU/mL</t>
  </si>
  <si>
    <t>CFU/explant</t>
  </si>
  <si>
    <t>LOG</t>
  </si>
  <si>
    <t>LOG Reduction</t>
  </si>
  <si>
    <t>1hr</t>
  </si>
  <si>
    <t>Average Growth</t>
  </si>
  <si>
    <t>Average Log Reduction</t>
  </si>
  <si>
    <t>Std. Dev (Growth)</t>
  </si>
  <si>
    <t>1±0.25 Hours</t>
  </si>
  <si>
    <t>24±4 Hours</t>
  </si>
  <si>
    <t>200317 S. aureus (ATCC 43300) Seeded Antimicrobial Using PST; BTX</t>
  </si>
  <si>
    <t>S. Epi</t>
  </si>
  <si>
    <t/>
  </si>
  <si>
    <t>S. epi</t>
  </si>
  <si>
    <t>24±2 Hours</t>
  </si>
  <si>
    <t>TNTC</t>
  </si>
  <si>
    <t>Cont</t>
  </si>
  <si>
    <t>N (M)</t>
  </si>
  <si>
    <t>Bolded Standard Deviations indicate that n=1</t>
  </si>
  <si>
    <t>1 : 10000</t>
  </si>
  <si>
    <t>1 : 100</t>
  </si>
  <si>
    <t>1 : 1</t>
  </si>
  <si>
    <t>200331 S. aureus (ATCC 43300) Seeded Antimicrobial Using PST; BTX</t>
  </si>
  <si>
    <t>2V</t>
  </si>
  <si>
    <t>Mup</t>
  </si>
  <si>
    <t xml:space="preserve">24 hr. </t>
  </si>
  <si>
    <t>200114 Counts</t>
  </si>
  <si>
    <t>2</t>
  </si>
  <si>
    <t xml:space="preserve"> </t>
  </si>
  <si>
    <t>200106 Counts</t>
  </si>
  <si>
    <t>1,1</t>
  </si>
  <si>
    <t>2,2</t>
  </si>
  <si>
    <t>n = 6</t>
  </si>
  <si>
    <r>
      <rPr>
        <b/>
        <sz val="12"/>
        <rFont val="Times New Roman"/>
        <family val="1"/>
      </rPr>
      <t xml:space="preserve">Table 1.  </t>
    </r>
    <r>
      <rPr>
        <sz val="12"/>
        <rFont val="Times New Roman"/>
        <family val="1"/>
      </rPr>
      <t xml:space="preserve">In vitro activity of CBD and comparators against 26 isolates of </t>
    </r>
    <r>
      <rPr>
        <i/>
        <sz val="12"/>
        <rFont val="Times New Roman"/>
        <family val="1"/>
      </rPr>
      <t>Neisseria gonorrhoeae</t>
    </r>
  </si>
  <si>
    <r>
      <rPr>
        <b/>
        <sz val="10"/>
        <rFont val="Times New Roman"/>
        <family val="1"/>
      </rPr>
      <t>Isolate</t>
    </r>
  </si>
  <si>
    <r>
      <rPr>
        <b/>
        <sz val="10"/>
        <rFont val="Times New Roman"/>
        <family val="1"/>
      </rPr>
      <t>Type</t>
    </r>
  </si>
  <si>
    <r>
      <rPr>
        <b/>
        <sz val="10"/>
        <rFont val="Times New Roman"/>
        <family val="1"/>
      </rPr>
      <t>Run</t>
    </r>
  </si>
  <si>
    <r>
      <rPr>
        <b/>
        <sz val="10"/>
        <rFont val="Times New Roman"/>
        <family val="1"/>
      </rPr>
      <t>MIC (µg/mL)</t>
    </r>
  </si>
  <si>
    <r>
      <rPr>
        <b/>
        <sz val="10"/>
        <rFont val="Times New Roman"/>
        <family val="1"/>
      </rPr>
      <t>CBD</t>
    </r>
  </si>
  <si>
    <r>
      <rPr>
        <b/>
        <sz val="10"/>
        <rFont val="Times New Roman"/>
        <family val="1"/>
      </rPr>
      <t>CIP</t>
    </r>
  </si>
  <si>
    <r>
      <rPr>
        <b/>
        <sz val="10"/>
        <rFont val="Times New Roman"/>
        <family val="1"/>
      </rPr>
      <t>CRO</t>
    </r>
  </si>
  <si>
    <r>
      <rPr>
        <sz val="10"/>
        <rFont val="Times New Roman"/>
        <family val="1"/>
      </rPr>
      <t>ATCC 49226</t>
    </r>
  </si>
  <si>
    <r>
      <rPr>
        <sz val="10"/>
        <rFont val="Times New Roman"/>
        <family val="1"/>
      </rPr>
      <t>QC</t>
    </r>
  </si>
  <si>
    <r>
      <rPr>
        <sz val="10"/>
        <rFont val="Times New Roman"/>
        <family val="1"/>
      </rPr>
      <t xml:space="preserve">0.004
</t>
    </r>
    <r>
      <rPr>
        <sz val="10"/>
        <rFont val="Times New Roman"/>
        <family val="1"/>
      </rPr>
      <t>(0.001-0.008)</t>
    </r>
    <r>
      <rPr>
        <vertAlign val="superscript"/>
        <sz val="10"/>
        <rFont val="Times New Roman"/>
        <family val="1"/>
      </rPr>
      <t>1</t>
    </r>
  </si>
  <si>
    <r>
      <rPr>
        <sz val="10"/>
        <rFont val="Times New Roman"/>
        <family val="1"/>
      </rPr>
      <t xml:space="preserve">0.015
</t>
    </r>
    <r>
      <rPr>
        <sz val="10"/>
        <rFont val="Times New Roman"/>
        <family val="1"/>
      </rPr>
      <t>(0.004-0.015)</t>
    </r>
    <r>
      <rPr>
        <vertAlign val="superscript"/>
        <sz val="10"/>
        <rFont val="Times New Roman"/>
        <family val="1"/>
      </rPr>
      <t>1</t>
    </r>
  </si>
  <si>
    <r>
      <rPr>
        <sz val="10"/>
        <rFont val="Times New Roman"/>
        <family val="1"/>
      </rPr>
      <t xml:space="preserve">0.03
</t>
    </r>
    <r>
      <rPr>
        <sz val="10"/>
        <rFont val="Times New Roman"/>
        <family val="1"/>
      </rPr>
      <t>(0.004-0.015)</t>
    </r>
    <r>
      <rPr>
        <vertAlign val="superscript"/>
        <sz val="10"/>
        <rFont val="Times New Roman"/>
        <family val="1"/>
      </rPr>
      <t>1</t>
    </r>
  </si>
  <si>
    <r>
      <rPr>
        <sz val="10"/>
        <rFont val="Times New Roman"/>
        <family val="1"/>
      </rPr>
      <t>Median</t>
    </r>
  </si>
  <si>
    <r>
      <rPr>
        <sz val="10"/>
        <rFont val="Times New Roman"/>
        <family val="1"/>
      </rPr>
      <t>NCTC 13477</t>
    </r>
  </si>
  <si>
    <r>
      <rPr>
        <sz val="10"/>
        <rFont val="Times New Roman"/>
        <family val="1"/>
      </rPr>
      <t>WHO F; CIP-S, AZI MIC 0.12</t>
    </r>
  </si>
  <si>
    <r>
      <rPr>
        <sz val="10"/>
        <rFont val="Times New Roman"/>
        <family val="1"/>
      </rPr>
      <t>≤0.0005</t>
    </r>
  </si>
  <si>
    <r>
      <rPr>
        <sz val="10"/>
        <rFont val="Times New Roman"/>
        <family val="1"/>
      </rPr>
      <t>*</t>
    </r>
  </si>
  <si>
    <r>
      <rPr>
        <sz val="10"/>
        <rFont val="Times New Roman"/>
        <family val="1"/>
      </rPr>
      <t>NCTC 13478</t>
    </r>
  </si>
  <si>
    <r>
      <rPr>
        <sz val="10"/>
        <rFont val="Times New Roman"/>
        <family val="1"/>
      </rPr>
      <t>WHO G; CIP-I, AZI MIC 0.25</t>
    </r>
  </si>
  <si>
    <r>
      <rPr>
        <sz val="10"/>
        <rFont val="Times New Roman"/>
        <family val="1"/>
      </rPr>
      <t>NCTC 13479</t>
    </r>
  </si>
  <si>
    <r>
      <rPr>
        <sz val="10"/>
        <rFont val="Times New Roman"/>
        <family val="1"/>
      </rPr>
      <t>WHO K; CIP-R, AZI MIC 0.25</t>
    </r>
  </si>
  <si>
    <r>
      <rPr>
        <sz val="10"/>
        <rFont val="Times New Roman"/>
        <family val="1"/>
      </rPr>
      <t>&gt;8</t>
    </r>
  </si>
  <si>
    <r>
      <rPr>
        <sz val="10"/>
        <rFont val="Times New Roman"/>
        <family val="1"/>
      </rPr>
      <t>NCTC 13480</t>
    </r>
  </si>
  <si>
    <r>
      <rPr>
        <sz val="10"/>
        <rFont val="Times New Roman"/>
        <family val="1"/>
      </rPr>
      <t>WHO L; CIP-R, AZI MIC 0.5</t>
    </r>
  </si>
  <si>
    <r>
      <rPr>
        <sz val="10"/>
        <rFont val="Times New Roman"/>
        <family val="1"/>
      </rPr>
      <t>NCTC 13481</t>
    </r>
  </si>
  <si>
    <r>
      <rPr>
        <sz val="10"/>
        <rFont val="Times New Roman"/>
        <family val="1"/>
      </rPr>
      <t>WHO M; CIP-R, AZI MIC 0.25</t>
    </r>
  </si>
  <si>
    <r>
      <rPr>
        <sz val="10"/>
        <rFont val="Times New Roman"/>
        <family val="1"/>
      </rPr>
      <t>NCTC 13482</t>
    </r>
  </si>
  <si>
    <r>
      <rPr>
        <sz val="10"/>
        <rFont val="Times New Roman"/>
        <family val="1"/>
      </rPr>
      <t>WHO N; CIP-R, AZI MIC 0.25</t>
    </r>
  </si>
  <si>
    <r>
      <rPr>
        <sz val="10"/>
        <rFont val="Times New Roman"/>
        <family val="1"/>
      </rPr>
      <t>NCTC 13483</t>
    </r>
  </si>
  <si>
    <r>
      <rPr>
        <sz val="10"/>
        <rFont val="Times New Roman"/>
        <family val="1"/>
      </rPr>
      <t>WHO O; CIP-S, AZI MIC 0.25</t>
    </r>
  </si>
  <si>
    <r>
      <rPr>
        <sz val="10"/>
        <rFont val="Times New Roman"/>
        <family val="1"/>
      </rPr>
      <t>Mode</t>
    </r>
  </si>
  <si>
    <r>
      <rPr>
        <sz val="10"/>
        <rFont val="Times New Roman"/>
        <family val="1"/>
      </rPr>
      <t>NCTC 13484</t>
    </r>
  </si>
  <si>
    <r>
      <rPr>
        <sz val="10"/>
        <rFont val="Times New Roman"/>
        <family val="1"/>
      </rPr>
      <t>WHO P; CIP-S, AZI MIC 4</t>
    </r>
  </si>
  <si>
    <r>
      <rPr>
        <sz val="10"/>
        <rFont val="Times New Roman"/>
        <family val="1"/>
      </rPr>
      <t>&gt;32</t>
    </r>
  </si>
  <si>
    <r>
      <rPr>
        <sz val="10"/>
        <rFont val="Times New Roman"/>
        <family val="1"/>
      </rPr>
      <t>NCTC 13817</t>
    </r>
  </si>
  <si>
    <r>
      <rPr>
        <sz val="10"/>
        <rFont val="Times New Roman"/>
        <family val="1"/>
      </rPr>
      <t>WHO U; CIP-S, AZI MIC 4</t>
    </r>
  </si>
  <si>
    <r>
      <rPr>
        <sz val="10"/>
        <rFont val="Times New Roman"/>
        <family val="1"/>
      </rPr>
      <t>NCTC 13818</t>
    </r>
  </si>
  <si>
    <r>
      <rPr>
        <sz val="10"/>
        <rFont val="Times New Roman"/>
        <family val="1"/>
      </rPr>
      <t>WHO V; CIP-R, AZI MIC &gt;256</t>
    </r>
  </si>
  <si>
    <r>
      <rPr>
        <sz val="10"/>
        <rFont val="Times New Roman"/>
        <family val="1"/>
      </rPr>
      <t>NCTC 13819</t>
    </r>
  </si>
  <si>
    <r>
      <rPr>
        <sz val="10"/>
        <rFont val="Times New Roman"/>
        <family val="1"/>
      </rPr>
      <t>WHO W; CIP-R, AZI MIC 0.5</t>
    </r>
  </si>
  <si>
    <r>
      <rPr>
        <sz val="10"/>
        <rFont val="Times New Roman"/>
        <family val="1"/>
      </rPr>
      <t>NCTC 13820</t>
    </r>
  </si>
  <si>
    <r>
      <rPr>
        <sz val="10"/>
        <rFont val="Times New Roman"/>
        <family val="1"/>
      </rPr>
      <t>WHO X; CRO-NS, CIP-R,</t>
    </r>
  </si>
  <si>
    <r>
      <rPr>
        <sz val="10"/>
        <rFont val="Times New Roman"/>
        <family val="1"/>
      </rPr>
      <t>NCTC 13821</t>
    </r>
  </si>
  <si>
    <r>
      <rPr>
        <sz val="10"/>
        <rFont val="Times New Roman"/>
        <family val="1"/>
      </rPr>
      <t>WHO Y; CIP-R, AZI MIC 1</t>
    </r>
  </si>
  <si>
    <r>
      <rPr>
        <sz val="10"/>
        <rFont val="Times New Roman"/>
        <family val="1"/>
      </rPr>
      <t>NG</t>
    </r>
  </si>
  <si>
    <r>
      <rPr>
        <sz val="10"/>
        <rFont val="Times New Roman"/>
        <family val="1"/>
      </rPr>
      <t>MMX 10409</t>
    </r>
  </si>
  <si>
    <r>
      <rPr>
        <sz val="10"/>
        <rFont val="Times New Roman"/>
        <family val="1"/>
      </rPr>
      <t>CIP-R</t>
    </r>
  </si>
  <si>
    <r>
      <rPr>
        <sz val="10"/>
        <rFont val="Times New Roman"/>
        <family val="1"/>
      </rPr>
      <t>CDC 0165</t>
    </r>
  </si>
  <si>
    <r>
      <rPr>
        <sz val="10"/>
        <rFont val="Times New Roman"/>
        <family val="1"/>
      </rPr>
      <t>CIP-R, AZI MIC 1</t>
    </r>
  </si>
  <si>
    <r>
      <rPr>
        <sz val="10"/>
        <rFont val="Times New Roman"/>
        <family val="1"/>
      </rPr>
      <t>CDC 0166</t>
    </r>
  </si>
  <si>
    <r>
      <rPr>
        <sz val="10"/>
        <rFont val="Times New Roman"/>
        <family val="1"/>
      </rPr>
      <t>CDC 0167</t>
    </r>
  </si>
  <si>
    <r>
      <rPr>
        <sz val="10"/>
        <rFont val="Times New Roman"/>
        <family val="1"/>
      </rPr>
      <t>CIP-S, AZI MIC 8</t>
    </r>
  </si>
  <si>
    <r>
      <rPr>
        <sz val="10"/>
        <rFont val="Times New Roman"/>
        <family val="1"/>
      </rPr>
      <t>CDC 0172</t>
    </r>
  </si>
  <si>
    <r>
      <rPr>
        <sz val="10"/>
        <rFont val="Times New Roman"/>
        <family val="1"/>
      </rPr>
      <t>CIP-R, AZI MIC 0.5</t>
    </r>
  </si>
  <si>
    <r>
      <rPr>
        <sz val="10"/>
        <rFont val="Times New Roman"/>
        <family val="1"/>
      </rPr>
      <t>CDC 0177</t>
    </r>
  </si>
  <si>
    <r>
      <rPr>
        <sz val="10"/>
        <rFont val="Times New Roman"/>
        <family val="1"/>
      </rPr>
      <t>CIP-S, AZI MIC 2</t>
    </r>
  </si>
  <si>
    <r>
      <rPr>
        <sz val="10"/>
        <rFont val="Times New Roman"/>
        <family val="1"/>
      </rPr>
      <t>CDC 0175</t>
    </r>
  </si>
  <si>
    <r>
      <rPr>
        <sz val="10"/>
        <rFont val="Times New Roman"/>
        <family val="1"/>
      </rPr>
      <t>CIP-S, AZI MIC16</t>
    </r>
  </si>
  <si>
    <r>
      <rPr>
        <sz val="10"/>
        <rFont val="Times New Roman"/>
        <family val="1"/>
      </rPr>
      <t>CDC 0181</t>
    </r>
  </si>
  <si>
    <r>
      <rPr>
        <sz val="10"/>
        <rFont val="Times New Roman"/>
        <family val="1"/>
      </rPr>
      <t>CIP-S, AZI MIC 256</t>
    </r>
  </si>
  <si>
    <r>
      <rPr>
        <sz val="10"/>
        <rFont val="Times New Roman"/>
        <family val="1"/>
      </rPr>
      <t>CDC 0194</t>
    </r>
  </si>
  <si>
    <r>
      <rPr>
        <sz val="10"/>
        <rFont val="Times New Roman"/>
        <family val="1"/>
      </rPr>
      <t>CRO-NS, CIP-S, AZI MIC 0.5</t>
    </r>
  </si>
  <si>
    <r>
      <rPr>
        <sz val="10"/>
        <rFont val="Times New Roman"/>
        <family val="1"/>
      </rPr>
      <t>CDC 0174</t>
    </r>
  </si>
  <si>
    <r>
      <rPr>
        <sz val="10"/>
        <rFont val="Times New Roman"/>
        <family val="1"/>
      </rPr>
      <t>NA</t>
    </r>
  </si>
  <si>
    <r>
      <rPr>
        <sz val="10"/>
        <rFont val="Times New Roman"/>
        <family val="1"/>
      </rPr>
      <t>CDC178</t>
    </r>
  </si>
  <si>
    <r>
      <rPr>
        <sz val="10"/>
        <rFont val="Times New Roman"/>
        <family val="1"/>
      </rPr>
      <t>CDC 0180</t>
    </r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</si>
  <si>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>CLSI QC ranges shown in parentheses; AZI, azithromycin; CIP, ciprofloxacin; CRO, ceftriaxone; S, susceptible; R, resistant; NS, non-susceptible; *, result uninterpretable; NG, no growth. When isolate only had two values, the median was represented by the higher MIC value</t>
    </r>
  </si>
  <si>
    <r>
      <rPr>
        <b/>
        <sz val="12"/>
        <rFont val="Times New Roman"/>
        <family val="1"/>
      </rPr>
      <t xml:space="preserve">Table 2.  </t>
    </r>
    <r>
      <rPr>
        <sz val="12"/>
        <rFont val="Times New Roman"/>
        <family val="1"/>
      </rPr>
      <t xml:space="preserve">Summary of activity of CBD and comparators against 26 Isolates of </t>
    </r>
    <r>
      <rPr>
        <i/>
        <sz val="12"/>
        <rFont val="Times New Roman"/>
        <family val="1"/>
      </rPr>
      <t>N. gonorrhoeae</t>
    </r>
  </si>
  <si>
    <r>
      <rPr>
        <b/>
        <sz val="10"/>
        <rFont val="Times New Roman"/>
        <family val="1"/>
      </rPr>
      <t>Drug</t>
    </r>
  </si>
  <si>
    <r>
      <rPr>
        <b/>
        <sz val="10"/>
        <rFont val="Times New Roman"/>
        <family val="1"/>
      </rPr>
      <t>Median MIC value (µg/mL)</t>
    </r>
  </si>
  <si>
    <r>
      <rPr>
        <b/>
        <sz val="10"/>
        <rFont val="Times New Roman"/>
        <family val="1"/>
      </rPr>
      <t>≤0.004</t>
    </r>
  </si>
  <si>
    <r>
      <rPr>
        <b/>
        <sz val="10"/>
        <rFont val="Times New Roman"/>
        <family val="1"/>
      </rPr>
      <t>&gt;8</t>
    </r>
  </si>
  <si>
    <r>
      <rPr>
        <b/>
        <sz val="10"/>
        <rFont val="Times New Roman"/>
        <family val="1"/>
      </rPr>
      <t>&gt;32</t>
    </r>
  </si>
  <si>
    <r>
      <rPr>
        <b/>
        <sz val="10"/>
        <rFont val="Times New Roman"/>
        <family val="1"/>
      </rPr>
      <t>MIC Range (µg/mL)</t>
    </r>
  </si>
  <si>
    <r>
      <rPr>
        <b/>
        <sz val="10"/>
        <rFont val="Times New Roman"/>
        <family val="1"/>
      </rPr>
      <t>MIC Mode (µg/mL)</t>
    </r>
  </si>
  <si>
    <r>
      <rPr>
        <b/>
        <vertAlign val="superscript"/>
        <sz val="10"/>
        <rFont val="Times New Roman"/>
        <family val="1"/>
      </rPr>
      <t>MIC</t>
    </r>
    <r>
      <rPr>
        <b/>
        <sz val="6.5"/>
        <rFont val="Times New Roman"/>
        <family val="1"/>
      </rPr>
      <t xml:space="preserve">50  </t>
    </r>
    <r>
      <rPr>
        <b/>
        <vertAlign val="superscript"/>
        <sz val="10"/>
        <rFont val="Times New Roman"/>
        <family val="1"/>
      </rPr>
      <t>(µg/mL)</t>
    </r>
  </si>
  <si>
    <r>
      <rPr>
        <b/>
        <vertAlign val="superscript"/>
        <sz val="10"/>
        <rFont val="Times New Roman"/>
        <family val="1"/>
      </rPr>
      <t>MIC</t>
    </r>
    <r>
      <rPr>
        <b/>
        <sz val="6.5"/>
        <rFont val="Times New Roman"/>
        <family val="1"/>
      </rPr>
      <t xml:space="preserve">90  </t>
    </r>
    <r>
      <rPr>
        <b/>
        <vertAlign val="superscript"/>
        <sz val="10"/>
        <rFont val="Times New Roman"/>
        <family val="1"/>
      </rPr>
      <t>(µg/mL)</t>
    </r>
  </si>
  <si>
    <r>
      <rPr>
        <sz val="10"/>
        <rFont val="Times New Roman"/>
        <family val="1"/>
      </rPr>
      <t>1 - &gt;32</t>
    </r>
  </si>
  <si>
    <r>
      <rPr>
        <sz val="10"/>
        <rFont val="Times New Roman"/>
        <family val="1"/>
      </rPr>
      <t>0.004 - &gt;8</t>
    </r>
  </si>
  <si>
    <r>
      <rPr>
        <u/>
        <sz val="10"/>
        <rFont val="Times New Roman"/>
        <family val="1"/>
      </rPr>
      <t>&lt;</t>
    </r>
    <r>
      <rPr>
        <sz val="10"/>
        <rFont val="Times New Roman"/>
        <family val="1"/>
      </rPr>
      <t>0.0005 - 2</t>
    </r>
  </si>
  <si>
    <r>
      <rPr>
        <sz val="10"/>
        <rFont val="Times New Roman"/>
        <family val="1"/>
      </rPr>
      <t>0.015, 0.06</t>
    </r>
  </si>
  <si>
    <r>
      <rPr>
        <vertAlign val="superscript"/>
        <sz val="10"/>
        <rFont val="Times New Roman"/>
        <family val="1"/>
      </rPr>
      <t>CBD, cannabidiol; CRO, ceftriaxone; CIP, ciprofloxacin. MIC range, mode, MIC</t>
    </r>
    <r>
      <rPr>
        <sz val="6.5"/>
        <rFont val="Times New Roman"/>
        <family val="1"/>
      </rPr>
      <t xml:space="preserve">50, </t>
    </r>
    <r>
      <rPr>
        <vertAlign val="superscript"/>
        <sz val="10"/>
        <rFont val="Times New Roman"/>
        <family val="1"/>
      </rPr>
      <t>and MIC</t>
    </r>
    <r>
      <rPr>
        <sz val="6.5"/>
        <rFont val="Times New Roman"/>
        <family val="1"/>
      </rPr>
      <t xml:space="preserve">90 </t>
    </r>
    <r>
      <rPr>
        <vertAlign val="superscript"/>
        <sz val="10"/>
        <rFont val="Times New Roman"/>
        <family val="1"/>
      </rPr>
      <t xml:space="preserve">calculations are taken </t>
    </r>
    <r>
      <rPr>
        <sz val="10"/>
        <rFont val="Times New Roman"/>
        <family val="1"/>
      </rPr>
      <t>from median value of the three independent agar dilution experiments (</t>
    </r>
    <r>
      <rPr>
        <b/>
        <sz val="10"/>
        <rFont val="Times New Roman"/>
        <family val="1"/>
      </rPr>
      <t>Table 1</t>
    </r>
    <r>
      <rPr>
        <sz val="10"/>
        <rFont val="Times New Roman"/>
        <family val="1"/>
      </rPr>
      <t>)</t>
    </r>
  </si>
  <si>
    <r>
      <rPr>
        <b/>
        <sz val="12"/>
        <rFont val="Times New Roman"/>
        <family val="1"/>
      </rPr>
      <t xml:space="preserve">Figure 1. </t>
    </r>
    <r>
      <rPr>
        <sz val="12"/>
        <rFont val="Times New Roman"/>
        <family val="1"/>
      </rPr>
      <t xml:space="preserve">Histograms of the median MIC values of CBD and comparators against 26 isolates of
</t>
    </r>
    <r>
      <rPr>
        <i/>
        <sz val="12"/>
        <rFont val="Times New Roman"/>
        <family val="1"/>
      </rPr>
      <t xml:space="preserve">N. gonorrhoeae
</t>
    </r>
    <r>
      <rPr>
        <sz val="10"/>
        <rFont val="Times New Roman"/>
        <family val="1"/>
      </rPr>
      <t>CBD, cannabidiol; CRO, ceftriaxone; CIP, ciprofloxacin. MIC values are taken from median value of the three agar dilution experiments (</t>
    </r>
    <r>
      <rPr>
        <b/>
        <sz val="10"/>
        <rFont val="Times New Roman"/>
        <family val="1"/>
      </rPr>
      <t>Table 1</t>
    </r>
  </si>
  <si>
    <t>cip-1</t>
  </si>
  <si>
    <t>cip-3</t>
  </si>
  <si>
    <t>cip-2</t>
  </si>
  <si>
    <t>cbd-1</t>
  </si>
  <si>
    <t>cbd-2</t>
  </si>
  <si>
    <t>cbd-3</t>
  </si>
  <si>
    <t>Cef-1</t>
  </si>
  <si>
    <t>Cef-2</t>
  </si>
  <si>
    <t>Cef-3</t>
  </si>
  <si>
    <t>van-1</t>
  </si>
  <si>
    <t>dap-1</t>
  </si>
  <si>
    <t>mup-1</t>
  </si>
  <si>
    <t>cli-1</t>
  </si>
  <si>
    <t>cbd-4</t>
  </si>
  <si>
    <t>cli-2</t>
  </si>
  <si>
    <t>cli-3</t>
  </si>
  <si>
    <t>cli-4</t>
  </si>
  <si>
    <t>mup-2</t>
  </si>
  <si>
    <t>mup-3</t>
  </si>
  <si>
    <t>mup-4</t>
  </si>
  <si>
    <t>van-2</t>
  </si>
  <si>
    <t>van-3</t>
  </si>
  <si>
    <t>van-4</t>
  </si>
  <si>
    <t>dap-2</t>
  </si>
  <si>
    <t>dap-3</t>
  </si>
  <si>
    <t>dap-4</t>
  </si>
  <si>
    <t>Fig 1C  Time kill Assay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</si>
</sst>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409]General"/>
    <numFmt numFmtId="165" formatCode="[$-409]0.00E+00"/>
    <numFmt numFmtId="166" formatCode="0.00000"/>
    <numFmt numFmtId="167" formatCode="0.000"/>
    <numFmt numFmtId="168" formatCode="0.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2"/>
      <color rgb="FF000000"/>
      <name val="Arial"/>
    </font>
    <font>
      <sz val="12"/>
      <color rgb="FF000000"/>
      <name val="Arial"/>
    </font>
    <font>
      <b/>
      <sz val="12"/>
      <color rgb="FFFFFFFF"/>
      <name val="Arial"/>
    </font>
    <font>
      <b/>
      <i/>
      <sz val="12"/>
      <color rgb="FF000000"/>
      <name val="Arial"/>
      <family val="2"/>
    </font>
    <font>
      <b/>
      <sz val="12"/>
      <color rgb="FF000000"/>
      <name val="Arial"/>
      <family val="2"/>
    </font>
    <font>
      <b/>
      <vertAlign val="superscript"/>
      <sz val="12"/>
      <color rgb="FF000000"/>
      <name val="Arial"/>
      <family val="2"/>
    </font>
    <font>
      <sz val="18"/>
      <name val="Arial"/>
      <family val="2"/>
    </font>
    <font>
      <sz val="12"/>
      <color rgb="FF000000"/>
      <name val="Arial"/>
      <family val="2"/>
    </font>
    <font>
      <b/>
      <sz val="12"/>
      <color rgb="FFFFFFFF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b/>
      <i/>
      <sz val="10"/>
      <color rgb="FFFFFFFF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sz val="11"/>
      <color theme="1"/>
      <name val="Calibri"/>
      <family val="2"/>
      <charset val="134"/>
      <scheme val="minor"/>
    </font>
    <font>
      <b/>
      <sz val="16"/>
      <color rgb="FF000000"/>
      <name val="Arial Narrow"/>
      <family val="2"/>
    </font>
    <font>
      <sz val="11"/>
      <color rgb="FF000000"/>
      <name val="Arial Narrow"/>
      <family val="2"/>
    </font>
    <font>
      <sz val="11"/>
      <color theme="1"/>
      <name val="Calibri"/>
      <family val="2"/>
    </font>
    <font>
      <vertAlign val="superscript"/>
      <sz val="10"/>
      <name val="Arial"/>
      <family val="2"/>
    </font>
    <font>
      <sz val="11"/>
      <name val="Calibri"/>
      <family val="2"/>
      <scheme val="minor"/>
    </font>
    <font>
      <i/>
      <sz val="10"/>
      <color rgb="FF0000FF"/>
      <name val="Arial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1"/>
      <name val="Calibri"/>
      <family val="2"/>
    </font>
    <font>
      <b/>
      <i/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18"/>
      <color theme="1"/>
      <name val="Arial"/>
      <family val="2"/>
    </font>
    <font>
      <sz val="10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2"/>
    </font>
    <font>
      <b/>
      <sz val="10"/>
      <color rgb="FF000000"/>
      <name val="Times New Roman"/>
      <family val="2"/>
    </font>
    <font>
      <i/>
      <sz val="12"/>
      <name val="Times New Roman"/>
      <family val="1"/>
    </font>
    <font>
      <vertAlign val="superscript"/>
      <sz val="10"/>
      <name val="Times New Roman"/>
      <family val="1"/>
    </font>
    <font>
      <b/>
      <vertAlign val="superscript"/>
      <sz val="10"/>
      <name val="Times New Roman"/>
      <family val="1"/>
    </font>
    <font>
      <b/>
      <sz val="6.5"/>
      <name val="Times New Roman"/>
      <family val="1"/>
    </font>
    <font>
      <u/>
      <sz val="10"/>
      <name val="Times New Roman"/>
      <family val="1"/>
    </font>
    <font>
      <sz val="6.5"/>
      <name val="Times New Roman"/>
      <family val="1"/>
    </font>
    <font>
      <sz val="12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E4D2F2"/>
        <bgColor indexed="64"/>
      </patternFill>
    </fill>
    <fill>
      <patternFill patternType="solid">
        <fgColor rgb="FFF0CBFD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421C5E"/>
        <bgColor indexed="64"/>
      </patternFill>
    </fill>
    <fill>
      <patternFill patternType="solid">
        <fgColor rgb="FFE0A2FC"/>
        <bgColor indexed="64"/>
      </patternFill>
    </fill>
    <fill>
      <patternFill patternType="solid">
        <fgColor rgb="FFF8E6FE"/>
        <bgColor indexed="64"/>
      </patternFill>
    </fill>
    <fill>
      <patternFill patternType="solid">
        <fgColor rgb="FFDE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9DC3E6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F8F00"/>
        <bgColor indexed="64"/>
      </patternFill>
    </fill>
    <fill>
      <patternFill patternType="solid">
        <fgColor rgb="FFFBE5D6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C45911"/>
        <bgColor indexed="64"/>
      </patternFill>
    </fill>
    <fill>
      <patternFill patternType="solid">
        <fgColor rgb="FF833C0B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C55A11"/>
        <bgColor indexed="64"/>
      </patternFill>
    </fill>
    <fill>
      <patternFill patternType="solid">
        <fgColor rgb="FFA8D08D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538135"/>
        <bgColor indexed="64"/>
      </patternFill>
    </fill>
    <fill>
      <patternFill patternType="solid">
        <fgColor rgb="FFFFBDBD"/>
        <bgColor indexed="64"/>
      </patternFill>
    </fill>
    <fill>
      <patternFill patternType="solid">
        <fgColor rgb="FFFFA7A7"/>
        <bgColor indexed="64"/>
      </patternFill>
    </fill>
    <fill>
      <patternFill patternType="solid">
        <fgColor rgb="FFFF717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8DFB"/>
        <bgColor indexed="64"/>
      </patternFill>
    </fill>
    <fill>
      <patternFill patternType="solid">
        <fgColor rgb="FF2E75B6"/>
        <bgColor indexed="64"/>
      </patternFill>
    </fill>
    <fill>
      <patternFill patternType="solid">
        <fgColor rgb="FFBF9000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843C0C"/>
        <bgColor indexed="64"/>
      </patternFill>
    </fill>
    <fill>
      <patternFill patternType="solid">
        <fgColor rgb="FFF4B183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A9D18E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EBBCFC"/>
        <bgColor indexed="64"/>
      </patternFill>
    </fill>
    <fill>
      <patternFill patternType="solid">
        <fgColor rgb="FFDAE3F3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F0D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23E4F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73FEFF"/>
        <bgColor rgb="FF73FEFF"/>
      </patternFill>
    </fill>
  </fills>
  <borders count="8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ck">
        <color rgb="FFFFFFFF"/>
      </right>
      <top/>
      <bottom/>
      <diagonal/>
    </border>
    <border>
      <left style="thick">
        <color rgb="FFFFFFFF"/>
      </left>
      <right/>
      <top/>
      <bottom/>
      <diagonal/>
    </border>
    <border>
      <left style="medium">
        <color rgb="FF000000"/>
      </left>
      <right style="thick">
        <color rgb="FFFFFFFF"/>
      </right>
      <top/>
      <bottom style="medium">
        <color rgb="FF000000"/>
      </bottom>
      <diagonal/>
    </border>
    <border>
      <left style="thick">
        <color rgb="FFFFFFFF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0" fontId="1" fillId="0" borderId="0"/>
    <xf numFmtId="0" fontId="26" fillId="0" borderId="0">
      <alignment vertical="center"/>
    </xf>
    <xf numFmtId="0" fontId="33" fillId="0" borderId="0"/>
    <xf numFmtId="0" fontId="12" fillId="0" borderId="0"/>
    <xf numFmtId="164" fontId="35" fillId="0" borderId="0" applyBorder="0" applyProtection="0"/>
    <xf numFmtId="164" fontId="12" fillId="0" borderId="0" applyFont="0" applyBorder="0" applyProtection="0"/>
    <xf numFmtId="9" fontId="12" fillId="0" borderId="0" applyFont="0" applyFill="0" applyBorder="0" applyAlignment="0" applyProtection="0"/>
    <xf numFmtId="0" fontId="37" fillId="0" borderId="0"/>
    <xf numFmtId="0" fontId="41" fillId="0" borderId="0"/>
  </cellStyleXfs>
  <cellXfs count="61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right" vertical="center" wrapText="1" readingOrder="1"/>
    </xf>
    <xf numFmtId="0" fontId="5" fillId="2" borderId="2" xfId="0" applyFont="1" applyFill="1" applyBorder="1" applyAlignment="1">
      <alignment horizontal="center" vertical="center" wrapText="1" readingOrder="1"/>
    </xf>
    <xf numFmtId="0" fontId="5" fillId="2" borderId="3" xfId="0" applyFont="1" applyFill="1" applyBorder="1" applyAlignment="1">
      <alignment horizontal="center" vertical="center" wrapText="1" readingOrder="1"/>
    </xf>
    <xf numFmtId="0" fontId="6" fillId="3" borderId="4" xfId="0" applyFont="1" applyFill="1" applyBorder="1" applyAlignment="1">
      <alignment horizontal="left" vertical="center" wrapText="1" readingOrder="1"/>
    </xf>
    <xf numFmtId="0" fontId="6" fillId="2" borderId="0" xfId="0" applyFont="1" applyFill="1" applyAlignment="1">
      <alignment horizontal="center" vertical="center" wrapText="1" readingOrder="1"/>
    </xf>
    <xf numFmtId="0" fontId="6" fillId="4" borderId="0" xfId="0" applyFont="1" applyFill="1" applyAlignment="1">
      <alignment horizontal="center" vertical="center" wrapText="1" readingOrder="1"/>
    </xf>
    <xf numFmtId="0" fontId="7" fillId="5" borderId="0" xfId="0" applyFont="1" applyFill="1" applyAlignment="1">
      <alignment horizontal="center" vertical="center" wrapText="1" readingOrder="1"/>
    </xf>
    <xf numFmtId="0" fontId="7" fillId="6" borderId="0" xfId="0" applyFont="1" applyFill="1" applyAlignment="1">
      <alignment horizontal="center" vertical="center" wrapText="1" readingOrder="1"/>
    </xf>
    <xf numFmtId="0" fontId="6" fillId="7" borderId="0" xfId="0" applyFont="1" applyFill="1" applyAlignment="1">
      <alignment horizontal="center" vertical="center" wrapText="1" readingOrder="1"/>
    </xf>
    <xf numFmtId="0" fontId="6" fillId="8" borderId="0" xfId="0" applyFont="1" applyFill="1" applyAlignment="1">
      <alignment horizontal="center" vertical="center" wrapText="1" readingOrder="1"/>
    </xf>
    <xf numFmtId="0" fontId="6" fillId="2" borderId="5" xfId="0" applyFont="1" applyFill="1" applyBorder="1" applyAlignment="1">
      <alignment horizontal="center" vertical="center" wrapText="1" readingOrder="1"/>
    </xf>
    <xf numFmtId="0" fontId="6" fillId="9" borderId="4" xfId="0" applyFont="1" applyFill="1" applyBorder="1" applyAlignment="1">
      <alignment horizontal="left" vertical="center" wrapText="1" readingOrder="1"/>
    </xf>
    <xf numFmtId="0" fontId="6" fillId="10" borderId="0" xfId="0" applyFont="1" applyFill="1" applyAlignment="1">
      <alignment horizontal="center" vertical="center" wrapText="1" readingOrder="1"/>
    </xf>
    <xf numFmtId="0" fontId="7" fillId="11" borderId="0" xfId="0" applyFont="1" applyFill="1" applyAlignment="1">
      <alignment horizontal="center" vertical="center" wrapText="1" readingOrder="1"/>
    </xf>
    <xf numFmtId="0" fontId="6" fillId="12" borderId="0" xfId="0" applyFont="1" applyFill="1" applyAlignment="1">
      <alignment horizontal="center" vertical="center" wrapText="1" readingOrder="1"/>
    </xf>
    <xf numFmtId="0" fontId="6" fillId="13" borderId="0" xfId="0" applyFont="1" applyFill="1" applyAlignment="1">
      <alignment horizontal="center" vertical="center" wrapText="1" readingOrder="1"/>
    </xf>
    <xf numFmtId="0" fontId="6" fillId="13" borderId="5" xfId="0" applyFont="1" applyFill="1" applyBorder="1" applyAlignment="1">
      <alignment horizontal="center" vertical="center" wrapText="1" readingOrder="1"/>
    </xf>
    <xf numFmtId="0" fontId="6" fillId="14" borderId="4" xfId="0" applyFont="1" applyFill="1" applyBorder="1" applyAlignment="1">
      <alignment horizontal="left" vertical="center" wrapText="1" readingOrder="1"/>
    </xf>
    <xf numFmtId="0" fontId="6" fillId="15" borderId="0" xfId="0" applyFont="1" applyFill="1" applyAlignment="1">
      <alignment horizontal="center" vertical="center" wrapText="1" readingOrder="1"/>
    </xf>
    <xf numFmtId="0" fontId="6" fillId="16" borderId="0" xfId="0" applyFont="1" applyFill="1" applyAlignment="1">
      <alignment horizontal="center" vertical="center" wrapText="1" readingOrder="1"/>
    </xf>
    <xf numFmtId="0" fontId="7" fillId="17" borderId="0" xfId="0" applyFont="1" applyFill="1" applyAlignment="1">
      <alignment horizontal="center" vertical="center" wrapText="1" readingOrder="1"/>
    </xf>
    <xf numFmtId="0" fontId="6" fillId="14" borderId="0" xfId="0" applyFont="1" applyFill="1" applyAlignment="1">
      <alignment horizontal="center" vertical="center" wrapText="1" readingOrder="1"/>
    </xf>
    <xf numFmtId="0" fontId="6" fillId="14" borderId="5" xfId="0" applyFont="1" applyFill="1" applyBorder="1" applyAlignment="1">
      <alignment horizontal="center" vertical="center" wrapText="1" readingOrder="1"/>
    </xf>
    <xf numFmtId="0" fontId="6" fillId="18" borderId="4" xfId="0" applyFont="1" applyFill="1" applyBorder="1" applyAlignment="1">
      <alignment horizontal="left" vertical="center" wrapText="1" readingOrder="1"/>
    </xf>
    <xf numFmtId="0" fontId="6" fillId="19" borderId="0" xfId="0" applyFont="1" applyFill="1" applyAlignment="1">
      <alignment horizontal="center" vertical="center" wrapText="1" readingOrder="1"/>
    </xf>
    <xf numFmtId="0" fontId="7" fillId="20" borderId="0" xfId="0" applyFont="1" applyFill="1" applyAlignment="1">
      <alignment horizontal="center" vertical="center" wrapText="1" readingOrder="1"/>
    </xf>
    <xf numFmtId="0" fontId="7" fillId="21" borderId="0" xfId="0" applyFont="1" applyFill="1" applyAlignment="1">
      <alignment horizontal="center" vertical="center" wrapText="1" readingOrder="1"/>
    </xf>
    <xf numFmtId="0" fontId="6" fillId="22" borderId="0" xfId="0" applyFont="1" applyFill="1" applyAlignment="1">
      <alignment horizontal="center" vertical="center" wrapText="1" readingOrder="1"/>
    </xf>
    <xf numFmtId="0" fontId="6" fillId="23" borderId="0" xfId="0" applyFont="1" applyFill="1" applyAlignment="1">
      <alignment horizontal="center" vertical="center" wrapText="1" readingOrder="1"/>
    </xf>
    <xf numFmtId="0" fontId="7" fillId="24" borderId="5" xfId="0" applyFont="1" applyFill="1" applyBorder="1" applyAlignment="1">
      <alignment horizontal="center" vertical="center" wrapText="1" readingOrder="1"/>
    </xf>
    <xf numFmtId="0" fontId="5" fillId="25" borderId="6" xfId="0" applyFont="1" applyFill="1" applyBorder="1" applyAlignment="1">
      <alignment horizontal="left" vertical="center" wrapText="1" readingOrder="1"/>
    </xf>
    <xf numFmtId="0" fontId="6" fillId="2" borderId="7" xfId="0" applyFont="1" applyFill="1" applyBorder="1" applyAlignment="1">
      <alignment horizontal="center" vertical="center" wrapText="1" readingOrder="1"/>
    </xf>
    <xf numFmtId="0" fontId="6" fillId="26" borderId="7" xfId="0" applyFont="1" applyFill="1" applyBorder="1" applyAlignment="1">
      <alignment horizontal="center" vertical="center" wrapText="1" readingOrder="1"/>
    </xf>
    <xf numFmtId="0" fontId="6" fillId="27" borderId="7" xfId="0" applyFont="1" applyFill="1" applyBorder="1" applyAlignment="1">
      <alignment horizontal="center" vertical="center" wrapText="1" readingOrder="1"/>
    </xf>
    <xf numFmtId="0" fontId="7" fillId="28" borderId="7" xfId="0" applyFont="1" applyFill="1" applyBorder="1" applyAlignment="1">
      <alignment horizontal="center" vertical="center" wrapText="1" readingOrder="1"/>
    </xf>
    <xf numFmtId="0" fontId="6" fillId="25" borderId="7" xfId="0" applyFont="1" applyFill="1" applyBorder="1" applyAlignment="1">
      <alignment horizontal="center" vertical="center" wrapText="1" readingOrder="1"/>
    </xf>
    <xf numFmtId="0" fontId="6" fillId="2" borderId="8" xfId="0" applyFont="1" applyFill="1" applyBorder="1" applyAlignment="1">
      <alignment horizontal="center" vertical="center" wrapText="1" readingOrder="1"/>
    </xf>
    <xf numFmtId="0" fontId="8" fillId="0" borderId="0" xfId="0" applyFont="1"/>
    <xf numFmtId="0" fontId="9" fillId="2" borderId="1" xfId="0" applyFont="1" applyFill="1" applyBorder="1" applyAlignment="1">
      <alignment horizontal="right" vertical="center" wrapText="1" readingOrder="1"/>
    </xf>
    <xf numFmtId="0" fontId="9" fillId="2" borderId="2" xfId="0" applyFont="1" applyFill="1" applyBorder="1" applyAlignment="1">
      <alignment horizontal="center" vertical="center" wrapText="1" readingOrder="1"/>
    </xf>
    <xf numFmtId="0" fontId="9" fillId="2" borderId="3" xfId="0" applyFont="1" applyFill="1" applyBorder="1" applyAlignment="1">
      <alignment horizontal="center" vertical="center" wrapText="1" readingOrder="1"/>
    </xf>
    <xf numFmtId="0" fontId="12" fillId="29" borderId="4" xfId="0" applyFont="1" applyFill="1" applyBorder="1" applyAlignment="1">
      <alignment horizontal="left" vertical="center" wrapText="1" readingOrder="1"/>
    </xf>
    <xf numFmtId="0" fontId="12" fillId="2" borderId="0" xfId="0" applyFont="1" applyFill="1" applyAlignment="1">
      <alignment horizontal="center" vertical="center" wrapText="1" readingOrder="1"/>
    </xf>
    <xf numFmtId="0" fontId="12" fillId="30" borderId="0" xfId="0" applyFont="1" applyFill="1" applyAlignment="1">
      <alignment horizontal="center" vertical="center" wrapText="1" readingOrder="1"/>
    </xf>
    <xf numFmtId="0" fontId="12" fillId="31" borderId="0" xfId="0" applyFont="1" applyFill="1" applyAlignment="1">
      <alignment horizontal="center" vertical="center" wrapText="1" readingOrder="1"/>
    </xf>
    <xf numFmtId="0" fontId="12" fillId="29" borderId="0" xfId="0" applyFont="1" applyFill="1" applyAlignment="1">
      <alignment horizontal="center" vertical="center" wrapText="1" readingOrder="1"/>
    </xf>
    <xf numFmtId="0" fontId="13" fillId="32" borderId="5" xfId="0" applyFont="1" applyFill="1" applyBorder="1" applyAlignment="1">
      <alignment horizontal="center" vertical="center" wrapText="1" readingOrder="1"/>
    </xf>
    <xf numFmtId="0" fontId="12" fillId="33" borderId="4" xfId="0" applyFont="1" applyFill="1" applyBorder="1" applyAlignment="1">
      <alignment horizontal="left" vertical="center" wrapText="1" readingOrder="1"/>
    </xf>
    <xf numFmtId="0" fontId="12" fillId="33" borderId="0" xfId="0" applyFont="1" applyFill="1" applyAlignment="1">
      <alignment horizontal="center" vertical="center" wrapText="1" readingOrder="1"/>
    </xf>
    <xf numFmtId="0" fontId="13" fillId="34" borderId="0" xfId="0" applyFont="1" applyFill="1" applyAlignment="1">
      <alignment horizontal="center" vertical="center" wrapText="1" readingOrder="1"/>
    </xf>
    <xf numFmtId="0" fontId="12" fillId="35" borderId="0" xfId="0" applyFont="1" applyFill="1" applyAlignment="1">
      <alignment horizontal="center" vertical="center" wrapText="1" readingOrder="1"/>
    </xf>
    <xf numFmtId="0" fontId="12" fillId="35" borderId="5" xfId="0" applyFont="1" applyFill="1" applyBorder="1" applyAlignment="1">
      <alignment horizontal="center" vertical="center" wrapText="1" readingOrder="1"/>
    </xf>
    <xf numFmtId="0" fontId="12" fillId="3" borderId="4" xfId="0" applyFont="1" applyFill="1" applyBorder="1" applyAlignment="1">
      <alignment horizontal="left" vertical="center" wrapText="1" readingOrder="1"/>
    </xf>
    <xf numFmtId="0" fontId="12" fillId="36" borderId="0" xfId="0" applyFont="1" applyFill="1" applyAlignment="1">
      <alignment horizontal="center" vertical="center" wrapText="1" readingOrder="1"/>
    </xf>
    <xf numFmtId="0" fontId="12" fillId="4" borderId="0" xfId="0" applyFont="1" applyFill="1" applyAlignment="1">
      <alignment horizontal="center" vertical="center" wrapText="1" readingOrder="1"/>
    </xf>
    <xf numFmtId="0" fontId="13" fillId="6" borderId="5" xfId="0" applyFont="1" applyFill="1" applyBorder="1" applyAlignment="1">
      <alignment horizontal="center" vertical="center" wrapText="1" readingOrder="1"/>
    </xf>
    <xf numFmtId="0" fontId="12" fillId="9" borderId="4" xfId="0" applyFont="1" applyFill="1" applyBorder="1" applyAlignment="1">
      <alignment horizontal="left" vertical="center" wrapText="1" readingOrder="1"/>
    </xf>
    <xf numFmtId="0" fontId="12" fillId="10" borderId="0" xfId="0" applyFont="1" applyFill="1" applyAlignment="1">
      <alignment horizontal="center" vertical="center" wrapText="1" readingOrder="1"/>
    </xf>
    <xf numFmtId="0" fontId="13" fillId="11" borderId="0" xfId="0" applyFont="1" applyFill="1" applyAlignment="1">
      <alignment horizontal="center" vertical="center" wrapText="1" readingOrder="1"/>
    </xf>
    <xf numFmtId="0" fontId="13" fillId="37" borderId="0" xfId="0" applyFont="1" applyFill="1" applyAlignment="1">
      <alignment horizontal="center" vertical="center" wrapText="1" readingOrder="1"/>
    </xf>
    <xf numFmtId="0" fontId="12" fillId="9" borderId="0" xfId="0" applyFont="1" applyFill="1" applyAlignment="1">
      <alignment horizontal="center" vertical="center" wrapText="1" readingOrder="1"/>
    </xf>
    <xf numFmtId="0" fontId="12" fillId="2" borderId="5" xfId="0" applyFont="1" applyFill="1" applyBorder="1" applyAlignment="1">
      <alignment horizontal="center" vertical="center" wrapText="1" readingOrder="1"/>
    </xf>
    <xf numFmtId="0" fontId="12" fillId="14" borderId="4" xfId="0" applyFont="1" applyFill="1" applyBorder="1" applyAlignment="1">
      <alignment horizontal="left" vertical="center" wrapText="1" readingOrder="1"/>
    </xf>
    <xf numFmtId="0" fontId="13" fillId="38" borderId="0" xfId="0" applyFont="1" applyFill="1" applyAlignment="1">
      <alignment horizontal="center" vertical="center" wrapText="1" readingOrder="1"/>
    </xf>
    <xf numFmtId="0" fontId="12" fillId="14" borderId="0" xfId="0" applyFont="1" applyFill="1" applyAlignment="1">
      <alignment horizontal="center" vertical="center" wrapText="1" readingOrder="1"/>
    </xf>
    <xf numFmtId="0" fontId="12" fillId="16" borderId="5" xfId="0" applyFont="1" applyFill="1" applyBorder="1" applyAlignment="1">
      <alignment horizontal="center" vertical="center" wrapText="1" readingOrder="1"/>
    </xf>
    <xf numFmtId="0" fontId="12" fillId="18" borderId="4" xfId="0" applyFont="1" applyFill="1" applyBorder="1" applyAlignment="1">
      <alignment horizontal="left" vertical="center" wrapText="1" readingOrder="1"/>
    </xf>
    <xf numFmtId="0" fontId="12" fillId="39" borderId="0" xfId="0" applyFont="1" applyFill="1" applyAlignment="1">
      <alignment horizontal="center" vertical="center" wrapText="1" readingOrder="1"/>
    </xf>
    <xf numFmtId="0" fontId="13" fillId="24" borderId="0" xfId="0" applyFont="1" applyFill="1" applyAlignment="1">
      <alignment horizontal="center" vertical="center" wrapText="1" readingOrder="1"/>
    </xf>
    <xf numFmtId="0" fontId="13" fillId="40" borderId="0" xfId="0" applyFont="1" applyFill="1" applyAlignment="1">
      <alignment horizontal="center" vertical="center" wrapText="1" readingOrder="1"/>
    </xf>
    <xf numFmtId="0" fontId="12" fillId="41" borderId="0" xfId="0" applyFont="1" applyFill="1" applyAlignment="1">
      <alignment horizontal="center" vertical="center" wrapText="1" readingOrder="1"/>
    </xf>
    <xf numFmtId="0" fontId="13" fillId="24" borderId="5" xfId="0" applyFont="1" applyFill="1" applyBorder="1" applyAlignment="1">
      <alignment horizontal="center" vertical="center" wrapText="1" readingOrder="1"/>
    </xf>
    <xf numFmtId="0" fontId="9" fillId="25" borderId="6" xfId="0" applyFont="1" applyFill="1" applyBorder="1" applyAlignment="1">
      <alignment horizontal="left" vertical="center" wrapText="1" readingOrder="1"/>
    </xf>
    <xf numFmtId="0" fontId="12" fillId="2" borderId="7" xfId="0" applyFont="1" applyFill="1" applyBorder="1" applyAlignment="1">
      <alignment horizontal="center" vertical="center" wrapText="1" readingOrder="1"/>
    </xf>
    <xf numFmtId="0" fontId="13" fillId="42" borderId="7" xfId="0" applyFont="1" applyFill="1" applyBorder="1" applyAlignment="1">
      <alignment horizontal="center" vertical="center" wrapText="1" readingOrder="1"/>
    </xf>
    <xf numFmtId="0" fontId="12" fillId="43" borderId="7" xfId="0" applyFont="1" applyFill="1" applyBorder="1" applyAlignment="1">
      <alignment horizontal="center" vertical="center" wrapText="1" readingOrder="1"/>
    </xf>
    <xf numFmtId="0" fontId="12" fillId="2" borderId="8" xfId="0" applyFont="1" applyFill="1" applyBorder="1" applyAlignment="1">
      <alignment horizontal="center" vertical="center" wrapText="1" readingOrder="1"/>
    </xf>
    <xf numFmtId="0" fontId="8" fillId="0" borderId="0" xfId="0" applyFont="1" applyAlignment="1">
      <alignment horizontal="left" vertical="center" readingOrder="1"/>
    </xf>
    <xf numFmtId="0" fontId="8" fillId="0" borderId="0" xfId="0" applyFont="1" applyAlignment="1">
      <alignment horizontal="left"/>
    </xf>
    <xf numFmtId="0" fontId="12" fillId="3" borderId="9" xfId="0" applyFont="1" applyFill="1" applyBorder="1" applyAlignment="1">
      <alignment horizontal="left" vertical="center" wrapText="1" readingOrder="1"/>
    </xf>
    <xf numFmtId="0" fontId="13" fillId="44" borderId="10" xfId="0" applyFont="1" applyFill="1" applyBorder="1" applyAlignment="1">
      <alignment horizontal="center" vertical="center" wrapText="1" readingOrder="1"/>
    </xf>
    <xf numFmtId="0" fontId="12" fillId="7" borderId="0" xfId="0" applyFont="1" applyFill="1" applyAlignment="1">
      <alignment horizontal="center" vertical="center" wrapText="1" readingOrder="1"/>
    </xf>
    <xf numFmtId="0" fontId="12" fillId="45" borderId="0" xfId="0" applyFont="1" applyFill="1" applyAlignment="1">
      <alignment horizontal="center" vertical="center" wrapText="1" readingOrder="1"/>
    </xf>
    <xf numFmtId="0" fontId="12" fillId="3" borderId="0" xfId="0" applyFont="1" applyFill="1" applyAlignment="1">
      <alignment horizontal="center" vertical="center" wrapText="1" readingOrder="1"/>
    </xf>
    <xf numFmtId="0" fontId="12" fillId="46" borderId="9" xfId="0" applyFont="1" applyFill="1" applyBorder="1" applyAlignment="1">
      <alignment horizontal="left" vertical="center" wrapText="1" readingOrder="1"/>
    </xf>
    <xf numFmtId="0" fontId="12" fillId="2" borderId="10" xfId="0" applyFont="1" applyFill="1" applyBorder="1" applyAlignment="1">
      <alignment horizontal="center" vertical="center" wrapText="1" readingOrder="1"/>
    </xf>
    <xf numFmtId="0" fontId="12" fillId="13" borderId="0" xfId="0" applyFont="1" applyFill="1" applyAlignment="1">
      <alignment horizontal="center" vertical="center" wrapText="1" readingOrder="1"/>
    </xf>
    <xf numFmtId="0" fontId="12" fillId="12" borderId="0" xfId="0" applyFont="1" applyFill="1" applyAlignment="1">
      <alignment horizontal="center" vertical="center" wrapText="1" readingOrder="1"/>
    </xf>
    <xf numFmtId="0" fontId="12" fillId="12" borderId="5" xfId="0" applyFont="1" applyFill="1" applyBorder="1" applyAlignment="1">
      <alignment horizontal="center" vertical="center" wrapText="1" readingOrder="1"/>
    </xf>
    <xf numFmtId="0" fontId="12" fillId="14" borderId="9" xfId="0" applyFont="1" applyFill="1" applyBorder="1" applyAlignment="1">
      <alignment horizontal="left" vertical="center" wrapText="1" readingOrder="1"/>
    </xf>
    <xf numFmtId="0" fontId="13" fillId="17" borderId="10" xfId="0" applyFont="1" applyFill="1" applyBorder="1" applyAlignment="1">
      <alignment horizontal="center" vertical="center" wrapText="1" readingOrder="1"/>
    </xf>
    <xf numFmtId="0" fontId="12" fillId="15" borderId="0" xfId="0" applyFont="1" applyFill="1" applyAlignment="1">
      <alignment horizontal="center" vertical="center" wrapText="1" readingOrder="1"/>
    </xf>
    <xf numFmtId="0" fontId="12" fillId="47" borderId="5" xfId="0" applyFont="1" applyFill="1" applyBorder="1" applyAlignment="1">
      <alignment horizontal="center" vertical="center" wrapText="1" readingOrder="1"/>
    </xf>
    <xf numFmtId="0" fontId="9" fillId="25" borderId="11" xfId="0" applyFont="1" applyFill="1" applyBorder="1" applyAlignment="1">
      <alignment horizontal="left" vertical="center" wrapText="1" readingOrder="1"/>
    </xf>
    <xf numFmtId="0" fontId="12" fillId="2" borderId="12" xfId="0" applyFont="1" applyFill="1" applyBorder="1" applyAlignment="1">
      <alignment horizontal="center" vertical="center" wrapText="1" readingOrder="1"/>
    </xf>
    <xf numFmtId="0" fontId="12" fillId="27" borderId="7" xfId="0" applyFont="1" applyFill="1" applyBorder="1" applyAlignment="1">
      <alignment horizontal="center" vertical="center" wrapText="1" readingOrder="1"/>
    </xf>
    <xf numFmtId="0" fontId="12" fillId="25" borderId="7" xfId="0" applyFont="1" applyFill="1" applyBorder="1" applyAlignment="1">
      <alignment horizontal="center" vertical="center" wrapText="1" readingOrder="1"/>
    </xf>
    <xf numFmtId="0" fontId="13" fillId="28" borderId="7" xfId="0" applyFont="1" applyFill="1" applyBorder="1" applyAlignment="1">
      <alignment horizontal="center" vertical="center" wrapText="1" readingOrder="1"/>
    </xf>
    <xf numFmtId="0" fontId="12" fillId="26" borderId="7" xfId="0" applyFont="1" applyFill="1" applyBorder="1" applyAlignment="1">
      <alignment horizontal="center" vertical="center" wrapText="1" readingOrder="1"/>
    </xf>
    <xf numFmtId="0" fontId="12" fillId="26" borderId="8" xfId="0" applyFont="1" applyFill="1" applyBorder="1" applyAlignment="1">
      <alignment horizontal="center" vertical="center" wrapText="1" readingOrder="1"/>
    </xf>
    <xf numFmtId="0" fontId="12" fillId="45" borderId="10" xfId="0" applyFont="1" applyFill="1" applyBorder="1" applyAlignment="1">
      <alignment horizontal="center" vertical="center" wrapText="1" readingOrder="1"/>
    </xf>
    <xf numFmtId="0" fontId="13" fillId="44" borderId="0" xfId="0" applyFont="1" applyFill="1" applyAlignment="1">
      <alignment horizontal="center" vertical="center" wrapText="1" readingOrder="1"/>
    </xf>
    <xf numFmtId="0" fontId="12" fillId="48" borderId="0" xfId="0" applyFont="1" applyFill="1" applyAlignment="1">
      <alignment horizontal="center" vertical="center" wrapText="1" readingOrder="1"/>
    </xf>
    <xf numFmtId="0" fontId="12" fillId="47" borderId="10" xfId="0" applyFont="1" applyFill="1" applyBorder="1" applyAlignment="1">
      <alignment horizontal="center" vertical="center" wrapText="1" readingOrder="1"/>
    </xf>
    <xf numFmtId="0" fontId="12" fillId="49" borderId="0" xfId="0" applyFont="1" applyFill="1" applyAlignment="1">
      <alignment horizontal="center" vertical="center" wrapText="1" readingOrder="1"/>
    </xf>
    <xf numFmtId="0" fontId="11" fillId="48" borderId="0" xfId="0" applyFont="1" applyFill="1" applyAlignment="1">
      <alignment horizontal="center" vertical="center" wrapText="1"/>
    </xf>
    <xf numFmtId="0" fontId="13" fillId="38" borderId="5" xfId="0" applyFont="1" applyFill="1" applyBorder="1" applyAlignment="1">
      <alignment horizontal="center" vertical="center" wrapText="1" readingOrder="1"/>
    </xf>
    <xf numFmtId="0" fontId="12" fillId="48" borderId="7" xfId="0" applyFont="1" applyFill="1" applyBorder="1" applyAlignment="1">
      <alignment horizontal="center" vertical="center" wrapText="1" readingOrder="1"/>
    </xf>
    <xf numFmtId="0" fontId="12" fillId="50" borderId="7" xfId="0" applyFont="1" applyFill="1" applyBorder="1" applyAlignment="1">
      <alignment horizontal="center" vertical="center" wrapText="1" readingOrder="1"/>
    </xf>
    <xf numFmtId="0" fontId="12" fillId="51" borderId="8" xfId="0" applyFont="1" applyFill="1" applyBorder="1" applyAlignment="1">
      <alignment horizontal="center" vertical="center" wrapText="1" readingOrder="1"/>
    </xf>
    <xf numFmtId="0" fontId="3" fillId="0" borderId="0" xfId="0" applyFont="1"/>
    <xf numFmtId="0" fontId="14" fillId="0" borderId="0" xfId="0" applyFont="1"/>
    <xf numFmtId="0" fontId="15" fillId="0" borderId="0" xfId="0" applyFont="1"/>
    <xf numFmtId="0" fontId="9" fillId="53" borderId="4" xfId="0" applyFont="1" applyFill="1" applyBorder="1" applyAlignment="1">
      <alignment horizontal="left" vertical="center" wrapText="1" readingOrder="1"/>
    </xf>
    <xf numFmtId="0" fontId="12" fillId="53" borderId="0" xfId="0" applyFont="1" applyFill="1" applyBorder="1" applyAlignment="1">
      <alignment horizontal="center" vertical="center" wrapText="1" readingOrder="1"/>
    </xf>
    <xf numFmtId="0" fontId="13" fillId="53" borderId="0" xfId="0" applyFont="1" applyFill="1" applyBorder="1" applyAlignment="1">
      <alignment horizontal="center" vertical="center" wrapText="1" readingOrder="1"/>
    </xf>
    <xf numFmtId="0" fontId="12" fillId="53" borderId="5" xfId="0" applyFont="1" applyFill="1" applyBorder="1" applyAlignment="1">
      <alignment horizontal="center" vertical="center" wrapText="1" readingOrder="1"/>
    </xf>
    <xf numFmtId="0" fontId="0" fillId="53" borderId="0" xfId="0" applyFill="1"/>
    <xf numFmtId="0" fontId="5" fillId="53" borderId="4" xfId="0" applyFont="1" applyFill="1" applyBorder="1" applyAlignment="1">
      <alignment horizontal="left" vertical="center" wrapText="1" readingOrder="1"/>
    </xf>
    <xf numFmtId="0" fontId="6" fillId="53" borderId="0" xfId="0" applyFont="1" applyFill="1" applyBorder="1" applyAlignment="1">
      <alignment horizontal="center" vertical="center" wrapText="1" readingOrder="1"/>
    </xf>
    <xf numFmtId="0" fontId="7" fillId="53" borderId="0" xfId="0" applyFont="1" applyFill="1" applyBorder="1" applyAlignment="1">
      <alignment horizontal="center" vertical="center" wrapText="1" readingOrder="1"/>
    </xf>
    <xf numFmtId="0" fontId="6" fillId="53" borderId="5" xfId="0" applyFont="1" applyFill="1" applyBorder="1" applyAlignment="1">
      <alignment horizontal="center" vertical="center" wrapText="1" readingOrder="1"/>
    </xf>
    <xf numFmtId="0" fontId="16" fillId="2" borderId="0" xfId="0" applyFont="1" applyFill="1" applyBorder="1" applyAlignment="1">
      <alignment horizontal="left" vertical="center" wrapText="1" readingOrder="1"/>
    </xf>
    <xf numFmtId="0" fontId="21" fillId="55" borderId="13" xfId="0" applyFont="1" applyFill="1" applyBorder="1" applyAlignment="1">
      <alignment horizontal="center" vertical="center"/>
    </xf>
    <xf numFmtId="0" fontId="21" fillId="55" borderId="13" xfId="0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16" fontId="20" fillId="0" borderId="13" xfId="0" applyNumberFormat="1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16" borderId="13" xfId="0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/>
    </xf>
    <xf numFmtId="0" fontId="20" fillId="26" borderId="13" xfId="0" applyFont="1" applyFill="1" applyBorder="1" applyAlignment="1">
      <alignment horizontal="center" vertical="center"/>
    </xf>
    <xf numFmtId="0" fontId="20" fillId="26" borderId="13" xfId="0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26" borderId="13" xfId="0" applyFont="1" applyFill="1" applyBorder="1" applyAlignment="1">
      <alignment horizontal="center" vertical="center"/>
    </xf>
    <xf numFmtId="0" fontId="21" fillId="26" borderId="13" xfId="0" applyFont="1" applyFill="1" applyBorder="1" applyAlignment="1">
      <alignment horizontal="center" vertical="center" wrapText="1"/>
    </xf>
    <xf numFmtId="0" fontId="23" fillId="16" borderId="13" xfId="0" applyFont="1" applyFill="1" applyBorder="1" applyAlignment="1">
      <alignment horizontal="center" vertical="center"/>
    </xf>
    <xf numFmtId="0" fontId="23" fillId="16" borderId="13" xfId="0" applyFont="1" applyFill="1" applyBorder="1" applyAlignment="1">
      <alignment horizontal="center" vertical="center" wrapText="1"/>
    </xf>
    <xf numFmtId="0" fontId="23" fillId="26" borderId="13" xfId="0" applyFont="1" applyFill="1" applyBorder="1" applyAlignment="1">
      <alignment horizontal="center" vertical="center"/>
    </xf>
    <xf numFmtId="0" fontId="23" fillId="26" borderId="13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0" fontId="20" fillId="52" borderId="13" xfId="0" applyFont="1" applyFill="1" applyBorder="1" applyAlignment="1">
      <alignment horizontal="center" vertical="center"/>
    </xf>
    <xf numFmtId="0" fontId="20" fillId="52" borderId="13" xfId="0" applyFont="1" applyFill="1" applyBorder="1" applyAlignment="1">
      <alignment horizontal="center" vertical="center" wrapText="1"/>
    </xf>
    <xf numFmtId="0" fontId="20" fillId="16" borderId="13" xfId="0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4" fillId="0" borderId="0" xfId="0" applyFont="1"/>
    <xf numFmtId="0" fontId="24" fillId="0" borderId="0" xfId="0" applyFont="1" applyAlignment="1">
      <alignment horizontal="center"/>
    </xf>
    <xf numFmtId="0" fontId="27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28" fillId="0" borderId="24" xfId="1" applyFont="1" applyFill="1" applyBorder="1" applyAlignment="1">
      <alignment horizontal="center" vertical="center" wrapText="1"/>
    </xf>
    <xf numFmtId="0" fontId="29" fillId="0" borderId="0" xfId="0" applyFont="1" applyFill="1" applyBorder="1"/>
    <xf numFmtId="0" fontId="28" fillId="0" borderId="24" xfId="2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/>
    </xf>
    <xf numFmtId="0" fontId="28" fillId="0" borderId="24" xfId="0" applyFont="1" applyFill="1" applyBorder="1" applyAlignment="1">
      <alignment horizontal="center"/>
    </xf>
    <xf numFmtId="0" fontId="24" fillId="0" borderId="0" xfId="0" applyFont="1" applyAlignment="1">
      <alignment horizontal="left"/>
    </xf>
    <xf numFmtId="0" fontId="0" fillId="57" borderId="0" xfId="0" applyFill="1"/>
    <xf numFmtId="0" fontId="2" fillId="0" borderId="0" xfId="0" applyFont="1"/>
    <xf numFmtId="10" fontId="0" fillId="0" borderId="0" xfId="0" applyNumberFormat="1"/>
    <xf numFmtId="10" fontId="2" fillId="0" borderId="0" xfId="0" applyNumberFormat="1" applyFont="1"/>
    <xf numFmtId="0" fontId="31" fillId="0" borderId="0" xfId="0" applyFont="1"/>
    <xf numFmtId="10" fontId="31" fillId="0" borderId="0" xfId="0" applyNumberFormat="1" applyFont="1"/>
    <xf numFmtId="0" fontId="32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3" fillId="0" borderId="0" xfId="3"/>
    <xf numFmtId="0" fontId="34" fillId="0" borderId="0" xfId="3" applyFont="1"/>
    <xf numFmtId="0" fontId="33" fillId="0" borderId="29" xfId="3" applyBorder="1"/>
    <xf numFmtId="0" fontId="33" fillId="0" borderId="24" xfId="3" applyBorder="1"/>
    <xf numFmtId="0" fontId="33" fillId="0" borderId="28" xfId="3" applyBorder="1"/>
    <xf numFmtId="0" fontId="33" fillId="0" borderId="27" xfId="3" applyBorder="1"/>
    <xf numFmtId="0" fontId="33" fillId="0" borderId="26" xfId="3" applyBorder="1"/>
    <xf numFmtId="0" fontId="33" fillId="0" borderId="25" xfId="3" applyBorder="1"/>
    <xf numFmtId="0" fontId="34" fillId="0" borderId="0" xfId="3" applyFont="1" applyAlignment="1">
      <alignment horizontal="center"/>
    </xf>
    <xf numFmtId="0" fontId="33" fillId="0" borderId="0" xfId="3" applyAlignment="1">
      <alignment horizontal="center"/>
    </xf>
    <xf numFmtId="0" fontId="33" fillId="0" borderId="0" xfId="3" applyAlignment="1"/>
    <xf numFmtId="0" fontId="33" fillId="0" borderId="0" xfId="3" applyFill="1"/>
    <xf numFmtId="0" fontId="33" fillId="0" borderId="0" xfId="3"/>
    <xf numFmtId="164" fontId="36" fillId="0" borderId="0" xfId="5" applyFont="1"/>
    <xf numFmtId="0" fontId="34" fillId="0" borderId="0" xfId="3" applyFont="1"/>
    <xf numFmtId="164" fontId="35" fillId="0" borderId="0" xfId="5" applyFont="1"/>
    <xf numFmtId="165" fontId="35" fillId="0" borderId="0" xfId="5" applyNumberFormat="1" applyFont="1" applyAlignment="1">
      <alignment horizontal="center"/>
    </xf>
    <xf numFmtId="165" fontId="19" fillId="58" borderId="38" xfId="5" applyNumberFormat="1" applyFont="1" applyFill="1" applyBorder="1" applyAlignment="1">
      <alignment horizontal="center" wrapText="1"/>
    </xf>
    <xf numFmtId="11" fontId="19" fillId="58" borderId="39" xfId="5" applyNumberFormat="1" applyFont="1" applyFill="1" applyBorder="1" applyAlignment="1">
      <alignment horizontal="center" wrapText="1"/>
    </xf>
    <xf numFmtId="164" fontId="23" fillId="0" borderId="35" xfId="5" applyFont="1" applyBorder="1" applyAlignment="1">
      <alignment horizontal="center" vertical="center" wrapText="1"/>
    </xf>
    <xf numFmtId="11" fontId="23" fillId="0" borderId="35" xfId="5" applyNumberFormat="1" applyFont="1" applyBorder="1" applyAlignment="1">
      <alignment horizontal="center" vertical="center" wrapText="1"/>
    </xf>
    <xf numFmtId="165" fontId="23" fillId="0" borderId="42" xfId="5" applyNumberFormat="1" applyFont="1" applyBorder="1" applyAlignment="1">
      <alignment horizontal="center" vertical="center" wrapText="1"/>
    </xf>
    <xf numFmtId="166" fontId="23" fillId="0" borderId="36" xfId="5" applyNumberFormat="1" applyFont="1" applyBorder="1" applyAlignment="1">
      <alignment horizontal="center" vertical="center" wrapText="1"/>
    </xf>
    <xf numFmtId="164" fontId="23" fillId="0" borderId="28" xfId="5" applyFont="1" applyBorder="1" applyAlignment="1">
      <alignment horizontal="center" vertical="center" wrapText="1"/>
    </xf>
    <xf numFmtId="11" fontId="23" fillId="0" borderId="28" xfId="5" applyNumberFormat="1" applyFont="1" applyBorder="1" applyAlignment="1">
      <alignment horizontal="center" vertical="center" wrapText="1"/>
    </xf>
    <xf numFmtId="165" fontId="23" fillId="0" borderId="44" xfId="5" applyNumberFormat="1" applyFont="1" applyBorder="1" applyAlignment="1">
      <alignment horizontal="center" vertical="center" wrapText="1"/>
    </xf>
    <xf numFmtId="166" fontId="23" fillId="0" borderId="45" xfId="5" applyNumberFormat="1" applyFont="1" applyBorder="1" applyAlignment="1">
      <alignment horizontal="center" vertical="center" wrapText="1"/>
    </xf>
    <xf numFmtId="164" fontId="23" fillId="0" borderId="39" xfId="5" applyFont="1" applyBorder="1" applyAlignment="1">
      <alignment horizontal="center" vertical="center" wrapText="1"/>
    </xf>
    <xf numFmtId="11" fontId="23" fillId="0" borderId="39" xfId="5" applyNumberFormat="1" applyFont="1" applyBorder="1" applyAlignment="1">
      <alignment horizontal="center" vertical="center" wrapText="1"/>
    </xf>
    <xf numFmtId="164" fontId="23" fillId="0" borderId="30" xfId="5" applyFont="1" applyBorder="1" applyAlignment="1">
      <alignment horizontal="center" vertical="center" wrapText="1"/>
    </xf>
    <xf numFmtId="11" fontId="23" fillId="0" borderId="30" xfId="5" applyNumberFormat="1" applyFont="1" applyBorder="1" applyAlignment="1">
      <alignment horizontal="center" vertical="center" wrapText="1"/>
    </xf>
    <xf numFmtId="165" fontId="23" fillId="0" borderId="46" xfId="5" applyNumberFormat="1" applyFont="1" applyBorder="1" applyAlignment="1">
      <alignment horizontal="center" vertical="center" wrapText="1"/>
    </xf>
    <xf numFmtId="166" fontId="23" fillId="0" borderId="47" xfId="5" applyNumberFormat="1" applyFont="1" applyBorder="1" applyAlignment="1">
      <alignment horizontal="center" vertical="center" wrapText="1"/>
    </xf>
    <xf numFmtId="164" fontId="23" fillId="0" borderId="25" xfId="5" applyFont="1" applyBorder="1" applyAlignment="1">
      <alignment horizontal="center" vertical="center" wrapText="1"/>
    </xf>
    <xf numFmtId="11" fontId="23" fillId="0" borderId="25" xfId="5" applyNumberFormat="1" applyFont="1" applyBorder="1" applyAlignment="1">
      <alignment horizontal="center" vertical="center" wrapText="1"/>
    </xf>
    <xf numFmtId="165" fontId="23" fillId="0" borderId="48" xfId="5" applyNumberFormat="1" applyFont="1" applyBorder="1" applyAlignment="1">
      <alignment horizontal="center" vertical="center" wrapText="1"/>
    </xf>
    <xf numFmtId="166" fontId="23" fillId="0" borderId="49" xfId="5" applyNumberFormat="1" applyFont="1" applyBorder="1" applyAlignment="1">
      <alignment horizontal="center" vertical="center" wrapText="1"/>
    </xf>
    <xf numFmtId="165" fontId="23" fillId="0" borderId="50" xfId="5" applyNumberFormat="1" applyFont="1" applyBorder="1" applyAlignment="1">
      <alignment horizontal="center" vertical="center" wrapText="1"/>
    </xf>
    <xf numFmtId="166" fontId="23" fillId="0" borderId="51" xfId="5" applyNumberFormat="1" applyFont="1" applyBorder="1" applyAlignment="1">
      <alignment horizontal="center" vertical="center" wrapText="1"/>
    </xf>
    <xf numFmtId="164" fontId="23" fillId="0" borderId="54" xfId="5" applyFont="1" applyBorder="1" applyAlignment="1">
      <alignment horizontal="center" vertical="center" wrapText="1"/>
    </xf>
    <xf numFmtId="11" fontId="23" fillId="0" borderId="54" xfId="5" applyNumberFormat="1" applyFont="1" applyBorder="1" applyAlignment="1">
      <alignment horizontal="center" vertical="center" wrapText="1"/>
    </xf>
    <xf numFmtId="164" fontId="23" fillId="0" borderId="56" xfId="5" applyFont="1" applyBorder="1" applyAlignment="1">
      <alignment horizontal="center" vertical="center" wrapText="1"/>
    </xf>
    <xf numFmtId="165" fontId="23" fillId="0" borderId="58" xfId="5" applyNumberFormat="1" applyFont="1" applyBorder="1" applyAlignment="1">
      <alignment horizontal="center" vertical="center" wrapText="1"/>
    </xf>
    <xf numFmtId="166" fontId="23" fillId="0" borderId="57" xfId="5" applyNumberFormat="1" applyFont="1" applyBorder="1" applyAlignment="1">
      <alignment horizontal="center" vertical="center" wrapText="1"/>
    </xf>
    <xf numFmtId="165" fontId="19" fillId="58" borderId="59" xfId="5" applyNumberFormat="1" applyFont="1" applyFill="1" applyBorder="1" applyAlignment="1">
      <alignment horizontal="center" wrapText="1"/>
    </xf>
    <xf numFmtId="166" fontId="23" fillId="0" borderId="60" xfId="5" applyNumberFormat="1" applyFont="1" applyBorder="1" applyAlignment="1">
      <alignment horizontal="center" vertical="center" wrapText="1"/>
    </xf>
    <xf numFmtId="166" fontId="23" fillId="0" borderId="61" xfId="5" applyNumberFormat="1" applyFont="1" applyBorder="1" applyAlignment="1">
      <alignment horizontal="center" vertical="center" wrapText="1"/>
    </xf>
    <xf numFmtId="166" fontId="23" fillId="0" borderId="62" xfId="5" applyNumberFormat="1" applyFont="1" applyBorder="1" applyAlignment="1">
      <alignment horizontal="center" vertical="center" wrapText="1"/>
    </xf>
    <xf numFmtId="166" fontId="23" fillId="0" borderId="63" xfId="5" applyNumberFormat="1" applyFont="1" applyBorder="1" applyAlignment="1">
      <alignment horizontal="center" vertical="center" wrapText="1"/>
    </xf>
    <xf numFmtId="166" fontId="23" fillId="0" borderId="64" xfId="5" applyNumberFormat="1" applyFont="1" applyBorder="1" applyAlignment="1">
      <alignment horizontal="center" vertical="center" wrapText="1"/>
    </xf>
    <xf numFmtId="166" fontId="23" fillId="0" borderId="65" xfId="5" applyNumberFormat="1" applyFont="1" applyBorder="1" applyAlignment="1">
      <alignment horizontal="center" vertical="center" wrapText="1"/>
    </xf>
    <xf numFmtId="11" fontId="23" fillId="0" borderId="56" xfId="5" applyNumberFormat="1" applyFont="1" applyBorder="1" applyAlignment="1">
      <alignment horizontal="center" vertical="center" wrapText="1"/>
    </xf>
    <xf numFmtId="164" fontId="33" fillId="0" borderId="0" xfId="3" applyNumberFormat="1"/>
    <xf numFmtId="166" fontId="33" fillId="0" borderId="0" xfId="3" applyNumberFormat="1"/>
    <xf numFmtId="0" fontId="33" fillId="0" borderId="0" xfId="3" applyAlignment="1">
      <alignment horizontal="center" vertical="center" wrapText="1"/>
    </xf>
    <xf numFmtId="165" fontId="19" fillId="58" borderId="40" xfId="5" applyNumberFormat="1" applyFont="1" applyFill="1" applyBorder="1" applyAlignment="1">
      <alignment horizontal="center" wrapText="1"/>
    </xf>
    <xf numFmtId="165" fontId="23" fillId="0" borderId="66" xfId="5" applyNumberFormat="1" applyFont="1" applyBorder="1" applyAlignment="1">
      <alignment horizontal="center" vertical="center" wrapText="1"/>
    </xf>
    <xf numFmtId="166" fontId="23" fillId="0" borderId="40" xfId="5" applyNumberFormat="1" applyFont="1" applyBorder="1" applyAlignment="1">
      <alignment horizontal="center" vertical="center" wrapText="1"/>
    </xf>
    <xf numFmtId="165" fontId="19" fillId="58" borderId="0" xfId="5" applyNumberFormat="1" applyFont="1" applyFill="1" applyBorder="1" applyAlignment="1">
      <alignment horizontal="center" wrapText="1"/>
    </xf>
    <xf numFmtId="166" fontId="23" fillId="0" borderId="59" xfId="5" applyNumberFormat="1" applyFont="1" applyBorder="1" applyAlignment="1">
      <alignment horizontal="center" vertical="center" wrapText="1"/>
    </xf>
    <xf numFmtId="165" fontId="19" fillId="58" borderId="67" xfId="5" applyNumberFormat="1" applyFont="1" applyFill="1" applyBorder="1" applyAlignment="1">
      <alignment horizontal="center" wrapText="1"/>
    </xf>
    <xf numFmtId="0" fontId="20" fillId="16" borderId="0" xfId="0" applyFont="1" applyFill="1" applyBorder="1" applyAlignment="1">
      <alignment horizontal="center" vertical="center" wrapText="1"/>
    </xf>
    <xf numFmtId="0" fontId="33" fillId="0" borderId="0" xfId="3"/>
    <xf numFmtId="164" fontId="36" fillId="0" borderId="0" xfId="5" applyFont="1"/>
    <xf numFmtId="0" fontId="34" fillId="0" borderId="0" xfId="3" applyFont="1"/>
    <xf numFmtId="164" fontId="35" fillId="0" borderId="0" xfId="5" applyFont="1"/>
    <xf numFmtId="165" fontId="35" fillId="0" borderId="0" xfId="5" applyNumberFormat="1" applyFont="1" applyAlignment="1">
      <alignment horizontal="center"/>
    </xf>
    <xf numFmtId="165" fontId="19" fillId="58" borderId="38" xfId="5" applyNumberFormat="1" applyFont="1" applyFill="1" applyBorder="1" applyAlignment="1">
      <alignment horizontal="center" wrapText="1"/>
    </xf>
    <xf numFmtId="11" fontId="19" fillId="58" borderId="39" xfId="5" applyNumberFormat="1" applyFont="1" applyFill="1" applyBorder="1" applyAlignment="1">
      <alignment horizontal="center" wrapText="1"/>
    </xf>
    <xf numFmtId="164" fontId="23" fillId="0" borderId="35" xfId="5" applyFont="1" applyBorder="1" applyAlignment="1">
      <alignment horizontal="center" vertical="center" wrapText="1"/>
    </xf>
    <xf numFmtId="11" fontId="23" fillId="0" borderId="35" xfId="5" applyNumberFormat="1" applyFont="1" applyBorder="1" applyAlignment="1">
      <alignment horizontal="center" vertical="center" wrapText="1"/>
    </xf>
    <xf numFmtId="165" fontId="23" fillId="0" borderId="42" xfId="5" applyNumberFormat="1" applyFont="1" applyBorder="1" applyAlignment="1">
      <alignment horizontal="center" vertical="center" wrapText="1"/>
    </xf>
    <xf numFmtId="166" fontId="23" fillId="0" borderId="36" xfId="5" applyNumberFormat="1" applyFont="1" applyBorder="1" applyAlignment="1">
      <alignment horizontal="center" vertical="center" wrapText="1"/>
    </xf>
    <xf numFmtId="164" fontId="23" fillId="0" borderId="28" xfId="5" applyFont="1" applyBorder="1" applyAlignment="1">
      <alignment horizontal="center" vertical="center" wrapText="1"/>
    </xf>
    <xf numFmtId="11" fontId="23" fillId="0" borderId="28" xfId="5" applyNumberFormat="1" applyFont="1" applyBorder="1" applyAlignment="1">
      <alignment horizontal="center" vertical="center" wrapText="1"/>
    </xf>
    <xf numFmtId="165" fontId="23" fillId="0" borderId="44" xfId="5" applyNumberFormat="1" applyFont="1" applyBorder="1" applyAlignment="1">
      <alignment horizontal="center" vertical="center" wrapText="1"/>
    </xf>
    <xf numFmtId="166" fontId="23" fillId="0" borderId="45" xfId="5" applyNumberFormat="1" applyFont="1" applyBorder="1" applyAlignment="1">
      <alignment horizontal="center" vertical="center" wrapText="1"/>
    </xf>
    <xf numFmtId="164" fontId="23" fillId="0" borderId="39" xfId="5" applyFont="1" applyBorder="1" applyAlignment="1">
      <alignment horizontal="center" vertical="center" wrapText="1"/>
    </xf>
    <xf numFmtId="11" fontId="23" fillId="0" borderId="39" xfId="5" applyNumberFormat="1" applyFont="1" applyBorder="1" applyAlignment="1">
      <alignment horizontal="center" vertical="center" wrapText="1"/>
    </xf>
    <xf numFmtId="164" fontId="23" fillId="0" borderId="30" xfId="5" applyFont="1" applyBorder="1" applyAlignment="1">
      <alignment horizontal="center" vertical="center" wrapText="1"/>
    </xf>
    <xf numFmtId="11" fontId="23" fillId="0" borderId="30" xfId="5" applyNumberFormat="1" applyFont="1" applyBorder="1" applyAlignment="1">
      <alignment horizontal="center" vertical="center" wrapText="1"/>
    </xf>
    <xf numFmtId="165" fontId="23" fillId="0" borderId="46" xfId="5" applyNumberFormat="1" applyFont="1" applyBorder="1" applyAlignment="1">
      <alignment horizontal="center" vertical="center" wrapText="1"/>
    </xf>
    <xf numFmtId="166" fontId="23" fillId="0" borderId="47" xfId="5" applyNumberFormat="1" applyFont="1" applyBorder="1" applyAlignment="1">
      <alignment horizontal="center" vertical="center" wrapText="1"/>
    </xf>
    <xf numFmtId="164" fontId="23" fillId="0" borderId="25" xfId="5" applyFont="1" applyBorder="1" applyAlignment="1">
      <alignment horizontal="center" vertical="center" wrapText="1"/>
    </xf>
    <xf numFmtId="11" fontId="23" fillId="0" borderId="25" xfId="5" applyNumberFormat="1" applyFont="1" applyBorder="1" applyAlignment="1">
      <alignment horizontal="center" vertical="center" wrapText="1"/>
    </xf>
    <xf numFmtId="165" fontId="23" fillId="0" borderId="48" xfId="5" applyNumberFormat="1" applyFont="1" applyBorder="1" applyAlignment="1">
      <alignment horizontal="center" vertical="center" wrapText="1"/>
    </xf>
    <xf numFmtId="166" fontId="23" fillId="0" borderId="49" xfId="5" applyNumberFormat="1" applyFont="1" applyBorder="1" applyAlignment="1">
      <alignment horizontal="center" vertical="center" wrapText="1"/>
    </xf>
    <xf numFmtId="164" fontId="23" fillId="0" borderId="56" xfId="5" applyFont="1" applyBorder="1" applyAlignment="1">
      <alignment horizontal="center" vertical="center" wrapText="1"/>
    </xf>
    <xf numFmtId="165" fontId="23" fillId="0" borderId="58" xfId="5" applyNumberFormat="1" applyFont="1" applyBorder="1" applyAlignment="1">
      <alignment horizontal="center" vertical="center" wrapText="1"/>
    </xf>
    <xf numFmtId="166" fontId="23" fillId="0" borderId="57" xfId="5" applyNumberFormat="1" applyFont="1" applyBorder="1" applyAlignment="1">
      <alignment horizontal="center" vertical="center" wrapText="1"/>
    </xf>
    <xf numFmtId="165" fontId="19" fillId="58" borderId="59" xfId="5" applyNumberFormat="1" applyFont="1" applyFill="1" applyBorder="1" applyAlignment="1">
      <alignment horizontal="center" wrapText="1"/>
    </xf>
    <xf numFmtId="166" fontId="23" fillId="0" borderId="60" xfId="5" applyNumberFormat="1" applyFont="1" applyBorder="1" applyAlignment="1">
      <alignment horizontal="center" vertical="center" wrapText="1"/>
    </xf>
    <xf numFmtId="166" fontId="23" fillId="0" borderId="61" xfId="5" applyNumberFormat="1" applyFont="1" applyBorder="1" applyAlignment="1">
      <alignment horizontal="center" vertical="center" wrapText="1"/>
    </xf>
    <xf numFmtId="166" fontId="23" fillId="0" borderId="62" xfId="5" applyNumberFormat="1" applyFont="1" applyBorder="1" applyAlignment="1">
      <alignment horizontal="center" vertical="center" wrapText="1"/>
    </xf>
    <xf numFmtId="166" fontId="23" fillId="0" borderId="63" xfId="5" applyNumberFormat="1" applyFont="1" applyBorder="1" applyAlignment="1">
      <alignment horizontal="center" vertical="center" wrapText="1"/>
    </xf>
    <xf numFmtId="166" fontId="23" fillId="0" borderId="64" xfId="5" applyNumberFormat="1" applyFont="1" applyBorder="1" applyAlignment="1">
      <alignment horizontal="center" vertical="center" wrapText="1"/>
    </xf>
    <xf numFmtId="11" fontId="23" fillId="0" borderId="56" xfId="5" applyNumberFormat="1" applyFont="1" applyBorder="1" applyAlignment="1">
      <alignment horizontal="center" vertical="center" wrapText="1"/>
    </xf>
    <xf numFmtId="164" fontId="33" fillId="0" borderId="0" xfId="3" applyNumberFormat="1"/>
    <xf numFmtId="166" fontId="33" fillId="0" borderId="0" xfId="3" applyNumberFormat="1"/>
    <xf numFmtId="0" fontId="33" fillId="0" borderId="0" xfId="3" applyAlignment="1">
      <alignment horizontal="center" vertical="center" wrapText="1"/>
    </xf>
    <xf numFmtId="165" fontId="19" fillId="58" borderId="40" xfId="5" applyNumberFormat="1" applyFont="1" applyFill="1" applyBorder="1" applyAlignment="1">
      <alignment horizontal="center" wrapText="1"/>
    </xf>
    <xf numFmtId="165" fontId="23" fillId="0" borderId="66" xfId="5" applyNumberFormat="1" applyFont="1" applyBorder="1" applyAlignment="1">
      <alignment horizontal="center" vertical="center" wrapText="1"/>
    </xf>
    <xf numFmtId="166" fontId="23" fillId="0" borderId="40" xfId="5" applyNumberFormat="1" applyFont="1" applyBorder="1" applyAlignment="1">
      <alignment horizontal="center" vertical="center" wrapText="1"/>
    </xf>
    <xf numFmtId="166" fontId="23" fillId="0" borderId="59" xfId="5" applyNumberFormat="1" applyFont="1" applyBorder="1" applyAlignment="1">
      <alignment horizontal="center" vertical="center" wrapText="1"/>
    </xf>
    <xf numFmtId="165" fontId="19" fillId="58" borderId="67" xfId="5" applyNumberFormat="1" applyFont="1" applyFill="1" applyBorder="1" applyAlignment="1">
      <alignment horizontal="center" wrapText="1"/>
    </xf>
    <xf numFmtId="165" fontId="19" fillId="0" borderId="44" xfId="5" applyNumberFormat="1" applyFont="1" applyBorder="1" applyAlignment="1">
      <alignment horizontal="center" vertical="center" wrapText="1"/>
    </xf>
    <xf numFmtId="166" fontId="19" fillId="0" borderId="61" xfId="5" applyNumberFormat="1" applyFont="1" applyBorder="1" applyAlignment="1">
      <alignment horizontal="center" vertical="center" wrapText="1"/>
    </xf>
    <xf numFmtId="166" fontId="19" fillId="0" borderId="45" xfId="5" applyNumberFormat="1" applyFont="1" applyBorder="1" applyAlignment="1">
      <alignment horizontal="center" vertical="center" wrapText="1"/>
    </xf>
    <xf numFmtId="0" fontId="14" fillId="57" borderId="0" xfId="0" applyFont="1" applyFill="1"/>
    <xf numFmtId="0" fontId="20" fillId="0" borderId="0" xfId="0" applyFont="1" applyFill="1" applyBorder="1" applyAlignment="1">
      <alignment horizontal="center" vertical="center" wrapText="1"/>
    </xf>
    <xf numFmtId="0" fontId="33" fillId="0" borderId="0" xfId="3"/>
    <xf numFmtId="164" fontId="36" fillId="0" borderId="0" xfId="5" applyFont="1"/>
    <xf numFmtId="0" fontId="34" fillId="0" borderId="0" xfId="3" applyFont="1"/>
    <xf numFmtId="164" fontId="35" fillId="0" borderId="0" xfId="5" applyFont="1"/>
    <xf numFmtId="165" fontId="35" fillId="0" borderId="0" xfId="5" applyNumberFormat="1" applyFont="1" applyAlignment="1">
      <alignment horizontal="center"/>
    </xf>
    <xf numFmtId="165" fontId="19" fillId="58" borderId="38" xfId="5" applyNumberFormat="1" applyFont="1" applyFill="1" applyBorder="1" applyAlignment="1">
      <alignment horizontal="center" wrapText="1"/>
    </xf>
    <xf numFmtId="11" fontId="19" fillId="58" borderId="39" xfId="5" applyNumberFormat="1" applyFont="1" applyFill="1" applyBorder="1" applyAlignment="1">
      <alignment horizontal="center" wrapText="1"/>
    </xf>
    <xf numFmtId="164" fontId="23" fillId="0" borderId="35" xfId="5" applyFont="1" applyBorder="1" applyAlignment="1">
      <alignment horizontal="center" vertical="center" wrapText="1"/>
    </xf>
    <xf numFmtId="11" fontId="23" fillId="0" borderId="35" xfId="5" applyNumberFormat="1" applyFont="1" applyBorder="1" applyAlignment="1">
      <alignment horizontal="center" vertical="center" wrapText="1"/>
    </xf>
    <xf numFmtId="165" fontId="23" fillId="0" borderId="42" xfId="5" applyNumberFormat="1" applyFont="1" applyBorder="1" applyAlignment="1">
      <alignment horizontal="center" vertical="center" wrapText="1"/>
    </xf>
    <xf numFmtId="166" fontId="23" fillId="0" borderId="36" xfId="5" applyNumberFormat="1" applyFont="1" applyBorder="1" applyAlignment="1">
      <alignment horizontal="center" vertical="center" wrapText="1"/>
    </xf>
    <xf numFmtId="164" fontId="23" fillId="0" borderId="28" xfId="5" applyFont="1" applyBorder="1" applyAlignment="1">
      <alignment horizontal="center" vertical="center" wrapText="1"/>
    </xf>
    <xf numFmtId="11" fontId="23" fillId="0" borderId="28" xfId="5" applyNumberFormat="1" applyFont="1" applyBorder="1" applyAlignment="1">
      <alignment horizontal="center" vertical="center" wrapText="1"/>
    </xf>
    <xf numFmtId="165" fontId="23" fillId="0" borderId="44" xfId="5" applyNumberFormat="1" applyFont="1" applyBorder="1" applyAlignment="1">
      <alignment horizontal="center" vertical="center" wrapText="1"/>
    </xf>
    <xf numFmtId="166" fontId="23" fillId="0" borderId="45" xfId="5" applyNumberFormat="1" applyFont="1" applyBorder="1" applyAlignment="1">
      <alignment horizontal="center" vertical="center" wrapText="1"/>
    </xf>
    <xf numFmtId="164" fontId="23" fillId="0" borderId="39" xfId="5" applyFont="1" applyBorder="1" applyAlignment="1">
      <alignment horizontal="center" vertical="center" wrapText="1"/>
    </xf>
    <xf numFmtId="11" fontId="23" fillId="0" borderId="39" xfId="5" applyNumberFormat="1" applyFont="1" applyBorder="1" applyAlignment="1">
      <alignment horizontal="center" vertical="center" wrapText="1"/>
    </xf>
    <xf numFmtId="164" fontId="23" fillId="0" borderId="30" xfId="5" applyFont="1" applyBorder="1" applyAlignment="1">
      <alignment horizontal="center" vertical="center" wrapText="1"/>
    </xf>
    <xf numFmtId="11" fontId="23" fillId="0" borderId="30" xfId="5" applyNumberFormat="1" applyFont="1" applyBorder="1" applyAlignment="1">
      <alignment horizontal="center" vertical="center" wrapText="1"/>
    </xf>
    <xf numFmtId="165" fontId="23" fillId="0" borderId="46" xfId="5" applyNumberFormat="1" applyFont="1" applyBorder="1" applyAlignment="1">
      <alignment horizontal="center" vertical="center" wrapText="1"/>
    </xf>
    <xf numFmtId="166" fontId="23" fillId="0" borderId="47" xfId="5" applyNumberFormat="1" applyFont="1" applyBorder="1" applyAlignment="1">
      <alignment horizontal="center" vertical="center" wrapText="1"/>
    </xf>
    <xf numFmtId="164" fontId="23" fillId="0" borderId="25" xfId="5" applyFont="1" applyBorder="1" applyAlignment="1">
      <alignment horizontal="center" vertical="center" wrapText="1"/>
    </xf>
    <xf numFmtId="11" fontId="23" fillId="0" borderId="25" xfId="5" applyNumberFormat="1" applyFont="1" applyBorder="1" applyAlignment="1">
      <alignment horizontal="center" vertical="center" wrapText="1"/>
    </xf>
    <xf numFmtId="165" fontId="23" fillId="0" borderId="48" xfId="5" applyNumberFormat="1" applyFont="1" applyBorder="1" applyAlignment="1">
      <alignment horizontal="center" vertical="center" wrapText="1"/>
    </xf>
    <xf numFmtId="166" fontId="23" fillId="0" borderId="49" xfId="5" applyNumberFormat="1" applyFont="1" applyBorder="1" applyAlignment="1">
      <alignment horizontal="center" vertical="center" wrapText="1"/>
    </xf>
    <xf numFmtId="164" fontId="23" fillId="0" borderId="56" xfId="5" applyFont="1" applyBorder="1" applyAlignment="1">
      <alignment horizontal="center" vertical="center" wrapText="1"/>
    </xf>
    <xf numFmtId="165" fontId="23" fillId="0" borderId="58" xfId="5" applyNumberFormat="1" applyFont="1" applyBorder="1" applyAlignment="1">
      <alignment horizontal="center" vertical="center" wrapText="1"/>
    </xf>
    <xf numFmtId="166" fontId="23" fillId="0" borderId="57" xfId="5" applyNumberFormat="1" applyFont="1" applyBorder="1" applyAlignment="1">
      <alignment horizontal="center" vertical="center" wrapText="1"/>
    </xf>
    <xf numFmtId="165" fontId="19" fillId="58" borderId="59" xfId="5" applyNumberFormat="1" applyFont="1" applyFill="1" applyBorder="1" applyAlignment="1">
      <alignment horizontal="center" wrapText="1"/>
    </xf>
    <xf numFmtId="166" fontId="23" fillId="0" borderId="60" xfId="5" applyNumberFormat="1" applyFont="1" applyBorder="1" applyAlignment="1">
      <alignment horizontal="center" vertical="center" wrapText="1"/>
    </xf>
    <xf numFmtId="166" fontId="23" fillId="0" borderId="61" xfId="5" applyNumberFormat="1" applyFont="1" applyBorder="1" applyAlignment="1">
      <alignment horizontal="center" vertical="center" wrapText="1"/>
    </xf>
    <xf numFmtId="166" fontId="23" fillId="0" borderId="62" xfId="5" applyNumberFormat="1" applyFont="1" applyBorder="1" applyAlignment="1">
      <alignment horizontal="center" vertical="center" wrapText="1"/>
    </xf>
    <xf numFmtId="166" fontId="23" fillId="0" borderId="63" xfId="5" applyNumberFormat="1" applyFont="1" applyBorder="1" applyAlignment="1">
      <alignment horizontal="center" vertical="center" wrapText="1"/>
    </xf>
    <xf numFmtId="166" fontId="23" fillId="0" borderId="64" xfId="5" applyNumberFormat="1" applyFont="1" applyBorder="1" applyAlignment="1">
      <alignment horizontal="center" vertical="center" wrapText="1"/>
    </xf>
    <xf numFmtId="11" fontId="23" fillId="0" borderId="56" xfId="5" applyNumberFormat="1" applyFont="1" applyBorder="1" applyAlignment="1">
      <alignment horizontal="center" vertical="center" wrapText="1"/>
    </xf>
    <xf numFmtId="164" fontId="33" fillId="0" borderId="0" xfId="3" applyNumberFormat="1"/>
    <xf numFmtId="166" fontId="33" fillId="0" borderId="0" xfId="3" applyNumberFormat="1"/>
    <xf numFmtId="0" fontId="33" fillId="0" borderId="0" xfId="3" applyAlignment="1">
      <alignment horizontal="center" vertical="center" wrapText="1"/>
    </xf>
    <xf numFmtId="165" fontId="19" fillId="58" borderId="40" xfId="5" applyNumberFormat="1" applyFont="1" applyFill="1" applyBorder="1" applyAlignment="1">
      <alignment horizontal="center" wrapText="1"/>
    </xf>
    <xf numFmtId="165" fontId="23" fillId="0" borderId="66" xfId="5" applyNumberFormat="1" applyFont="1" applyBorder="1" applyAlignment="1">
      <alignment horizontal="center" vertical="center" wrapText="1"/>
    </xf>
    <xf numFmtId="166" fontId="23" fillId="0" borderId="40" xfId="5" applyNumberFormat="1" applyFont="1" applyBorder="1" applyAlignment="1">
      <alignment horizontal="center" vertical="center" wrapText="1"/>
    </xf>
    <xf numFmtId="166" fontId="23" fillId="0" borderId="59" xfId="5" applyNumberFormat="1" applyFont="1" applyBorder="1" applyAlignment="1">
      <alignment horizontal="center" vertical="center" wrapText="1"/>
    </xf>
    <xf numFmtId="165" fontId="19" fillId="58" borderId="67" xfId="5" applyNumberFormat="1" applyFont="1" applyFill="1" applyBorder="1" applyAlignment="1">
      <alignment horizontal="center" wrapText="1"/>
    </xf>
    <xf numFmtId="0" fontId="33" fillId="0" borderId="0" xfId="3"/>
    <xf numFmtId="164" fontId="36" fillId="0" borderId="0" xfId="5" applyFont="1"/>
    <xf numFmtId="0" fontId="34" fillId="0" borderId="0" xfId="3" applyFont="1"/>
    <xf numFmtId="164" fontId="35" fillId="0" borderId="0" xfId="5" applyFont="1"/>
    <xf numFmtId="165" fontId="35" fillId="0" borderId="0" xfId="5" applyNumberFormat="1" applyFont="1" applyAlignment="1">
      <alignment horizontal="center"/>
    </xf>
    <xf numFmtId="165" fontId="19" fillId="58" borderId="38" xfId="5" applyNumberFormat="1" applyFont="1" applyFill="1" applyBorder="1" applyAlignment="1">
      <alignment horizontal="center" wrapText="1"/>
    </xf>
    <xf numFmtId="11" fontId="19" fillId="58" borderId="39" xfId="5" applyNumberFormat="1" applyFont="1" applyFill="1" applyBorder="1" applyAlignment="1">
      <alignment horizontal="center" wrapText="1"/>
    </xf>
    <xf numFmtId="164" fontId="23" fillId="0" borderId="35" xfId="5" applyFont="1" applyBorder="1" applyAlignment="1">
      <alignment horizontal="center" vertical="center" wrapText="1"/>
    </xf>
    <xf numFmtId="11" fontId="23" fillId="0" borderId="35" xfId="5" applyNumberFormat="1" applyFont="1" applyBorder="1" applyAlignment="1">
      <alignment horizontal="center" vertical="center" wrapText="1"/>
    </xf>
    <xf numFmtId="165" fontId="23" fillId="0" borderId="42" xfId="5" applyNumberFormat="1" applyFont="1" applyBorder="1" applyAlignment="1">
      <alignment horizontal="center" vertical="center" wrapText="1"/>
    </xf>
    <xf numFmtId="166" fontId="23" fillId="0" borderId="36" xfId="5" applyNumberFormat="1" applyFont="1" applyBorder="1" applyAlignment="1">
      <alignment horizontal="center" vertical="center" wrapText="1"/>
    </xf>
    <xf numFmtId="164" fontId="23" fillId="0" borderId="28" xfId="5" applyFont="1" applyBorder="1" applyAlignment="1">
      <alignment horizontal="center" vertical="center" wrapText="1"/>
    </xf>
    <xf numFmtId="11" fontId="23" fillId="0" borderId="28" xfId="5" applyNumberFormat="1" applyFont="1" applyBorder="1" applyAlignment="1">
      <alignment horizontal="center" vertical="center" wrapText="1"/>
    </xf>
    <xf numFmtId="165" fontId="23" fillId="0" borderId="44" xfId="5" applyNumberFormat="1" applyFont="1" applyBorder="1" applyAlignment="1">
      <alignment horizontal="center" vertical="center" wrapText="1"/>
    </xf>
    <xf numFmtId="166" fontId="23" fillId="0" borderId="45" xfId="5" applyNumberFormat="1" applyFont="1" applyBorder="1" applyAlignment="1">
      <alignment horizontal="center" vertical="center" wrapText="1"/>
    </xf>
    <xf numFmtId="164" fontId="23" fillId="0" borderId="39" xfId="5" applyFont="1" applyBorder="1" applyAlignment="1">
      <alignment horizontal="center" vertical="center" wrapText="1"/>
    </xf>
    <xf numFmtId="11" fontId="23" fillId="0" borderId="39" xfId="5" applyNumberFormat="1" applyFont="1" applyBorder="1" applyAlignment="1">
      <alignment horizontal="center" vertical="center" wrapText="1"/>
    </xf>
    <xf numFmtId="164" fontId="23" fillId="0" borderId="30" xfId="5" applyFont="1" applyBorder="1" applyAlignment="1">
      <alignment horizontal="center" vertical="center" wrapText="1"/>
    </xf>
    <xf numFmtId="11" fontId="23" fillId="0" borderId="30" xfId="5" applyNumberFormat="1" applyFont="1" applyBorder="1" applyAlignment="1">
      <alignment horizontal="center" vertical="center" wrapText="1"/>
    </xf>
    <xf numFmtId="165" fontId="23" fillId="0" borderId="46" xfId="5" applyNumberFormat="1" applyFont="1" applyBorder="1" applyAlignment="1">
      <alignment horizontal="center" vertical="center" wrapText="1"/>
    </xf>
    <xf numFmtId="166" fontId="23" fillId="0" borderId="47" xfId="5" applyNumberFormat="1" applyFont="1" applyBorder="1" applyAlignment="1">
      <alignment horizontal="center" vertical="center" wrapText="1"/>
    </xf>
    <xf numFmtId="164" fontId="23" fillId="0" borderId="25" xfId="5" applyFont="1" applyBorder="1" applyAlignment="1">
      <alignment horizontal="center" vertical="center" wrapText="1"/>
    </xf>
    <xf numFmtId="11" fontId="23" fillId="0" borderId="25" xfId="5" applyNumberFormat="1" applyFont="1" applyBorder="1" applyAlignment="1">
      <alignment horizontal="center" vertical="center" wrapText="1"/>
    </xf>
    <xf numFmtId="165" fontId="23" fillId="0" borderId="48" xfId="5" applyNumberFormat="1" applyFont="1" applyBorder="1" applyAlignment="1">
      <alignment horizontal="center" vertical="center" wrapText="1"/>
    </xf>
    <xf numFmtId="166" fontId="23" fillId="0" borderId="49" xfId="5" applyNumberFormat="1" applyFont="1" applyBorder="1" applyAlignment="1">
      <alignment horizontal="center" vertical="center" wrapText="1"/>
    </xf>
    <xf numFmtId="164" fontId="23" fillId="0" borderId="56" xfId="5" applyFont="1" applyBorder="1" applyAlignment="1">
      <alignment horizontal="center" vertical="center" wrapText="1"/>
    </xf>
    <xf numFmtId="165" fontId="23" fillId="0" borderId="58" xfId="5" applyNumberFormat="1" applyFont="1" applyBorder="1" applyAlignment="1">
      <alignment horizontal="center" vertical="center" wrapText="1"/>
    </xf>
    <xf numFmtId="166" fontId="23" fillId="0" borderId="57" xfId="5" applyNumberFormat="1" applyFont="1" applyBorder="1" applyAlignment="1">
      <alignment horizontal="center" vertical="center" wrapText="1"/>
    </xf>
    <xf numFmtId="165" fontId="19" fillId="58" borderId="59" xfId="5" applyNumberFormat="1" applyFont="1" applyFill="1" applyBorder="1" applyAlignment="1">
      <alignment horizontal="center" wrapText="1"/>
    </xf>
    <xf numFmtId="166" fontId="23" fillId="0" borderId="60" xfId="5" applyNumberFormat="1" applyFont="1" applyBorder="1" applyAlignment="1">
      <alignment horizontal="center" vertical="center" wrapText="1"/>
    </xf>
    <xf numFmtId="166" fontId="23" fillId="0" borderId="61" xfId="5" applyNumberFormat="1" applyFont="1" applyBorder="1" applyAlignment="1">
      <alignment horizontal="center" vertical="center" wrapText="1"/>
    </xf>
    <xf numFmtId="166" fontId="23" fillId="0" borderId="62" xfId="5" applyNumberFormat="1" applyFont="1" applyBorder="1" applyAlignment="1">
      <alignment horizontal="center" vertical="center" wrapText="1"/>
    </xf>
    <xf numFmtId="166" fontId="23" fillId="0" borderId="63" xfId="5" applyNumberFormat="1" applyFont="1" applyBorder="1" applyAlignment="1">
      <alignment horizontal="center" vertical="center" wrapText="1"/>
    </xf>
    <xf numFmtId="166" fontId="23" fillId="0" borderId="64" xfId="5" applyNumberFormat="1" applyFont="1" applyBorder="1" applyAlignment="1">
      <alignment horizontal="center" vertical="center" wrapText="1"/>
    </xf>
    <xf numFmtId="11" fontId="23" fillId="0" borderId="56" xfId="5" applyNumberFormat="1" applyFont="1" applyBorder="1" applyAlignment="1">
      <alignment horizontal="center" vertical="center" wrapText="1"/>
    </xf>
    <xf numFmtId="164" fontId="33" fillId="0" borderId="0" xfId="3" applyNumberFormat="1"/>
    <xf numFmtId="166" fontId="33" fillId="0" borderId="0" xfId="3" applyNumberFormat="1"/>
    <xf numFmtId="0" fontId="33" fillId="0" borderId="0" xfId="3" applyAlignment="1">
      <alignment horizontal="center" vertical="center" wrapText="1"/>
    </xf>
    <xf numFmtId="165" fontId="19" fillId="58" borderId="40" xfId="5" applyNumberFormat="1" applyFont="1" applyFill="1" applyBorder="1" applyAlignment="1">
      <alignment horizontal="center" wrapText="1"/>
    </xf>
    <xf numFmtId="165" fontId="23" fillId="0" borderId="66" xfId="5" applyNumberFormat="1" applyFont="1" applyBorder="1" applyAlignment="1">
      <alignment horizontal="center" vertical="center" wrapText="1"/>
    </xf>
    <xf numFmtId="166" fontId="23" fillId="0" borderId="40" xfId="5" applyNumberFormat="1" applyFont="1" applyBorder="1" applyAlignment="1">
      <alignment horizontal="center" vertical="center" wrapText="1"/>
    </xf>
    <xf numFmtId="166" fontId="23" fillId="0" borderId="59" xfId="5" applyNumberFormat="1" applyFont="1" applyBorder="1" applyAlignment="1">
      <alignment horizontal="center" vertical="center" wrapText="1"/>
    </xf>
    <xf numFmtId="165" fontId="19" fillId="58" borderId="67" xfId="5" applyNumberFormat="1" applyFont="1" applyFill="1" applyBorder="1" applyAlignment="1">
      <alignment horizontal="center" wrapText="1"/>
    </xf>
    <xf numFmtId="0" fontId="33" fillId="0" borderId="0" xfId="3"/>
    <xf numFmtId="0" fontId="34" fillId="0" borderId="0" xfId="3" applyFont="1"/>
    <xf numFmtId="0" fontId="33" fillId="0" borderId="0" xfId="3" applyAlignment="1"/>
    <xf numFmtId="0" fontId="34" fillId="0" borderId="0" xfId="3" applyFont="1" applyAlignment="1">
      <alignment horizontal="center"/>
    </xf>
    <xf numFmtId="0" fontId="33" fillId="0" borderId="0" xfId="3" applyAlignment="1">
      <alignment horizontal="center"/>
    </xf>
    <xf numFmtId="0" fontId="33" fillId="0" borderId="29" xfId="3" applyBorder="1"/>
    <xf numFmtId="0" fontId="33" fillId="0" borderId="24" xfId="3" applyBorder="1"/>
    <xf numFmtId="0" fontId="33" fillId="0" borderId="28" xfId="3" applyBorder="1"/>
    <xf numFmtId="0" fontId="33" fillId="0" borderId="27" xfId="3" applyBorder="1"/>
    <xf numFmtId="0" fontId="33" fillId="0" borderId="26" xfId="3" applyBorder="1"/>
    <xf numFmtId="0" fontId="33" fillId="0" borderId="25" xfId="3" applyBorder="1"/>
    <xf numFmtId="0" fontId="33" fillId="0" borderId="0" xfId="3"/>
    <xf numFmtId="0" fontId="34" fillId="0" borderId="0" xfId="3" applyFont="1"/>
    <xf numFmtId="0" fontId="33" fillId="0" borderId="0" xfId="3" applyAlignment="1"/>
    <xf numFmtId="0" fontId="34" fillId="0" borderId="0" xfId="3" applyFont="1" applyAlignment="1">
      <alignment horizontal="center"/>
    </xf>
    <xf numFmtId="0" fontId="33" fillId="0" borderId="0" xfId="3" applyAlignment="1">
      <alignment horizontal="center"/>
    </xf>
    <xf numFmtId="0" fontId="33" fillId="0" borderId="29" xfId="3" applyBorder="1"/>
    <xf numFmtId="0" fontId="33" fillId="0" borderId="24" xfId="3" applyBorder="1"/>
    <xf numFmtId="0" fontId="33" fillId="0" borderId="28" xfId="3" applyBorder="1"/>
    <xf numFmtId="0" fontId="33" fillId="0" borderId="27" xfId="3" applyBorder="1"/>
    <xf numFmtId="0" fontId="33" fillId="0" borderId="26" xfId="3" applyBorder="1"/>
    <xf numFmtId="0" fontId="33" fillId="0" borderId="25" xfId="3" applyBorder="1"/>
    <xf numFmtId="0" fontId="33" fillId="0" borderId="0" xfId="3"/>
    <xf numFmtId="0" fontId="34" fillId="0" borderId="0" xfId="3" applyFont="1"/>
    <xf numFmtId="0" fontId="33" fillId="0" borderId="0" xfId="3" applyAlignment="1"/>
    <xf numFmtId="0" fontId="34" fillId="0" borderId="0" xfId="3" applyFont="1" applyAlignment="1">
      <alignment horizontal="center"/>
    </xf>
    <xf numFmtId="0" fontId="33" fillId="0" borderId="0" xfId="3" applyAlignment="1">
      <alignment horizontal="center"/>
    </xf>
    <xf numFmtId="0" fontId="33" fillId="0" borderId="29" xfId="3" applyBorder="1"/>
    <xf numFmtId="0" fontId="33" fillId="0" borderId="24" xfId="3" applyBorder="1"/>
    <xf numFmtId="0" fontId="33" fillId="0" borderId="28" xfId="3" applyBorder="1"/>
    <xf numFmtId="0" fontId="33" fillId="0" borderId="27" xfId="3" applyBorder="1"/>
    <xf numFmtId="0" fontId="33" fillId="0" borderId="26" xfId="3" applyBorder="1"/>
    <xf numFmtId="0" fontId="33" fillId="0" borderId="25" xfId="3" applyBorder="1"/>
    <xf numFmtId="0" fontId="33" fillId="0" borderId="0" xfId="3"/>
    <xf numFmtId="0" fontId="33" fillId="0" borderId="0" xfId="3"/>
    <xf numFmtId="0" fontId="34" fillId="0" borderId="0" xfId="3" applyFont="1"/>
    <xf numFmtId="0" fontId="33" fillId="0" borderId="0" xfId="3" applyAlignment="1"/>
    <xf numFmtId="0" fontId="34" fillId="0" borderId="0" xfId="3" applyFont="1" applyAlignment="1">
      <alignment horizontal="center"/>
    </xf>
    <xf numFmtId="0" fontId="33" fillId="0" borderId="0" xfId="3" applyAlignment="1">
      <alignment horizontal="center"/>
    </xf>
    <xf numFmtId="0" fontId="33" fillId="0" borderId="29" xfId="3" applyBorder="1"/>
    <xf numFmtId="0" fontId="33" fillId="0" borderId="24" xfId="3" applyBorder="1"/>
    <xf numFmtId="0" fontId="33" fillId="0" borderId="28" xfId="3" applyBorder="1"/>
    <xf numFmtId="0" fontId="33" fillId="0" borderId="27" xfId="3" applyBorder="1"/>
    <xf numFmtId="0" fontId="33" fillId="0" borderId="26" xfId="3" applyBorder="1"/>
    <xf numFmtId="0" fontId="33" fillId="0" borderId="25" xfId="3" applyBorder="1"/>
    <xf numFmtId="0" fontId="4" fillId="0" borderId="0" xfId="0" applyFont="1" applyAlignment="1">
      <alignment horizontal="center"/>
    </xf>
    <xf numFmtId="0" fontId="5" fillId="25" borderId="4" xfId="0" applyFont="1" applyFill="1" applyBorder="1" applyAlignment="1">
      <alignment horizontal="left" vertical="center" wrapText="1" readingOrder="1"/>
    </xf>
    <xf numFmtId="0" fontId="6" fillId="2" borderId="0" xfId="0" applyFont="1" applyFill="1" applyBorder="1" applyAlignment="1">
      <alignment horizontal="center" vertical="center" wrapText="1" readingOrder="1"/>
    </xf>
    <xf numFmtId="0" fontId="6" fillId="26" borderId="0" xfId="0" applyFont="1" applyFill="1" applyBorder="1" applyAlignment="1">
      <alignment horizontal="center" vertical="center" wrapText="1" readingOrder="1"/>
    </xf>
    <xf numFmtId="0" fontId="6" fillId="27" borderId="0" xfId="0" applyFont="1" applyFill="1" applyBorder="1" applyAlignment="1">
      <alignment horizontal="center" vertical="center" wrapText="1" readingOrder="1"/>
    </xf>
    <xf numFmtId="0" fontId="7" fillId="28" borderId="0" xfId="0" applyFont="1" applyFill="1" applyBorder="1" applyAlignment="1">
      <alignment horizontal="center" vertical="center" wrapText="1" readingOrder="1"/>
    </xf>
    <xf numFmtId="0" fontId="6" fillId="25" borderId="0" xfId="0" applyFont="1" applyFill="1" applyBorder="1" applyAlignment="1">
      <alignment horizontal="center" vertical="center" wrapText="1" readingOrder="1"/>
    </xf>
    <xf numFmtId="0" fontId="41" fillId="0" borderId="0" xfId="9" applyFill="1" applyBorder="1" applyAlignment="1">
      <alignment horizontal="left" vertical="top"/>
    </xf>
    <xf numFmtId="0" fontId="41" fillId="0" borderId="0" xfId="9" applyFill="1" applyBorder="1" applyAlignment="1">
      <alignment horizontal="left" vertical="center" wrapText="1"/>
    </xf>
    <xf numFmtId="0" fontId="41" fillId="0" borderId="0" xfId="9" applyFill="1" applyBorder="1" applyAlignment="1">
      <alignment horizontal="left" wrapText="1"/>
    </xf>
    <xf numFmtId="0" fontId="44" fillId="0" borderId="75" xfId="9" applyFont="1" applyFill="1" applyBorder="1" applyAlignment="1">
      <alignment horizontal="center" vertical="top" wrapText="1"/>
    </xf>
    <xf numFmtId="1" fontId="46" fillId="0" borderId="75" xfId="9" applyNumberFormat="1" applyFont="1" applyFill="1" applyBorder="1" applyAlignment="1">
      <alignment horizontal="center" vertical="top" shrinkToFit="1"/>
    </xf>
    <xf numFmtId="167" fontId="47" fillId="0" borderId="75" xfId="9" applyNumberFormat="1" applyFont="1" applyFill="1" applyBorder="1" applyAlignment="1">
      <alignment horizontal="center" vertical="top" shrinkToFit="1"/>
    </xf>
    <xf numFmtId="2" fontId="47" fillId="0" borderId="75" xfId="9" applyNumberFormat="1" applyFont="1" applyFill="1" applyBorder="1" applyAlignment="1">
      <alignment horizontal="center" vertical="top" shrinkToFit="1"/>
    </xf>
    <xf numFmtId="1" fontId="47" fillId="0" borderId="75" xfId="9" applyNumberFormat="1" applyFont="1" applyFill="1" applyBorder="1" applyAlignment="1">
      <alignment horizontal="center" vertical="top" shrinkToFit="1"/>
    </xf>
    <xf numFmtId="0" fontId="44" fillId="0" borderId="75" xfId="9" applyFont="1" applyFill="1" applyBorder="1" applyAlignment="1">
      <alignment horizontal="right" vertical="top" wrapText="1"/>
    </xf>
    <xf numFmtId="0" fontId="41" fillId="0" borderId="75" xfId="9" applyFill="1" applyBorder="1" applyAlignment="1">
      <alignment horizontal="left" wrapText="1"/>
    </xf>
    <xf numFmtId="0" fontId="44" fillId="0" borderId="75" xfId="9" applyFont="1" applyFill="1" applyBorder="1" applyAlignment="1">
      <alignment horizontal="right" vertical="top" wrapText="1" indent="1"/>
    </xf>
    <xf numFmtId="0" fontId="41" fillId="0" borderId="76" xfId="9" applyFill="1" applyBorder="1" applyAlignment="1">
      <alignment horizontal="center" vertical="top" wrapText="1"/>
    </xf>
    <xf numFmtId="0" fontId="44" fillId="0" borderId="76" xfId="9" applyFont="1" applyFill="1" applyBorder="1" applyAlignment="1">
      <alignment horizontal="center" vertical="top" wrapText="1"/>
    </xf>
    <xf numFmtId="0" fontId="44" fillId="0" borderId="77" xfId="9" applyFont="1" applyFill="1" applyBorder="1" applyAlignment="1">
      <alignment horizontal="center" vertical="top" wrapText="1"/>
    </xf>
    <xf numFmtId="0" fontId="44" fillId="0" borderId="78" xfId="9" applyFont="1" applyFill="1" applyBorder="1" applyAlignment="1">
      <alignment horizontal="center" vertical="top" wrapText="1"/>
    </xf>
    <xf numFmtId="1" fontId="46" fillId="0" borderId="76" xfId="9" applyNumberFormat="1" applyFont="1" applyFill="1" applyBorder="1" applyAlignment="1">
      <alignment horizontal="center" vertical="top" shrinkToFit="1"/>
    </xf>
    <xf numFmtId="0" fontId="45" fillId="0" borderId="76" xfId="9" applyFont="1" applyFill="1" applyBorder="1" applyAlignment="1">
      <alignment horizontal="center" vertical="top" wrapText="1"/>
    </xf>
    <xf numFmtId="167" fontId="46" fillId="0" borderId="76" xfId="9" applyNumberFormat="1" applyFont="1" applyFill="1" applyBorder="1" applyAlignment="1">
      <alignment horizontal="center" vertical="top" shrinkToFit="1"/>
    </xf>
    <xf numFmtId="2" fontId="46" fillId="0" borderId="76" xfId="9" applyNumberFormat="1" applyFont="1" applyFill="1" applyBorder="1" applyAlignment="1">
      <alignment horizontal="center" vertical="top" shrinkToFit="1"/>
    </xf>
    <xf numFmtId="168" fontId="46" fillId="0" borderId="76" xfId="9" applyNumberFormat="1" applyFont="1" applyFill="1" applyBorder="1" applyAlignment="1">
      <alignment horizontal="center" vertical="top" shrinkToFit="1"/>
    </xf>
    <xf numFmtId="0" fontId="9" fillId="25" borderId="0" xfId="0" applyFont="1" applyFill="1" applyBorder="1" applyAlignment="1">
      <alignment horizontal="left" vertical="center" wrapText="1" readingOrder="1"/>
    </xf>
    <xf numFmtId="0" fontId="12" fillId="2" borderId="0" xfId="0" applyFont="1" applyFill="1" applyBorder="1" applyAlignment="1">
      <alignment horizontal="center" vertical="center" wrapText="1" readingOrder="1"/>
    </xf>
    <xf numFmtId="0" fontId="12" fillId="48" borderId="0" xfId="0" applyFont="1" applyFill="1" applyBorder="1" applyAlignment="1">
      <alignment horizontal="center" vertical="center" wrapText="1" readingOrder="1"/>
    </xf>
    <xf numFmtId="0" fontId="12" fillId="50" borderId="0" xfId="0" applyFont="1" applyFill="1" applyBorder="1" applyAlignment="1">
      <alignment horizontal="center" vertical="center" wrapText="1" readingOrder="1"/>
    </xf>
    <xf numFmtId="0" fontId="13" fillId="42" borderId="0" xfId="0" applyFont="1" applyFill="1" applyBorder="1" applyAlignment="1">
      <alignment horizontal="center" vertical="center" wrapText="1" readingOrder="1"/>
    </xf>
    <xf numFmtId="0" fontId="12" fillId="43" borderId="0" xfId="0" applyFont="1" applyFill="1" applyBorder="1" applyAlignment="1">
      <alignment horizontal="center" vertical="center" wrapText="1" readingOrder="1"/>
    </xf>
    <xf numFmtId="0" fontId="12" fillId="51" borderId="0" xfId="0" applyFont="1" applyFill="1" applyBorder="1" applyAlignment="1">
      <alignment horizontal="center" vertical="center" wrapText="1" readingOrder="1"/>
    </xf>
    <xf numFmtId="0" fontId="54" fillId="48" borderId="0" xfId="0" applyFont="1" applyFill="1" applyAlignment="1">
      <alignment horizontal="center" vertical="center" wrapText="1"/>
    </xf>
    <xf numFmtId="1" fontId="0" fillId="0" borderId="0" xfId="0" applyNumberFormat="1"/>
    <xf numFmtId="0" fontId="41" fillId="0" borderId="0" xfId="9" applyFill="1" applyBorder="1" applyAlignment="1">
      <alignment horizontal="left" wrapText="1"/>
    </xf>
    <xf numFmtId="0" fontId="44" fillId="0" borderId="79" xfId="9" applyFont="1" applyFill="1" applyBorder="1" applyAlignment="1">
      <alignment horizontal="left" vertical="top" wrapText="1" indent="3"/>
    </xf>
    <xf numFmtId="0" fontId="44" fillId="0" borderId="80" xfId="9" applyFont="1" applyFill="1" applyBorder="1" applyAlignment="1">
      <alignment horizontal="left" vertical="top" wrapText="1" indent="3"/>
    </xf>
    <xf numFmtId="0" fontId="44" fillId="0" borderId="81" xfId="9" applyFont="1" applyFill="1" applyBorder="1" applyAlignment="1">
      <alignment horizontal="left" vertical="top" wrapText="1" indent="3"/>
    </xf>
    <xf numFmtId="0" fontId="44" fillId="0" borderId="82" xfId="9" applyFont="1" applyFill="1" applyBorder="1" applyAlignment="1">
      <alignment horizontal="left" vertical="top" wrapText="1" indent="3"/>
    </xf>
    <xf numFmtId="0" fontId="44" fillId="0" borderId="83" xfId="9" applyFont="1" applyFill="1" applyBorder="1" applyAlignment="1">
      <alignment horizontal="left" vertical="top" wrapText="1" indent="3"/>
    </xf>
    <xf numFmtId="0" fontId="44" fillId="0" borderId="84" xfId="9" applyFont="1" applyFill="1" applyBorder="1" applyAlignment="1">
      <alignment horizontal="left" vertical="top" wrapText="1" indent="3"/>
    </xf>
    <xf numFmtId="0" fontId="44" fillId="0" borderId="79" xfId="9" applyFont="1" applyFill="1" applyBorder="1" applyAlignment="1">
      <alignment horizontal="left" vertical="top" wrapText="1" indent="2"/>
    </xf>
    <xf numFmtId="0" fontId="44" fillId="0" borderId="80" xfId="9" applyFont="1" applyFill="1" applyBorder="1" applyAlignment="1">
      <alignment horizontal="left" vertical="top" wrapText="1" indent="2"/>
    </xf>
    <xf numFmtId="0" fontId="44" fillId="0" borderId="81" xfId="9" applyFont="1" applyFill="1" applyBorder="1" applyAlignment="1">
      <alignment horizontal="left" vertical="top" wrapText="1" indent="2"/>
    </xf>
    <xf numFmtId="0" fontId="44" fillId="0" borderId="82" xfId="9" applyFont="1" applyFill="1" applyBorder="1" applyAlignment="1">
      <alignment horizontal="left" vertical="top" wrapText="1" indent="2"/>
    </xf>
    <xf numFmtId="0" fontId="44" fillId="0" borderId="83" xfId="9" applyFont="1" applyFill="1" applyBorder="1" applyAlignment="1">
      <alignment horizontal="left" vertical="top" wrapText="1" indent="2"/>
    </xf>
    <xf numFmtId="0" fontId="44" fillId="0" borderId="84" xfId="9" applyFont="1" applyFill="1" applyBorder="1" applyAlignment="1">
      <alignment horizontal="left" vertical="top" wrapText="1" indent="2"/>
    </xf>
    <xf numFmtId="0" fontId="44" fillId="0" borderId="79" xfId="9" applyFont="1" applyFill="1" applyBorder="1" applyAlignment="1">
      <alignment horizontal="left" vertical="top" wrapText="1" indent="1"/>
    </xf>
    <xf numFmtId="0" fontId="44" fillId="0" borderId="80" xfId="9" applyFont="1" applyFill="1" applyBorder="1" applyAlignment="1">
      <alignment horizontal="left" vertical="top" wrapText="1" indent="1"/>
    </xf>
    <xf numFmtId="0" fontId="44" fillId="0" borderId="81" xfId="9" applyFont="1" applyFill="1" applyBorder="1" applyAlignment="1">
      <alignment horizontal="left" vertical="top" wrapText="1" indent="1"/>
    </xf>
    <xf numFmtId="0" fontId="44" fillId="0" borderId="82" xfId="9" applyFont="1" applyFill="1" applyBorder="1" applyAlignment="1">
      <alignment horizontal="left" vertical="top" wrapText="1" indent="1"/>
    </xf>
    <xf numFmtId="0" fontId="44" fillId="0" borderId="83" xfId="9" applyFont="1" applyFill="1" applyBorder="1" applyAlignment="1">
      <alignment horizontal="left" vertical="top" wrapText="1" indent="1"/>
    </xf>
    <xf numFmtId="0" fontId="44" fillId="0" borderId="84" xfId="9" applyFont="1" applyFill="1" applyBorder="1" applyAlignment="1">
      <alignment horizontal="left" vertical="top" wrapText="1" indent="1"/>
    </xf>
    <xf numFmtId="0" fontId="44" fillId="0" borderId="76" xfId="9" applyFont="1" applyFill="1" applyBorder="1" applyAlignment="1">
      <alignment horizontal="center" vertical="top" wrapText="1"/>
    </xf>
    <xf numFmtId="0" fontId="44" fillId="0" borderId="77" xfId="9" applyFont="1" applyFill="1" applyBorder="1" applyAlignment="1">
      <alignment horizontal="center" vertical="top" wrapText="1"/>
    </xf>
    <xf numFmtId="0" fontId="44" fillId="0" borderId="78" xfId="9" applyFont="1" applyFill="1" applyBorder="1" applyAlignment="1">
      <alignment horizontal="center" vertical="top" wrapText="1"/>
    </xf>
    <xf numFmtId="0" fontId="45" fillId="0" borderId="79" xfId="9" applyFont="1" applyFill="1" applyBorder="1" applyAlignment="1">
      <alignment horizontal="left" vertical="center" wrapText="1" indent="1"/>
    </xf>
    <xf numFmtId="0" fontId="45" fillId="0" borderId="80" xfId="9" applyFont="1" applyFill="1" applyBorder="1" applyAlignment="1">
      <alignment horizontal="left" vertical="center" wrapText="1" indent="1"/>
    </xf>
    <xf numFmtId="0" fontId="45" fillId="0" borderId="81" xfId="9" applyFont="1" applyFill="1" applyBorder="1" applyAlignment="1">
      <alignment horizontal="left" vertical="center" wrapText="1" indent="1"/>
    </xf>
    <xf numFmtId="0" fontId="45" fillId="0" borderId="85" xfId="9" applyFont="1" applyFill="1" applyBorder="1" applyAlignment="1">
      <alignment horizontal="left" vertical="center" wrapText="1" indent="1"/>
    </xf>
    <xf numFmtId="0" fontId="45" fillId="0" borderId="0" xfId="9" applyFont="1" applyFill="1" applyBorder="1" applyAlignment="1">
      <alignment horizontal="left" vertical="center" wrapText="1" indent="1"/>
    </xf>
    <xf numFmtId="0" fontId="45" fillId="0" borderId="86" xfId="9" applyFont="1" applyFill="1" applyBorder="1" applyAlignment="1">
      <alignment horizontal="left" vertical="center" wrapText="1" indent="1"/>
    </xf>
    <xf numFmtId="0" fontId="45" fillId="0" borderId="82" xfId="9" applyFont="1" applyFill="1" applyBorder="1" applyAlignment="1">
      <alignment horizontal="left" vertical="center" wrapText="1" indent="1"/>
    </xf>
    <xf numFmtId="0" fontId="45" fillId="0" borderId="83" xfId="9" applyFont="1" applyFill="1" applyBorder="1" applyAlignment="1">
      <alignment horizontal="left" vertical="center" wrapText="1" indent="1"/>
    </xf>
    <xf numFmtId="0" fontId="45" fillId="0" borderId="84" xfId="9" applyFont="1" applyFill="1" applyBorder="1" applyAlignment="1">
      <alignment horizontal="left" vertical="center" wrapText="1" indent="1"/>
    </xf>
    <xf numFmtId="0" fontId="45" fillId="0" borderId="79" xfId="9" applyFont="1" applyFill="1" applyBorder="1" applyAlignment="1">
      <alignment horizontal="center" vertical="center" wrapText="1"/>
    </xf>
    <xf numFmtId="0" fontId="45" fillId="0" borderId="80" xfId="9" applyFont="1" applyFill="1" applyBorder="1" applyAlignment="1">
      <alignment horizontal="center" vertical="center" wrapText="1"/>
    </xf>
    <xf numFmtId="0" fontId="45" fillId="0" borderId="81" xfId="9" applyFont="1" applyFill="1" applyBorder="1" applyAlignment="1">
      <alignment horizontal="center" vertical="center" wrapText="1"/>
    </xf>
    <xf numFmtId="0" fontId="45" fillId="0" borderId="85" xfId="9" applyFont="1" applyFill="1" applyBorder="1" applyAlignment="1">
      <alignment horizontal="center" vertical="center" wrapText="1"/>
    </xf>
    <xf numFmtId="0" fontId="45" fillId="0" borderId="0" xfId="9" applyFont="1" applyFill="1" applyBorder="1" applyAlignment="1">
      <alignment horizontal="center" vertical="center" wrapText="1"/>
    </xf>
    <xf numFmtId="0" fontId="45" fillId="0" borderId="86" xfId="9" applyFont="1" applyFill="1" applyBorder="1" applyAlignment="1">
      <alignment horizontal="center" vertical="center" wrapText="1"/>
    </xf>
    <xf numFmtId="0" fontId="45" fillId="0" borderId="82" xfId="9" applyFont="1" applyFill="1" applyBorder="1" applyAlignment="1">
      <alignment horizontal="center" vertical="center" wrapText="1"/>
    </xf>
    <xf numFmtId="0" fontId="45" fillId="0" borderId="83" xfId="9" applyFont="1" applyFill="1" applyBorder="1" applyAlignment="1">
      <alignment horizontal="center" vertical="center" wrapText="1"/>
    </xf>
    <xf numFmtId="0" fontId="45" fillId="0" borderId="84" xfId="9" applyFont="1" applyFill="1" applyBorder="1" applyAlignment="1">
      <alignment horizontal="center" vertical="center" wrapText="1"/>
    </xf>
    <xf numFmtId="1" fontId="46" fillId="0" borderId="76" xfId="9" applyNumberFormat="1" applyFont="1" applyFill="1" applyBorder="1" applyAlignment="1">
      <alignment horizontal="center" vertical="top" shrinkToFit="1"/>
    </xf>
    <xf numFmtId="1" fontId="46" fillId="0" borderId="77" xfId="9" applyNumberFormat="1" applyFont="1" applyFill="1" applyBorder="1" applyAlignment="1">
      <alignment horizontal="center" vertical="top" shrinkToFit="1"/>
    </xf>
    <xf numFmtId="1" fontId="46" fillId="0" borderId="78" xfId="9" applyNumberFormat="1" applyFont="1" applyFill="1" applyBorder="1" applyAlignment="1">
      <alignment horizontal="center" vertical="top" shrinkToFit="1"/>
    </xf>
    <xf numFmtId="0" fontId="41" fillId="0" borderId="76" xfId="9" applyFill="1" applyBorder="1" applyAlignment="1">
      <alignment horizontal="center" vertical="top" wrapText="1"/>
    </xf>
    <xf numFmtId="0" fontId="41" fillId="0" borderId="77" xfId="9" applyFill="1" applyBorder="1" applyAlignment="1">
      <alignment horizontal="center" vertical="top" wrapText="1"/>
    </xf>
    <xf numFmtId="0" fontId="41" fillId="0" borderId="78" xfId="9" applyFill="1" applyBorder="1" applyAlignment="1">
      <alignment horizontal="center" vertical="top" wrapText="1"/>
    </xf>
    <xf numFmtId="0" fontId="41" fillId="0" borderId="0" xfId="9" applyFill="1" applyBorder="1" applyAlignment="1">
      <alignment horizontal="left" vertical="center" wrapText="1"/>
    </xf>
    <xf numFmtId="0" fontId="45" fillId="0" borderId="76" xfId="9" applyFont="1" applyFill="1" applyBorder="1" applyAlignment="1">
      <alignment horizontal="center" vertical="top" wrapText="1"/>
    </xf>
    <xf numFmtId="0" fontId="45" fillId="0" borderId="77" xfId="9" applyFont="1" applyFill="1" applyBorder="1" applyAlignment="1">
      <alignment horizontal="center" vertical="top" wrapText="1"/>
    </xf>
    <xf numFmtId="0" fontId="45" fillId="0" borderId="78" xfId="9" applyFont="1" applyFill="1" applyBorder="1" applyAlignment="1">
      <alignment horizontal="center" vertical="top" wrapText="1"/>
    </xf>
    <xf numFmtId="167" fontId="46" fillId="0" borderId="76" xfId="9" applyNumberFormat="1" applyFont="1" applyFill="1" applyBorder="1" applyAlignment="1">
      <alignment horizontal="center" vertical="top" shrinkToFit="1"/>
    </xf>
    <xf numFmtId="167" fontId="46" fillId="0" borderId="77" xfId="9" applyNumberFormat="1" applyFont="1" applyFill="1" applyBorder="1" applyAlignment="1">
      <alignment horizontal="center" vertical="top" shrinkToFit="1"/>
    </xf>
    <xf numFmtId="167" fontId="46" fillId="0" borderId="78" xfId="9" applyNumberFormat="1" applyFont="1" applyFill="1" applyBorder="1" applyAlignment="1">
      <alignment horizontal="center" vertical="top" shrinkToFit="1"/>
    </xf>
    <xf numFmtId="0" fontId="45" fillId="0" borderId="79" xfId="9" applyFont="1" applyFill="1" applyBorder="1" applyAlignment="1">
      <alignment horizontal="center" vertical="top" wrapText="1"/>
    </xf>
    <xf numFmtId="0" fontId="45" fillId="0" borderId="80" xfId="9" applyFont="1" applyFill="1" applyBorder="1" applyAlignment="1">
      <alignment horizontal="center" vertical="top" wrapText="1"/>
    </xf>
    <xf numFmtId="0" fontId="45" fillId="0" borderId="81" xfId="9" applyFont="1" applyFill="1" applyBorder="1" applyAlignment="1">
      <alignment horizontal="center" vertical="top" wrapText="1"/>
    </xf>
    <xf numFmtId="0" fontId="45" fillId="0" borderId="85" xfId="9" applyFont="1" applyFill="1" applyBorder="1" applyAlignment="1">
      <alignment horizontal="center" vertical="top" wrapText="1"/>
    </xf>
    <xf numFmtId="0" fontId="45" fillId="0" borderId="0" xfId="9" applyFont="1" applyFill="1" applyBorder="1" applyAlignment="1">
      <alignment horizontal="center" vertical="top" wrapText="1"/>
    </xf>
    <xf numFmtId="0" fontId="45" fillId="0" borderId="86" xfId="9" applyFont="1" applyFill="1" applyBorder="1" applyAlignment="1">
      <alignment horizontal="center" vertical="top" wrapText="1"/>
    </xf>
    <xf numFmtId="0" fontId="45" fillId="0" borderId="82" xfId="9" applyFont="1" applyFill="1" applyBorder="1" applyAlignment="1">
      <alignment horizontal="center" vertical="top" wrapText="1"/>
    </xf>
    <xf numFmtId="0" fontId="45" fillId="0" borderId="83" xfId="9" applyFont="1" applyFill="1" applyBorder="1" applyAlignment="1">
      <alignment horizontal="center" vertical="top" wrapText="1"/>
    </xf>
    <xf numFmtId="0" fontId="45" fillId="0" borderId="84" xfId="9" applyFont="1" applyFill="1" applyBorder="1" applyAlignment="1">
      <alignment horizontal="center" vertical="top" wrapText="1"/>
    </xf>
    <xf numFmtId="2" fontId="46" fillId="0" borderId="76" xfId="9" applyNumberFormat="1" applyFont="1" applyFill="1" applyBorder="1" applyAlignment="1">
      <alignment horizontal="center" vertical="top" shrinkToFit="1"/>
    </xf>
    <xf numFmtId="2" fontId="46" fillId="0" borderId="77" xfId="9" applyNumberFormat="1" applyFont="1" applyFill="1" applyBorder="1" applyAlignment="1">
      <alignment horizontal="center" vertical="top" shrinkToFit="1"/>
    </xf>
    <xf numFmtId="2" fontId="46" fillId="0" borderId="78" xfId="9" applyNumberFormat="1" applyFont="1" applyFill="1" applyBorder="1" applyAlignment="1">
      <alignment horizontal="center" vertical="top" shrinkToFit="1"/>
    </xf>
    <xf numFmtId="168" fontId="46" fillId="0" borderId="76" xfId="9" applyNumberFormat="1" applyFont="1" applyFill="1" applyBorder="1" applyAlignment="1">
      <alignment horizontal="center" vertical="top" shrinkToFit="1"/>
    </xf>
    <xf numFmtId="168" fontId="46" fillId="0" borderId="77" xfId="9" applyNumberFormat="1" applyFont="1" applyFill="1" applyBorder="1" applyAlignment="1">
      <alignment horizontal="center" vertical="top" shrinkToFit="1"/>
    </xf>
    <xf numFmtId="168" fontId="46" fillId="0" borderId="78" xfId="9" applyNumberFormat="1" applyFont="1" applyFill="1" applyBorder="1" applyAlignment="1">
      <alignment horizontal="center" vertical="top" shrinkToFit="1"/>
    </xf>
    <xf numFmtId="0" fontId="45" fillId="0" borderId="79" xfId="9" applyFont="1" applyFill="1" applyBorder="1" applyAlignment="1">
      <alignment horizontal="left" vertical="top" wrapText="1" indent="1"/>
    </xf>
    <xf numFmtId="0" fontId="45" fillId="0" borderId="80" xfId="9" applyFont="1" applyFill="1" applyBorder="1" applyAlignment="1">
      <alignment horizontal="left" vertical="top" wrapText="1" indent="1"/>
    </xf>
    <xf numFmtId="0" fontId="45" fillId="0" borderId="81" xfId="9" applyFont="1" applyFill="1" applyBorder="1" applyAlignment="1">
      <alignment horizontal="left" vertical="top" wrapText="1" indent="1"/>
    </xf>
    <xf numFmtId="0" fontId="45" fillId="0" borderId="85" xfId="9" applyFont="1" applyFill="1" applyBorder="1" applyAlignment="1">
      <alignment horizontal="left" vertical="top" wrapText="1" indent="1"/>
    </xf>
    <xf numFmtId="0" fontId="45" fillId="0" borderId="0" xfId="9" applyFont="1" applyFill="1" applyBorder="1" applyAlignment="1">
      <alignment horizontal="left" vertical="top" wrapText="1" indent="1"/>
    </xf>
    <xf numFmtId="0" fontId="45" fillId="0" borderId="86" xfId="9" applyFont="1" applyFill="1" applyBorder="1" applyAlignment="1">
      <alignment horizontal="left" vertical="top" wrapText="1" indent="1"/>
    </xf>
    <xf numFmtId="0" fontId="45" fillId="0" borderId="82" xfId="9" applyFont="1" applyFill="1" applyBorder="1" applyAlignment="1">
      <alignment horizontal="left" vertical="top" wrapText="1" indent="1"/>
    </xf>
    <xf numFmtId="0" fontId="45" fillId="0" borderId="83" xfId="9" applyFont="1" applyFill="1" applyBorder="1" applyAlignment="1">
      <alignment horizontal="left" vertical="top" wrapText="1" indent="1"/>
    </xf>
    <xf numFmtId="0" fontId="45" fillId="0" borderId="84" xfId="9" applyFont="1" applyFill="1" applyBorder="1" applyAlignment="1">
      <alignment horizontal="left" vertical="top" wrapText="1" indent="1"/>
    </xf>
    <xf numFmtId="0" fontId="45" fillId="0" borderId="79" xfId="9" applyFont="1" applyFill="1" applyBorder="1" applyAlignment="1">
      <alignment horizontal="left" vertical="center" wrapText="1" indent="2"/>
    </xf>
    <xf numFmtId="0" fontId="45" fillId="0" borderId="80" xfId="9" applyFont="1" applyFill="1" applyBorder="1" applyAlignment="1">
      <alignment horizontal="left" vertical="center" wrapText="1" indent="2"/>
    </xf>
    <xf numFmtId="0" fontId="45" fillId="0" borderId="81" xfId="9" applyFont="1" applyFill="1" applyBorder="1" applyAlignment="1">
      <alignment horizontal="left" vertical="center" wrapText="1" indent="2"/>
    </xf>
    <xf numFmtId="0" fontId="45" fillId="0" borderId="85" xfId="9" applyFont="1" applyFill="1" applyBorder="1" applyAlignment="1">
      <alignment horizontal="left" vertical="center" wrapText="1" indent="2"/>
    </xf>
    <xf numFmtId="0" fontId="45" fillId="0" borderId="0" xfId="9" applyFont="1" applyFill="1" applyBorder="1" applyAlignment="1">
      <alignment horizontal="left" vertical="center" wrapText="1" indent="2"/>
    </xf>
    <xf numFmtId="0" fontId="45" fillId="0" borderId="86" xfId="9" applyFont="1" applyFill="1" applyBorder="1" applyAlignment="1">
      <alignment horizontal="left" vertical="center" wrapText="1" indent="2"/>
    </xf>
    <xf numFmtId="0" fontId="45" fillId="0" borderId="82" xfId="9" applyFont="1" applyFill="1" applyBorder="1" applyAlignment="1">
      <alignment horizontal="left" vertical="center" wrapText="1" indent="2"/>
    </xf>
    <xf numFmtId="0" fontId="45" fillId="0" borderId="83" xfId="9" applyFont="1" applyFill="1" applyBorder="1" applyAlignment="1">
      <alignment horizontal="left" vertical="center" wrapText="1" indent="2"/>
    </xf>
    <xf numFmtId="0" fontId="45" fillId="0" borderId="84" xfId="9" applyFont="1" applyFill="1" applyBorder="1" applyAlignment="1">
      <alignment horizontal="left" vertical="center" wrapText="1" indent="2"/>
    </xf>
    <xf numFmtId="0" fontId="45" fillId="0" borderId="0" xfId="9" applyFont="1" applyFill="1" applyBorder="1" applyAlignment="1">
      <alignment horizontal="left" vertical="top" wrapText="1"/>
    </xf>
    <xf numFmtId="0" fontId="41" fillId="0" borderId="0" xfId="9" applyFill="1" applyBorder="1" applyAlignment="1">
      <alignment horizontal="left" vertical="top" wrapText="1"/>
    </xf>
    <xf numFmtId="0" fontId="44" fillId="0" borderId="87" xfId="9" applyFont="1" applyFill="1" applyBorder="1" applyAlignment="1">
      <alignment horizontal="left" vertical="top" wrapText="1"/>
    </xf>
    <xf numFmtId="0" fontId="44" fillId="0" borderId="88" xfId="9" applyFont="1" applyFill="1" applyBorder="1" applyAlignment="1">
      <alignment horizontal="left" vertical="top" wrapText="1"/>
    </xf>
    <xf numFmtId="167" fontId="47" fillId="0" borderId="76" xfId="9" applyNumberFormat="1" applyFont="1" applyFill="1" applyBorder="1" applyAlignment="1">
      <alignment horizontal="center" vertical="top" shrinkToFit="1"/>
    </xf>
    <xf numFmtId="167" fontId="47" fillId="0" borderId="77" xfId="9" applyNumberFormat="1" applyFont="1" applyFill="1" applyBorder="1" applyAlignment="1">
      <alignment horizontal="center" vertical="top" shrinkToFit="1"/>
    </xf>
    <xf numFmtId="167" fontId="47" fillId="0" borderId="78" xfId="9" applyNumberFormat="1" applyFont="1" applyFill="1" applyBorder="1" applyAlignment="1">
      <alignment horizontal="center" vertical="top" shrinkToFit="1"/>
    </xf>
    <xf numFmtId="2" fontId="47" fillId="0" borderId="76" xfId="9" applyNumberFormat="1" applyFont="1" applyFill="1" applyBorder="1" applyAlignment="1">
      <alignment horizontal="center" vertical="top" shrinkToFit="1"/>
    </xf>
    <xf numFmtId="2" fontId="47" fillId="0" borderId="78" xfId="9" applyNumberFormat="1" applyFont="1" applyFill="1" applyBorder="1" applyAlignment="1">
      <alignment horizontal="center" vertical="top" shrinkToFit="1"/>
    </xf>
    <xf numFmtId="2" fontId="47" fillId="0" borderId="77" xfId="9" applyNumberFormat="1" applyFont="1" applyFill="1" applyBorder="1" applyAlignment="1">
      <alignment horizontal="center" vertical="top" shrinkToFit="1"/>
    </xf>
    <xf numFmtId="168" fontId="47" fillId="0" borderId="76" xfId="9" applyNumberFormat="1" applyFont="1" applyFill="1" applyBorder="1" applyAlignment="1">
      <alignment horizontal="left" vertical="top" indent="1" shrinkToFit="1"/>
    </xf>
    <xf numFmtId="168" fontId="47" fillId="0" borderId="78" xfId="9" applyNumberFormat="1" applyFont="1" applyFill="1" applyBorder="1" applyAlignment="1">
      <alignment horizontal="left" vertical="top" indent="1" shrinkToFit="1"/>
    </xf>
    <xf numFmtId="1" fontId="47" fillId="0" borderId="76" xfId="9" applyNumberFormat="1" applyFont="1" applyFill="1" applyBorder="1" applyAlignment="1">
      <alignment horizontal="center" vertical="top" shrinkToFit="1"/>
    </xf>
    <xf numFmtId="1" fontId="47" fillId="0" borderId="77" xfId="9" applyNumberFormat="1" applyFont="1" applyFill="1" applyBorder="1" applyAlignment="1">
      <alignment horizontal="center" vertical="top" shrinkToFit="1"/>
    </xf>
    <xf numFmtId="1" fontId="47" fillId="0" borderId="78" xfId="9" applyNumberFormat="1" applyFont="1" applyFill="1" applyBorder="1" applyAlignment="1">
      <alignment horizontal="center" vertical="top" shrinkToFit="1"/>
    </xf>
    <xf numFmtId="0" fontId="41" fillId="0" borderId="76" xfId="9" applyFill="1" applyBorder="1" applyAlignment="1">
      <alignment horizontal="left" wrapText="1"/>
    </xf>
    <xf numFmtId="0" fontId="41" fillId="0" borderId="77" xfId="9" applyFill="1" applyBorder="1" applyAlignment="1">
      <alignment horizontal="left" wrapText="1"/>
    </xf>
    <xf numFmtId="0" fontId="41" fillId="0" borderId="78" xfId="9" applyFill="1" applyBorder="1" applyAlignment="1">
      <alignment horizontal="left" wrapText="1"/>
    </xf>
    <xf numFmtId="0" fontId="44" fillId="0" borderId="76" xfId="9" applyFont="1" applyFill="1" applyBorder="1" applyAlignment="1">
      <alignment horizontal="left" vertical="top" wrapText="1" indent="3"/>
    </xf>
    <xf numFmtId="0" fontId="44" fillId="0" borderId="77" xfId="9" applyFont="1" applyFill="1" applyBorder="1" applyAlignment="1">
      <alignment horizontal="left" vertical="top" wrapText="1" indent="3"/>
    </xf>
    <xf numFmtId="0" fontId="44" fillId="0" borderId="78" xfId="9" applyFont="1" applyFill="1" applyBorder="1" applyAlignment="1">
      <alignment horizontal="left" vertical="top" wrapText="1" indent="3"/>
    </xf>
    <xf numFmtId="0" fontId="41" fillId="0" borderId="76" xfId="9" applyFill="1" applyBorder="1" applyAlignment="1">
      <alignment horizontal="left" vertical="top" wrapText="1" indent="2"/>
    </xf>
    <xf numFmtId="0" fontId="41" fillId="0" borderId="77" xfId="9" applyFill="1" applyBorder="1" applyAlignment="1">
      <alignment horizontal="left" vertical="top" wrapText="1" indent="2"/>
    </xf>
    <xf numFmtId="0" fontId="41" fillId="0" borderId="78" xfId="9" applyFill="1" applyBorder="1" applyAlignment="1">
      <alignment horizontal="left" vertical="top" wrapText="1" indent="2"/>
    </xf>
    <xf numFmtId="0" fontId="41" fillId="0" borderId="76" xfId="9" applyFill="1" applyBorder="1" applyAlignment="1">
      <alignment horizontal="left" vertical="top" wrapText="1" indent="3"/>
    </xf>
    <xf numFmtId="0" fontId="41" fillId="0" borderId="77" xfId="9" applyFill="1" applyBorder="1" applyAlignment="1">
      <alignment horizontal="left" vertical="top" wrapText="1" indent="3"/>
    </xf>
    <xf numFmtId="0" fontId="41" fillId="0" borderId="78" xfId="9" applyFill="1" applyBorder="1" applyAlignment="1">
      <alignment horizontal="left" vertical="top" wrapText="1" indent="3"/>
    </xf>
    <xf numFmtId="0" fontId="45" fillId="0" borderId="76" xfId="9" applyFont="1" applyFill="1" applyBorder="1" applyAlignment="1">
      <alignment horizontal="left" vertical="top" wrapText="1" indent="3"/>
    </xf>
    <xf numFmtId="0" fontId="45" fillId="0" borderId="77" xfId="9" applyFont="1" applyFill="1" applyBorder="1" applyAlignment="1">
      <alignment horizontal="left" vertical="top" wrapText="1" indent="3"/>
    </xf>
    <xf numFmtId="0" fontId="45" fillId="0" borderId="78" xfId="9" applyFont="1" applyFill="1" applyBorder="1" applyAlignment="1">
      <alignment horizontal="left" vertical="top" wrapText="1" indent="3"/>
    </xf>
    <xf numFmtId="0" fontId="17" fillId="54" borderId="14" xfId="0" applyFont="1" applyFill="1" applyBorder="1" applyAlignment="1">
      <alignment horizontal="center" vertical="center" wrapText="1"/>
    </xf>
    <xf numFmtId="0" fontId="17" fillId="54" borderId="15" xfId="0" applyFont="1" applyFill="1" applyBorder="1" applyAlignment="1">
      <alignment horizontal="center" vertical="center" wrapText="1"/>
    </xf>
    <xf numFmtId="0" fontId="17" fillId="54" borderId="16" xfId="0" applyFont="1" applyFill="1" applyBorder="1" applyAlignment="1">
      <alignment horizontal="center" vertical="center" wrapText="1"/>
    </xf>
    <xf numFmtId="0" fontId="18" fillId="54" borderId="17" xfId="0" applyFont="1" applyFill="1" applyBorder="1" applyAlignment="1">
      <alignment horizontal="center" vertical="center" wrapText="1"/>
    </xf>
    <xf numFmtId="0" fontId="18" fillId="54" borderId="18" xfId="0" applyFont="1" applyFill="1" applyBorder="1" applyAlignment="1">
      <alignment horizontal="center" vertical="center" wrapText="1"/>
    </xf>
    <xf numFmtId="0" fontId="18" fillId="54" borderId="13" xfId="0" applyFont="1" applyFill="1" applyBorder="1" applyAlignment="1">
      <alignment horizontal="center" vertical="center" wrapText="1"/>
    </xf>
    <xf numFmtId="0" fontId="19" fillId="55" borderId="20" xfId="0" applyFont="1" applyFill="1" applyBorder="1" applyAlignment="1">
      <alignment horizontal="center" vertical="center" wrapText="1"/>
    </xf>
    <xf numFmtId="0" fontId="19" fillId="55" borderId="19" xfId="0" applyFont="1" applyFill="1" applyBorder="1" applyAlignment="1">
      <alignment horizontal="center" vertical="center" wrapText="1"/>
    </xf>
    <xf numFmtId="0" fontId="21" fillId="55" borderId="20" xfId="0" applyFont="1" applyFill="1" applyBorder="1" applyAlignment="1">
      <alignment horizontal="center" vertical="center" wrapText="1"/>
    </xf>
    <xf numFmtId="0" fontId="21" fillId="55" borderId="19" xfId="0" applyFont="1" applyFill="1" applyBorder="1" applyAlignment="1">
      <alignment horizontal="center" vertical="center" wrapText="1"/>
    </xf>
    <xf numFmtId="0" fontId="22" fillId="56" borderId="21" xfId="0" applyFont="1" applyFill="1" applyBorder="1" applyAlignment="1">
      <alignment horizontal="center" vertical="center"/>
    </xf>
    <xf numFmtId="0" fontId="22" fillId="56" borderId="22" xfId="0" applyFont="1" applyFill="1" applyBorder="1" applyAlignment="1">
      <alignment horizontal="center" vertical="center"/>
    </xf>
    <xf numFmtId="0" fontId="21" fillId="55" borderId="21" xfId="0" applyFont="1" applyFill="1" applyBorder="1" applyAlignment="1">
      <alignment horizontal="center" vertical="center"/>
    </xf>
    <xf numFmtId="0" fontId="21" fillId="55" borderId="22" xfId="0" applyFont="1" applyFill="1" applyBorder="1" applyAlignment="1">
      <alignment horizontal="center" vertical="center"/>
    </xf>
    <xf numFmtId="0" fontId="21" fillId="55" borderId="21" xfId="0" applyFont="1" applyFill="1" applyBorder="1" applyAlignment="1">
      <alignment horizontal="center" vertical="center" wrapText="1"/>
    </xf>
    <xf numFmtId="0" fontId="21" fillId="55" borderId="22" xfId="0" applyFont="1" applyFill="1" applyBorder="1" applyAlignment="1">
      <alignment horizontal="center" vertical="center" wrapText="1"/>
    </xf>
    <xf numFmtId="0" fontId="22" fillId="56" borderId="23" xfId="0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164" fontId="9" fillId="57" borderId="68" xfId="3" applyNumberFormat="1" applyFont="1" applyFill="1" applyBorder="1" applyAlignment="1">
      <alignment horizontal="center" vertical="center" textRotation="90" wrapText="1"/>
    </xf>
    <xf numFmtId="0" fontId="33" fillId="0" borderId="69" xfId="3" applyBorder="1" applyAlignment="1"/>
    <xf numFmtId="0" fontId="33" fillId="0" borderId="70" xfId="3" applyBorder="1" applyAlignment="1"/>
    <xf numFmtId="164" fontId="19" fillId="0" borderId="34" xfId="5" applyFont="1" applyBorder="1" applyAlignment="1">
      <alignment horizontal="center" vertical="center" wrapText="1"/>
    </xf>
    <xf numFmtId="0" fontId="33" fillId="0" borderId="29" xfId="3" applyBorder="1" applyAlignment="1">
      <alignment horizontal="center" vertical="center" wrapText="1"/>
    </xf>
    <xf numFmtId="0" fontId="33" fillId="0" borderId="38" xfId="3" applyBorder="1" applyAlignment="1">
      <alignment horizontal="center" vertical="center" wrapText="1"/>
    </xf>
    <xf numFmtId="164" fontId="19" fillId="0" borderId="32" xfId="5" applyFont="1" applyBorder="1" applyAlignment="1">
      <alignment horizontal="center" vertical="center" wrapText="1"/>
    </xf>
    <xf numFmtId="0" fontId="33" fillId="0" borderId="27" xfId="3" applyBorder="1" applyAlignment="1">
      <alignment horizontal="center" vertical="center" wrapText="1"/>
    </xf>
    <xf numFmtId="164" fontId="19" fillId="0" borderId="55" xfId="5" applyFont="1" applyBorder="1" applyAlignment="1">
      <alignment horizontal="center" vertical="center" wrapText="1"/>
    </xf>
    <xf numFmtId="2" fontId="40" fillId="0" borderId="0" xfId="5" applyNumberFormat="1" applyFont="1" applyBorder="1" applyAlignment="1">
      <alignment horizontal="center" vertical="center" wrapText="1"/>
    </xf>
    <xf numFmtId="0" fontId="33" fillId="0" borderId="0" xfId="3" applyAlignment="1">
      <alignment horizontal="center" vertical="center" wrapText="1"/>
    </xf>
    <xf numFmtId="164" fontId="39" fillId="59" borderId="0" xfId="5" applyFont="1" applyFill="1" applyBorder="1" applyAlignment="1">
      <alignment horizontal="center" vertical="center" wrapText="1"/>
    </xf>
    <xf numFmtId="164" fontId="38" fillId="58" borderId="33" xfId="5" applyFont="1" applyFill="1" applyBorder="1" applyAlignment="1">
      <alignment horizontal="center" vertical="center" wrapText="1"/>
    </xf>
    <xf numFmtId="164" fontId="38" fillId="58" borderId="37" xfId="5" applyFont="1" applyFill="1" applyBorder="1" applyAlignment="1">
      <alignment horizontal="center" vertical="center" wrapText="1"/>
    </xf>
    <xf numFmtId="165" fontId="19" fillId="58" borderId="34" xfId="5" applyNumberFormat="1" applyFont="1" applyFill="1" applyBorder="1" applyAlignment="1">
      <alignment horizontal="center" wrapText="1"/>
    </xf>
    <xf numFmtId="165" fontId="19" fillId="58" borderId="35" xfId="5" applyNumberFormat="1" applyFont="1" applyFill="1" applyBorder="1" applyAlignment="1">
      <alignment horizontal="center" wrapText="1"/>
    </xf>
    <xf numFmtId="165" fontId="19" fillId="58" borderId="60" xfId="5" applyNumberFormat="1" applyFont="1" applyFill="1" applyBorder="1" applyAlignment="1">
      <alignment horizontal="center" wrapText="1"/>
    </xf>
    <xf numFmtId="164" fontId="9" fillId="57" borderId="41" xfId="3" applyNumberFormat="1" applyFont="1" applyFill="1" applyBorder="1" applyAlignment="1">
      <alignment horizontal="center" vertical="center" textRotation="90" wrapText="1"/>
    </xf>
    <xf numFmtId="0" fontId="33" fillId="0" borderId="43" xfId="3" applyBorder="1"/>
    <xf numFmtId="0" fontId="33" fillId="0" borderId="52" xfId="3" applyBorder="1"/>
    <xf numFmtId="0" fontId="33" fillId="0" borderId="53" xfId="3" applyBorder="1" applyAlignment="1">
      <alignment horizontal="center" vertical="center" wrapText="1"/>
    </xf>
    <xf numFmtId="0" fontId="33" fillId="0" borderId="71" xfId="3" applyBorder="1" applyAlignment="1">
      <alignment horizontal="center"/>
    </xf>
    <xf numFmtId="0" fontId="33" fillId="0" borderId="72" xfId="3" applyBorder="1" applyAlignment="1">
      <alignment horizontal="center"/>
    </xf>
    <xf numFmtId="0" fontId="33" fillId="0" borderId="73" xfId="3" applyBorder="1" applyAlignment="1">
      <alignment horizontal="center"/>
    </xf>
    <xf numFmtId="0" fontId="33" fillId="0" borderId="74" xfId="3" applyBorder="1" applyAlignment="1"/>
    <xf numFmtId="0" fontId="33" fillId="0" borderId="0" xfId="3" applyAlignment="1"/>
    <xf numFmtId="0" fontId="34" fillId="0" borderId="0" xfId="3" applyFont="1" applyAlignment="1">
      <alignment horizontal="center"/>
    </xf>
    <xf numFmtId="0" fontId="33" fillId="0" borderId="0" xfId="3" applyAlignment="1">
      <alignment horizontal="center"/>
    </xf>
    <xf numFmtId="0" fontId="33" fillId="0" borderId="32" xfId="3" applyBorder="1" applyAlignment="1">
      <alignment horizontal="center"/>
    </xf>
    <xf numFmtId="0" fontId="33" fillId="0" borderId="31" xfId="3" applyBorder="1" applyAlignment="1">
      <alignment horizontal="center"/>
    </xf>
    <xf numFmtId="0" fontId="33" fillId="0" borderId="30" xfId="3" applyBorder="1" applyAlignment="1">
      <alignment horizontal="center"/>
    </xf>
    <xf numFmtId="0" fontId="4" fillId="0" borderId="0" xfId="0" applyFont="1" applyAlignment="1">
      <alignment horizontal="center"/>
    </xf>
  </cellXfs>
  <cellStyles count="10">
    <cellStyle name="Excel Built-in Normal" xfId="5"/>
    <cellStyle name="Normal" xfId="0" builtinId="0"/>
    <cellStyle name="Normal 2" xfId="2"/>
    <cellStyle name="Normal 2 2" xfId="6"/>
    <cellStyle name="Normal 2 2 10" xfId="1"/>
    <cellStyle name="Normal 2 3" xfId="4"/>
    <cellStyle name="Normal 3" xfId="3"/>
    <cellStyle name="Normal 4" xfId="9"/>
    <cellStyle name="Normal 6" xfId="8"/>
    <cellStyle name="Percent 2" xfId="7"/>
  </cellStyles>
  <dxfs count="0"/>
  <tableStyles count="0" defaultTableStyle="TableStyleMedium2" defaultPivotStyle="PivotStyleLight16"/>
  <colors>
    <mruColors>
      <color rgb="FFFF99FF"/>
      <color rgb="FFCC33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200" b="1" i="1"/>
              <a:t>S. aureus  </a:t>
            </a:r>
            <a:r>
              <a:rPr lang="en-GB" sz="1200" b="1"/>
              <a:t>MIC distribution</a:t>
            </a:r>
          </a:p>
          <a:p>
            <a:pPr>
              <a:defRPr/>
            </a:pPr>
            <a:r>
              <a:rPr lang="en-GB" sz="1200" b="1"/>
              <a:t>broth microdilution assay  (132 Australian isolates)</a:t>
            </a:r>
            <a:endParaRPr lang="en-AU" sz="12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42837097068024"/>
          <c:y val="0.21017850620891163"/>
          <c:w val="0.63866958100704185"/>
          <c:h val="0.50299636381214285"/>
        </c:manualLayout>
      </c:layout>
      <c:lineChart>
        <c:grouping val="standard"/>
        <c:varyColors val="0"/>
        <c:ser>
          <c:idx val="0"/>
          <c:order val="0"/>
          <c:tx>
            <c:strRef>
              <c:f>'Fig 1b,1d '!$A$32</c:f>
              <c:strCache>
                <c:ptCount val="1"/>
                <c:pt idx="0">
                  <c:v>Daptomycin</c:v>
                </c:pt>
              </c:strCache>
            </c:strRef>
          </c:tx>
          <c:spPr>
            <a:ln w="28575" cap="rnd">
              <a:solidFill>
                <a:srgbClr val="FF99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99FF"/>
              </a:solidFill>
              <a:ln w="9525">
                <a:solidFill>
                  <a:srgbClr val="FF99FF"/>
                </a:solidFill>
              </a:ln>
              <a:effectLst/>
            </c:spPr>
          </c:marker>
          <c:cat>
            <c:strRef>
              <c:f>'Fig 1b,1d '!$B$31:$M$31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'!$B$32:$M$32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48</c:v>
                </c:pt>
                <c:pt idx="7">
                  <c:v>116</c:v>
                </c:pt>
                <c:pt idx="8">
                  <c:v>128</c:v>
                </c:pt>
                <c:pt idx="9">
                  <c:v>131</c:v>
                </c:pt>
                <c:pt idx="10">
                  <c:v>132</c:v>
                </c:pt>
                <c:pt idx="11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6B-42DB-A7B5-570D0608BFD3}"/>
            </c:ext>
          </c:extLst>
        </c:ser>
        <c:ser>
          <c:idx val="1"/>
          <c:order val="1"/>
          <c:tx>
            <c:strRef>
              <c:f>'Fig 1b,1d '!$A$37</c:f>
              <c:strCache>
                <c:ptCount val="1"/>
                <c:pt idx="0">
                  <c:v>Vancomycin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'Fig 1b,1d '!$B$31:$M$31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'!$B$37:$M$37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108</c:v>
                </c:pt>
                <c:pt idx="7">
                  <c:v>124</c:v>
                </c:pt>
                <c:pt idx="8">
                  <c:v>127</c:v>
                </c:pt>
                <c:pt idx="9">
                  <c:v>129</c:v>
                </c:pt>
                <c:pt idx="10">
                  <c:v>129</c:v>
                </c:pt>
                <c:pt idx="11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6B-42DB-A7B5-570D0608BFD3}"/>
            </c:ext>
          </c:extLst>
        </c:ser>
        <c:ser>
          <c:idx val="2"/>
          <c:order val="2"/>
          <c:tx>
            <c:strRef>
              <c:f>'Fig 1b,1d '!$A$42</c:f>
              <c:strCache>
                <c:ptCount val="1"/>
                <c:pt idx="0">
                  <c:v>Mupirocin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strRef>
              <c:f>'Fig 1b,1d '!$B$31:$M$31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'!$B$42:$M$42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46</c:v>
                </c:pt>
                <c:pt idx="5">
                  <c:v>121</c:v>
                </c:pt>
                <c:pt idx="6">
                  <c:v>124</c:v>
                </c:pt>
                <c:pt idx="7">
                  <c:v>125</c:v>
                </c:pt>
                <c:pt idx="8">
                  <c:v>126</c:v>
                </c:pt>
                <c:pt idx="9">
                  <c:v>126</c:v>
                </c:pt>
                <c:pt idx="10">
                  <c:v>127</c:v>
                </c:pt>
                <c:pt idx="11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6B-42DB-A7B5-570D0608BFD3}"/>
            </c:ext>
          </c:extLst>
        </c:ser>
        <c:ser>
          <c:idx val="3"/>
          <c:order val="3"/>
          <c:tx>
            <c:strRef>
              <c:f>'Fig 1b,1d '!$A$47</c:f>
              <c:strCache>
                <c:ptCount val="1"/>
                <c:pt idx="0">
                  <c:v>Clindamycin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'Fig 1b,1d '!$B$31:$M$31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'!$B$47:$M$47</c:f>
              <c:numCache>
                <c:formatCode>General</c:formatCode>
                <c:ptCount val="12"/>
                <c:pt idx="0">
                  <c:v>0</c:v>
                </c:pt>
                <c:pt idx="1">
                  <c:v>10</c:v>
                </c:pt>
                <c:pt idx="2">
                  <c:v>36</c:v>
                </c:pt>
                <c:pt idx="3">
                  <c:v>90</c:v>
                </c:pt>
                <c:pt idx="4">
                  <c:v>91</c:v>
                </c:pt>
                <c:pt idx="5">
                  <c:v>91</c:v>
                </c:pt>
                <c:pt idx="6">
                  <c:v>93</c:v>
                </c:pt>
                <c:pt idx="7">
                  <c:v>93</c:v>
                </c:pt>
                <c:pt idx="8">
                  <c:v>94</c:v>
                </c:pt>
                <c:pt idx="9">
                  <c:v>95</c:v>
                </c:pt>
                <c:pt idx="10">
                  <c:v>95</c:v>
                </c:pt>
                <c:pt idx="11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6B-42DB-A7B5-570D0608BFD3}"/>
            </c:ext>
          </c:extLst>
        </c:ser>
        <c:ser>
          <c:idx val="4"/>
          <c:order val="4"/>
          <c:tx>
            <c:strRef>
              <c:f>'Fig 1b,1d '!$A$52</c:f>
              <c:strCache>
                <c:ptCount val="1"/>
                <c:pt idx="0">
                  <c:v>Cannabidiol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strRef>
              <c:f>'Fig 1b,1d '!$B$31:$M$31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'!$B$52:$M$52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7</c:v>
                </c:pt>
                <c:pt idx="7">
                  <c:v>113</c:v>
                </c:pt>
                <c:pt idx="8">
                  <c:v>131</c:v>
                </c:pt>
                <c:pt idx="9">
                  <c:v>132</c:v>
                </c:pt>
                <c:pt idx="10">
                  <c:v>132</c:v>
                </c:pt>
                <c:pt idx="11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B6B-42DB-A7B5-570D0608B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170000"/>
        <c:axId val="1058869456"/>
      </c:lineChart>
      <c:catAx>
        <c:axId val="11661700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MIC µg mL</a:t>
                </a:r>
                <a:r>
                  <a:rPr lang="en-US" sz="1100" baseline="30000"/>
                  <a:t>-1</a:t>
                </a:r>
                <a:endParaRPr lang="en-AU" sz="1100" baseline="300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869456"/>
        <c:crosses val="autoZero"/>
        <c:auto val="1"/>
        <c:lblAlgn val="ctr"/>
        <c:lblOffset val="100"/>
        <c:noMultiLvlLbl val="0"/>
      </c:catAx>
      <c:valAx>
        <c:axId val="105886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Number of Isolates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6170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038688323045611"/>
          <c:y val="0.27417970931981267"/>
          <c:w val="0.20186679096088267"/>
          <c:h val="0.425793166974605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23959586732292"/>
          <c:y val="7.2624386414914657E-2"/>
          <c:w val="0.67192288424055491"/>
          <c:h val="0.70588837076070599"/>
        </c:manualLayout>
      </c:layout>
      <c:lineChart>
        <c:grouping val="standard"/>
        <c:varyColors val="0"/>
        <c:ser>
          <c:idx val="0"/>
          <c:order val="0"/>
          <c:tx>
            <c:strRef>
              <c:f>'Fig 1b,1d '!$A$109</c:f>
              <c:strCache>
                <c:ptCount val="1"/>
                <c:pt idx="0">
                  <c:v>Ceftriaxone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 1b,1d '!$B$108:$N$108</c:f>
              <c:strCache>
                <c:ptCount val="13"/>
                <c:pt idx="0">
                  <c:v>≤0.004</c:v>
                </c:pt>
                <c:pt idx="1">
                  <c:v>0.008</c:v>
                </c:pt>
                <c:pt idx="2">
                  <c:v>0.015</c:v>
                </c:pt>
                <c:pt idx="3">
                  <c:v>0.03</c:v>
                </c:pt>
                <c:pt idx="4">
                  <c:v>0.06</c:v>
                </c:pt>
                <c:pt idx="5">
                  <c:v>0.12</c:v>
                </c:pt>
                <c:pt idx="6">
                  <c:v>0.25</c:v>
                </c:pt>
                <c:pt idx="7">
                  <c:v>0.5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8</c:v>
                </c:pt>
                <c:pt idx="12">
                  <c:v>&gt;8</c:v>
                </c:pt>
              </c:strCache>
            </c:strRef>
          </c:cat>
          <c:val>
            <c:numRef>
              <c:f>'Fig 1b,1d '!$B$109:$N$109</c:f>
              <c:numCache>
                <c:formatCode>General</c:formatCode>
                <c:ptCount val="13"/>
                <c:pt idx="0">
                  <c:v>2</c:v>
                </c:pt>
                <c:pt idx="1">
                  <c:v>6</c:v>
                </c:pt>
                <c:pt idx="2">
                  <c:v>12</c:v>
                </c:pt>
                <c:pt idx="3">
                  <c:v>15</c:v>
                </c:pt>
                <c:pt idx="4">
                  <c:v>21</c:v>
                </c:pt>
                <c:pt idx="5">
                  <c:v>22</c:v>
                </c:pt>
                <c:pt idx="6">
                  <c:v>24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26</c:v>
                </c:pt>
                <c:pt idx="11">
                  <c:v>26</c:v>
                </c:pt>
                <c:pt idx="12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EB-4140-8ECB-8E4DD7D6CEDB}"/>
            </c:ext>
          </c:extLst>
        </c:ser>
        <c:ser>
          <c:idx val="1"/>
          <c:order val="1"/>
          <c:tx>
            <c:strRef>
              <c:f>'Fig 1b,1d '!$A$110</c:f>
              <c:strCache>
                <c:ptCount val="1"/>
                <c:pt idx="0">
                  <c:v>Cef-1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 1b,1d '!$B$108:$N$108</c:f>
              <c:strCache>
                <c:ptCount val="13"/>
                <c:pt idx="0">
                  <c:v>≤0.004</c:v>
                </c:pt>
                <c:pt idx="1">
                  <c:v>0.008</c:v>
                </c:pt>
                <c:pt idx="2">
                  <c:v>0.015</c:v>
                </c:pt>
                <c:pt idx="3">
                  <c:v>0.03</c:v>
                </c:pt>
                <c:pt idx="4">
                  <c:v>0.06</c:v>
                </c:pt>
                <c:pt idx="5">
                  <c:v>0.12</c:v>
                </c:pt>
                <c:pt idx="6">
                  <c:v>0.25</c:v>
                </c:pt>
                <c:pt idx="7">
                  <c:v>0.5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8</c:v>
                </c:pt>
                <c:pt idx="12">
                  <c:v>&gt;8</c:v>
                </c:pt>
              </c:strCache>
            </c:strRef>
          </c:cat>
          <c:val>
            <c:numRef>
              <c:f>'Fig 1b,1d '!$B$110:$N$110</c:f>
              <c:numCache>
                <c:formatCode>General</c:formatCode>
                <c:ptCount val="13"/>
                <c:pt idx="0">
                  <c:v>3</c:v>
                </c:pt>
                <c:pt idx="1">
                  <c:v>8</c:v>
                </c:pt>
                <c:pt idx="2">
                  <c:v>14</c:v>
                </c:pt>
                <c:pt idx="3">
                  <c:v>15</c:v>
                </c:pt>
                <c:pt idx="4">
                  <c:v>21</c:v>
                </c:pt>
                <c:pt idx="5">
                  <c:v>22</c:v>
                </c:pt>
                <c:pt idx="6">
                  <c:v>24</c:v>
                </c:pt>
                <c:pt idx="7">
                  <c:v>24</c:v>
                </c:pt>
                <c:pt idx="8">
                  <c:v>24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EB-4140-8ECB-8E4DD7D6CEDB}"/>
            </c:ext>
          </c:extLst>
        </c:ser>
        <c:ser>
          <c:idx val="2"/>
          <c:order val="2"/>
          <c:tx>
            <c:strRef>
              <c:f>'Fig 1b,1d '!$A$111</c:f>
              <c:strCache>
                <c:ptCount val="1"/>
                <c:pt idx="0">
                  <c:v>Cef-2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 1b,1d '!$B$108:$N$108</c:f>
              <c:strCache>
                <c:ptCount val="13"/>
                <c:pt idx="0">
                  <c:v>≤0.004</c:v>
                </c:pt>
                <c:pt idx="1">
                  <c:v>0.008</c:v>
                </c:pt>
                <c:pt idx="2">
                  <c:v>0.015</c:v>
                </c:pt>
                <c:pt idx="3">
                  <c:v>0.03</c:v>
                </c:pt>
                <c:pt idx="4">
                  <c:v>0.06</c:v>
                </c:pt>
                <c:pt idx="5">
                  <c:v>0.12</c:v>
                </c:pt>
                <c:pt idx="6">
                  <c:v>0.25</c:v>
                </c:pt>
                <c:pt idx="7">
                  <c:v>0.5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8</c:v>
                </c:pt>
                <c:pt idx="12">
                  <c:v>&gt;8</c:v>
                </c:pt>
              </c:strCache>
            </c:strRef>
          </c:cat>
          <c:val>
            <c:numRef>
              <c:f>'Fig 1b,1d '!$B$111:$N$111</c:f>
              <c:numCache>
                <c:formatCode>General</c:formatCode>
                <c:ptCount val="13"/>
                <c:pt idx="0">
                  <c:v>2</c:v>
                </c:pt>
                <c:pt idx="1">
                  <c:v>4</c:v>
                </c:pt>
                <c:pt idx="2">
                  <c:v>10</c:v>
                </c:pt>
                <c:pt idx="3">
                  <c:v>14</c:v>
                </c:pt>
                <c:pt idx="4">
                  <c:v>19</c:v>
                </c:pt>
                <c:pt idx="5">
                  <c:v>22</c:v>
                </c:pt>
                <c:pt idx="6">
                  <c:v>23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EB-4140-8ECB-8E4DD7D6CEDB}"/>
            </c:ext>
          </c:extLst>
        </c:ser>
        <c:ser>
          <c:idx val="3"/>
          <c:order val="3"/>
          <c:tx>
            <c:strRef>
              <c:f>'Fig 1b,1d '!$A$112</c:f>
              <c:strCache>
                <c:ptCount val="1"/>
                <c:pt idx="0">
                  <c:v>Cef-3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 1b,1d '!$B$108:$N$108</c:f>
              <c:strCache>
                <c:ptCount val="13"/>
                <c:pt idx="0">
                  <c:v>≤0.004</c:v>
                </c:pt>
                <c:pt idx="1">
                  <c:v>0.008</c:v>
                </c:pt>
                <c:pt idx="2">
                  <c:v>0.015</c:v>
                </c:pt>
                <c:pt idx="3">
                  <c:v>0.03</c:v>
                </c:pt>
                <c:pt idx="4">
                  <c:v>0.06</c:v>
                </c:pt>
                <c:pt idx="5">
                  <c:v>0.12</c:v>
                </c:pt>
                <c:pt idx="6">
                  <c:v>0.25</c:v>
                </c:pt>
                <c:pt idx="7">
                  <c:v>0.5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8</c:v>
                </c:pt>
                <c:pt idx="12">
                  <c:v>&gt;8</c:v>
                </c:pt>
              </c:strCache>
            </c:strRef>
          </c:cat>
          <c:val>
            <c:numRef>
              <c:f>'Fig 1b,1d '!$B$112:$N$112</c:f>
              <c:numCache>
                <c:formatCode>General</c:formatCode>
                <c:ptCount val="13"/>
                <c:pt idx="0">
                  <c:v>2</c:v>
                </c:pt>
                <c:pt idx="1">
                  <c:v>7</c:v>
                </c:pt>
                <c:pt idx="2">
                  <c:v>10</c:v>
                </c:pt>
                <c:pt idx="3">
                  <c:v>20</c:v>
                </c:pt>
                <c:pt idx="4">
                  <c:v>20</c:v>
                </c:pt>
                <c:pt idx="5">
                  <c:v>23</c:v>
                </c:pt>
                <c:pt idx="6">
                  <c:v>24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26</c:v>
                </c:pt>
                <c:pt idx="11">
                  <c:v>26</c:v>
                </c:pt>
                <c:pt idx="12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2EB-4140-8ECB-8E4DD7D6CEDB}"/>
            </c:ext>
          </c:extLst>
        </c:ser>
        <c:ser>
          <c:idx val="4"/>
          <c:order val="4"/>
          <c:tx>
            <c:strRef>
              <c:f>'Fig 1b,1d '!$A$113</c:f>
              <c:strCache>
                <c:ptCount val="1"/>
                <c:pt idx="0">
                  <c:v>Ciprofloxacin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 1b,1d '!$B$108:$N$108</c:f>
              <c:strCache>
                <c:ptCount val="13"/>
                <c:pt idx="0">
                  <c:v>≤0.004</c:v>
                </c:pt>
                <c:pt idx="1">
                  <c:v>0.008</c:v>
                </c:pt>
                <c:pt idx="2">
                  <c:v>0.015</c:v>
                </c:pt>
                <c:pt idx="3">
                  <c:v>0.03</c:v>
                </c:pt>
                <c:pt idx="4">
                  <c:v>0.06</c:v>
                </c:pt>
                <c:pt idx="5">
                  <c:v>0.12</c:v>
                </c:pt>
                <c:pt idx="6">
                  <c:v>0.25</c:v>
                </c:pt>
                <c:pt idx="7">
                  <c:v>0.5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8</c:v>
                </c:pt>
                <c:pt idx="12">
                  <c:v>&gt;8</c:v>
                </c:pt>
              </c:strCache>
            </c:strRef>
          </c:cat>
          <c:val>
            <c:numRef>
              <c:f>'Fig 1b,1d '!$B$113:$N$113</c:f>
              <c:numCache>
                <c:formatCode>General</c:formatCode>
                <c:ptCount val="13"/>
                <c:pt idx="0">
                  <c:v>6</c:v>
                </c:pt>
                <c:pt idx="1">
                  <c:v>7</c:v>
                </c:pt>
                <c:pt idx="2">
                  <c:v>2</c:v>
                </c:pt>
                <c:pt idx="3">
                  <c:v>10</c:v>
                </c:pt>
                <c:pt idx="4">
                  <c:v>10</c:v>
                </c:pt>
                <c:pt idx="5">
                  <c:v>11</c:v>
                </c:pt>
                <c:pt idx="6">
                  <c:v>11</c:v>
                </c:pt>
                <c:pt idx="7">
                  <c:v>11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13</c:v>
                </c:pt>
                <c:pt idx="12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2EB-4140-8ECB-8E4DD7D6CEDB}"/>
            </c:ext>
          </c:extLst>
        </c:ser>
        <c:ser>
          <c:idx val="5"/>
          <c:order val="5"/>
          <c:tx>
            <c:strRef>
              <c:f>'Fig 1b,1d '!$A$114</c:f>
              <c:strCache>
                <c:ptCount val="1"/>
                <c:pt idx="0">
                  <c:v>cip-1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 1b,1d '!$B$108:$N$108</c:f>
              <c:strCache>
                <c:ptCount val="13"/>
                <c:pt idx="0">
                  <c:v>≤0.004</c:v>
                </c:pt>
                <c:pt idx="1">
                  <c:v>0.008</c:v>
                </c:pt>
                <c:pt idx="2">
                  <c:v>0.015</c:v>
                </c:pt>
                <c:pt idx="3">
                  <c:v>0.03</c:v>
                </c:pt>
                <c:pt idx="4">
                  <c:v>0.06</c:v>
                </c:pt>
                <c:pt idx="5">
                  <c:v>0.12</c:v>
                </c:pt>
                <c:pt idx="6">
                  <c:v>0.25</c:v>
                </c:pt>
                <c:pt idx="7">
                  <c:v>0.5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8</c:v>
                </c:pt>
                <c:pt idx="12">
                  <c:v>&gt;8</c:v>
                </c:pt>
              </c:strCache>
            </c:strRef>
          </c:cat>
          <c:val>
            <c:numRef>
              <c:f>'Fig 1b,1d '!$B$114:$N$114</c:f>
              <c:numCache>
                <c:formatCode>General</c:formatCode>
                <c:ptCount val="13"/>
                <c:pt idx="0">
                  <c:v>6</c:v>
                </c:pt>
                <c:pt idx="1">
                  <c:v>7</c:v>
                </c:pt>
                <c:pt idx="2">
                  <c:v>3</c:v>
                </c:pt>
                <c:pt idx="3">
                  <c:v>10</c:v>
                </c:pt>
                <c:pt idx="4">
                  <c:v>10</c:v>
                </c:pt>
                <c:pt idx="5">
                  <c:v>11</c:v>
                </c:pt>
                <c:pt idx="6">
                  <c:v>11</c:v>
                </c:pt>
                <c:pt idx="7">
                  <c:v>11</c:v>
                </c:pt>
                <c:pt idx="8">
                  <c:v>11</c:v>
                </c:pt>
                <c:pt idx="9">
                  <c:v>12</c:v>
                </c:pt>
                <c:pt idx="10">
                  <c:v>14</c:v>
                </c:pt>
                <c:pt idx="11">
                  <c:v>14</c:v>
                </c:pt>
                <c:pt idx="12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2EB-4140-8ECB-8E4DD7D6CEDB}"/>
            </c:ext>
          </c:extLst>
        </c:ser>
        <c:ser>
          <c:idx val="6"/>
          <c:order val="6"/>
          <c:tx>
            <c:strRef>
              <c:f>'Fig 1b,1d '!$A$115</c:f>
              <c:strCache>
                <c:ptCount val="1"/>
                <c:pt idx="0">
                  <c:v>cip-2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 1b,1d '!$B$108:$N$108</c:f>
              <c:strCache>
                <c:ptCount val="13"/>
                <c:pt idx="0">
                  <c:v>≤0.004</c:v>
                </c:pt>
                <c:pt idx="1">
                  <c:v>0.008</c:v>
                </c:pt>
                <c:pt idx="2">
                  <c:v>0.015</c:v>
                </c:pt>
                <c:pt idx="3">
                  <c:v>0.03</c:v>
                </c:pt>
                <c:pt idx="4">
                  <c:v>0.06</c:v>
                </c:pt>
                <c:pt idx="5">
                  <c:v>0.12</c:v>
                </c:pt>
                <c:pt idx="6">
                  <c:v>0.25</c:v>
                </c:pt>
                <c:pt idx="7">
                  <c:v>0.5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8</c:v>
                </c:pt>
                <c:pt idx="12">
                  <c:v>&gt;8</c:v>
                </c:pt>
              </c:strCache>
            </c:strRef>
          </c:cat>
          <c:val>
            <c:numRef>
              <c:f>'Fig 1b,1d '!$B$115:$N$115</c:f>
              <c:numCache>
                <c:formatCode>General</c:formatCode>
                <c:ptCount val="13"/>
                <c:pt idx="0">
                  <c:v>4</c:v>
                </c:pt>
                <c:pt idx="1">
                  <c:v>7</c:v>
                </c:pt>
                <c:pt idx="2">
                  <c:v>4</c:v>
                </c:pt>
                <c:pt idx="3">
                  <c:v>10</c:v>
                </c:pt>
                <c:pt idx="4">
                  <c:v>10</c:v>
                </c:pt>
                <c:pt idx="5">
                  <c:v>11</c:v>
                </c:pt>
                <c:pt idx="6">
                  <c:v>11</c:v>
                </c:pt>
                <c:pt idx="7">
                  <c:v>11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13</c:v>
                </c:pt>
                <c:pt idx="12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2EB-4140-8ECB-8E4DD7D6CEDB}"/>
            </c:ext>
          </c:extLst>
        </c:ser>
        <c:ser>
          <c:idx val="7"/>
          <c:order val="7"/>
          <c:tx>
            <c:strRef>
              <c:f>'Fig 1b,1d '!$A$116</c:f>
              <c:strCache>
                <c:ptCount val="1"/>
                <c:pt idx="0">
                  <c:v>cip-3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 1b,1d '!$B$108:$N$108</c:f>
              <c:strCache>
                <c:ptCount val="13"/>
                <c:pt idx="0">
                  <c:v>≤0.004</c:v>
                </c:pt>
                <c:pt idx="1">
                  <c:v>0.008</c:v>
                </c:pt>
                <c:pt idx="2">
                  <c:v>0.015</c:v>
                </c:pt>
                <c:pt idx="3">
                  <c:v>0.03</c:v>
                </c:pt>
                <c:pt idx="4">
                  <c:v>0.06</c:v>
                </c:pt>
                <c:pt idx="5">
                  <c:v>0.12</c:v>
                </c:pt>
                <c:pt idx="6">
                  <c:v>0.25</c:v>
                </c:pt>
                <c:pt idx="7">
                  <c:v>0.5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8</c:v>
                </c:pt>
                <c:pt idx="12">
                  <c:v>&gt;8</c:v>
                </c:pt>
              </c:strCache>
            </c:strRef>
          </c:cat>
          <c:val>
            <c:numRef>
              <c:f>'Fig 1b,1d '!$B$116:$N$116</c:f>
              <c:numCache>
                <c:formatCode>General</c:formatCode>
                <c:ptCount val="13"/>
                <c:pt idx="0">
                  <c:v>6</c:v>
                </c:pt>
                <c:pt idx="1">
                  <c:v>7</c:v>
                </c:pt>
                <c:pt idx="2">
                  <c:v>5</c:v>
                </c:pt>
                <c:pt idx="3">
                  <c:v>10</c:v>
                </c:pt>
                <c:pt idx="4">
                  <c:v>10</c:v>
                </c:pt>
                <c:pt idx="5">
                  <c:v>11</c:v>
                </c:pt>
                <c:pt idx="6">
                  <c:v>11</c:v>
                </c:pt>
                <c:pt idx="7">
                  <c:v>11</c:v>
                </c:pt>
                <c:pt idx="8">
                  <c:v>11</c:v>
                </c:pt>
                <c:pt idx="9">
                  <c:v>12</c:v>
                </c:pt>
                <c:pt idx="10">
                  <c:v>12</c:v>
                </c:pt>
                <c:pt idx="11">
                  <c:v>16</c:v>
                </c:pt>
                <c:pt idx="12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2EB-4140-8ECB-8E4DD7D6CEDB}"/>
            </c:ext>
          </c:extLst>
        </c:ser>
        <c:ser>
          <c:idx val="8"/>
          <c:order val="8"/>
          <c:tx>
            <c:strRef>
              <c:f>'Fig 1b,1d '!$A$117</c:f>
              <c:strCache>
                <c:ptCount val="1"/>
                <c:pt idx="0">
                  <c:v>Cannabidiol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'Fig 1b,1d '!$B$108:$N$108</c:f>
              <c:strCache>
                <c:ptCount val="13"/>
                <c:pt idx="0">
                  <c:v>≤0.004</c:v>
                </c:pt>
                <c:pt idx="1">
                  <c:v>0.008</c:v>
                </c:pt>
                <c:pt idx="2">
                  <c:v>0.015</c:v>
                </c:pt>
                <c:pt idx="3">
                  <c:v>0.03</c:v>
                </c:pt>
                <c:pt idx="4">
                  <c:v>0.06</c:v>
                </c:pt>
                <c:pt idx="5">
                  <c:v>0.12</c:v>
                </c:pt>
                <c:pt idx="6">
                  <c:v>0.25</c:v>
                </c:pt>
                <c:pt idx="7">
                  <c:v>0.5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8</c:v>
                </c:pt>
                <c:pt idx="12">
                  <c:v>&gt;8</c:v>
                </c:pt>
              </c:strCache>
            </c:strRef>
          </c:cat>
          <c:val>
            <c:numRef>
              <c:f>'Fig 1b,1d '!$B$117:$N$117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</c:v>
                </c:pt>
                <c:pt idx="9">
                  <c:v>22</c:v>
                </c:pt>
                <c:pt idx="10">
                  <c:v>25</c:v>
                </c:pt>
                <c:pt idx="11">
                  <c:v>25</c:v>
                </c:pt>
                <c:pt idx="12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2EB-4140-8ECB-8E4DD7D6CEDB}"/>
            </c:ext>
          </c:extLst>
        </c:ser>
        <c:ser>
          <c:idx val="9"/>
          <c:order val="9"/>
          <c:tx>
            <c:strRef>
              <c:f>'Fig 1b,1d '!$A$118</c:f>
              <c:strCache>
                <c:ptCount val="1"/>
                <c:pt idx="0">
                  <c:v>cbd-1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x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strRef>
              <c:f>'Fig 1b,1d '!$B$108:$N$108</c:f>
              <c:strCache>
                <c:ptCount val="13"/>
                <c:pt idx="0">
                  <c:v>≤0.004</c:v>
                </c:pt>
                <c:pt idx="1">
                  <c:v>0.008</c:v>
                </c:pt>
                <c:pt idx="2">
                  <c:v>0.015</c:v>
                </c:pt>
                <c:pt idx="3">
                  <c:v>0.03</c:v>
                </c:pt>
                <c:pt idx="4">
                  <c:v>0.06</c:v>
                </c:pt>
                <c:pt idx="5">
                  <c:v>0.12</c:v>
                </c:pt>
                <c:pt idx="6">
                  <c:v>0.25</c:v>
                </c:pt>
                <c:pt idx="7">
                  <c:v>0.5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8</c:v>
                </c:pt>
                <c:pt idx="12">
                  <c:v>&gt;8</c:v>
                </c:pt>
              </c:strCache>
            </c:strRef>
          </c:cat>
          <c:val>
            <c:numRef>
              <c:f>'Fig 1b,1d '!$B$118:$N$118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16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2EB-4140-8ECB-8E4DD7D6CEDB}"/>
            </c:ext>
          </c:extLst>
        </c:ser>
        <c:ser>
          <c:idx val="10"/>
          <c:order val="10"/>
          <c:tx>
            <c:strRef>
              <c:f>'Fig 1b,1d '!$A$119</c:f>
              <c:strCache>
                <c:ptCount val="1"/>
                <c:pt idx="0">
                  <c:v>cbd-2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x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strRef>
              <c:f>'Fig 1b,1d '!$B$108:$N$108</c:f>
              <c:strCache>
                <c:ptCount val="13"/>
                <c:pt idx="0">
                  <c:v>≤0.004</c:v>
                </c:pt>
                <c:pt idx="1">
                  <c:v>0.008</c:v>
                </c:pt>
                <c:pt idx="2">
                  <c:v>0.015</c:v>
                </c:pt>
                <c:pt idx="3">
                  <c:v>0.03</c:v>
                </c:pt>
                <c:pt idx="4">
                  <c:v>0.06</c:v>
                </c:pt>
                <c:pt idx="5">
                  <c:v>0.12</c:v>
                </c:pt>
                <c:pt idx="6">
                  <c:v>0.25</c:v>
                </c:pt>
                <c:pt idx="7">
                  <c:v>0.5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8</c:v>
                </c:pt>
                <c:pt idx="12">
                  <c:v>&gt;8</c:v>
                </c:pt>
              </c:strCache>
            </c:strRef>
          </c:cat>
          <c:val>
            <c:numRef>
              <c:f>'Fig 1b,1d '!$B$119:$N$119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</c:v>
                </c:pt>
                <c:pt idx="10">
                  <c:v>22</c:v>
                </c:pt>
                <c:pt idx="11">
                  <c:v>23</c:v>
                </c:pt>
                <c:pt idx="12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2EB-4140-8ECB-8E4DD7D6CEDB}"/>
            </c:ext>
          </c:extLst>
        </c:ser>
        <c:ser>
          <c:idx val="11"/>
          <c:order val="11"/>
          <c:tx>
            <c:strRef>
              <c:f>'Fig 1b,1d '!$A$120</c:f>
              <c:strCache>
                <c:ptCount val="1"/>
                <c:pt idx="0">
                  <c:v>cbd-3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x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strRef>
              <c:f>'Fig 1b,1d '!$B$108:$N$108</c:f>
              <c:strCache>
                <c:ptCount val="13"/>
                <c:pt idx="0">
                  <c:v>≤0.004</c:v>
                </c:pt>
                <c:pt idx="1">
                  <c:v>0.008</c:v>
                </c:pt>
                <c:pt idx="2">
                  <c:v>0.015</c:v>
                </c:pt>
                <c:pt idx="3">
                  <c:v>0.03</c:v>
                </c:pt>
                <c:pt idx="4">
                  <c:v>0.06</c:v>
                </c:pt>
                <c:pt idx="5">
                  <c:v>0.12</c:v>
                </c:pt>
                <c:pt idx="6">
                  <c:v>0.25</c:v>
                </c:pt>
                <c:pt idx="7">
                  <c:v>0.5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8</c:v>
                </c:pt>
                <c:pt idx="12">
                  <c:v>&gt;8</c:v>
                </c:pt>
              </c:strCache>
            </c:strRef>
          </c:cat>
          <c:val>
            <c:numRef>
              <c:f>'Fig 1b,1d '!$B$120:$N$120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8</c:v>
                </c:pt>
                <c:pt idx="9">
                  <c:v>23</c:v>
                </c:pt>
                <c:pt idx="10">
                  <c:v>25</c:v>
                </c:pt>
                <c:pt idx="11">
                  <c:v>25</c:v>
                </c:pt>
                <c:pt idx="12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2EB-4140-8ECB-8E4DD7D6C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9707408"/>
        <c:axId val="1179700336"/>
      </c:lineChart>
      <c:catAx>
        <c:axId val="11797074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MIC µg mL</a:t>
                </a:r>
                <a:r>
                  <a:rPr lang="en-US" sz="1200" b="0" i="0" baseline="30000">
                    <a:solidFill>
                      <a:schemeClr val="tx1"/>
                    </a:solidFill>
                    <a:effectLst/>
                  </a:rPr>
                  <a:t>-1</a:t>
                </a:r>
                <a:endParaRPr lang="en-AU" sz="1200">
                  <a:solidFill>
                    <a:schemeClr val="tx1"/>
                  </a:solidFill>
                  <a:effectLst/>
                </a:endParaRPr>
              </a:p>
            </c:rich>
          </c:tx>
          <c:layout>
            <c:manualLayout>
              <c:xMode val="edge"/>
              <c:yMode val="edge"/>
              <c:x val="0.4526334826576337"/>
              <c:y val="0.88614892702824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9700336"/>
        <c:crosses val="autoZero"/>
        <c:auto val="1"/>
        <c:lblAlgn val="ctr"/>
        <c:lblOffset val="100"/>
        <c:noMultiLvlLbl val="0"/>
      </c:catAx>
      <c:valAx>
        <c:axId val="1179700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0" i="0" baseline="0">
                    <a:solidFill>
                      <a:sysClr val="windowText" lastClr="000000"/>
                    </a:solidFill>
                    <a:effectLst/>
                  </a:rPr>
                  <a:t>Cumulative Number of Isolates</a:t>
                </a:r>
                <a:endParaRPr lang="en-AU" sz="1100">
                  <a:solidFill>
                    <a:sysClr val="windowText" lastClr="000000"/>
                  </a:solidFill>
                  <a:effectLst/>
                </a:endParaRPr>
              </a:p>
            </c:rich>
          </c:tx>
          <c:layout>
            <c:manualLayout>
              <c:xMode val="edge"/>
              <c:yMode val="edge"/>
              <c:x val="1.8897634670860409E-2"/>
              <c:y val="6.592479527567250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970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ayout>
        <c:manualLayout>
          <c:xMode val="edge"/>
          <c:yMode val="edge"/>
          <c:x val="0.78534576815108703"/>
          <c:y val="0.32212914722135938"/>
          <c:w val="0.21300692321756354"/>
          <c:h val="0.258563220421897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075535455014063E-2"/>
          <c:y val="5.0859681524465253E-2"/>
          <c:w val="0.72111358053198893"/>
          <c:h val="0.73148927850972767"/>
        </c:manualLayout>
      </c:layout>
      <c:lineChart>
        <c:grouping val="standard"/>
        <c:varyColors val="0"/>
        <c:ser>
          <c:idx val="0"/>
          <c:order val="0"/>
          <c:tx>
            <c:strRef>
              <c:f>'Fig 1b,1d '!$A$32</c:f>
              <c:strCache>
                <c:ptCount val="1"/>
                <c:pt idx="0">
                  <c:v>Daptomycin</c:v>
                </c:pt>
              </c:strCache>
            </c:strRef>
          </c:tx>
          <c:spPr>
            <a:ln w="28575" cap="rnd">
              <a:solidFill>
                <a:srgbClr val="FF99FF"/>
              </a:solidFill>
              <a:round/>
            </a:ln>
            <a:effectLst/>
          </c:spPr>
          <c:marker>
            <c:symbol val="none"/>
          </c:marker>
          <c:cat>
            <c:strRef>
              <c:f>'Fig 1b,1d '!$B$31:$M$31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'!$B$32:$M$32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48</c:v>
                </c:pt>
                <c:pt idx="7">
                  <c:v>116</c:v>
                </c:pt>
                <c:pt idx="8">
                  <c:v>128</c:v>
                </c:pt>
                <c:pt idx="9">
                  <c:v>131</c:v>
                </c:pt>
                <c:pt idx="10">
                  <c:v>132</c:v>
                </c:pt>
                <c:pt idx="11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3F-45E5-9F91-8AEBB1EE8566}"/>
            </c:ext>
          </c:extLst>
        </c:ser>
        <c:ser>
          <c:idx val="1"/>
          <c:order val="1"/>
          <c:tx>
            <c:strRef>
              <c:f>'Fig 1b,1d '!$A$33</c:f>
              <c:strCache>
                <c:ptCount val="1"/>
                <c:pt idx="0">
                  <c:v>dap-1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FF99FF"/>
              </a:solidFill>
              <a:ln w="3175">
                <a:solidFill>
                  <a:srgbClr val="FF99FF"/>
                </a:solidFill>
              </a:ln>
              <a:effectLst/>
            </c:spPr>
          </c:marker>
          <c:cat>
            <c:strRef>
              <c:f>'Fig 1b,1d '!$B$31:$M$31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'!$B$33:$M$33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12</c:v>
                </c:pt>
                <c:pt idx="6">
                  <c:v>54</c:v>
                </c:pt>
                <c:pt idx="7">
                  <c:v>114</c:v>
                </c:pt>
                <c:pt idx="8">
                  <c:v>128</c:v>
                </c:pt>
                <c:pt idx="9">
                  <c:v>130</c:v>
                </c:pt>
                <c:pt idx="10">
                  <c:v>131</c:v>
                </c:pt>
                <c:pt idx="11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3F-45E5-9F91-8AEBB1EE8566}"/>
            </c:ext>
          </c:extLst>
        </c:ser>
        <c:ser>
          <c:idx val="2"/>
          <c:order val="2"/>
          <c:tx>
            <c:strRef>
              <c:f>'Fig 1b,1d '!$A$34</c:f>
              <c:strCache>
                <c:ptCount val="1"/>
                <c:pt idx="0">
                  <c:v>dap-2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FF99FF"/>
              </a:solidFill>
              <a:ln w="3175">
                <a:solidFill>
                  <a:srgbClr val="FF99FF"/>
                </a:solidFill>
              </a:ln>
              <a:effectLst/>
            </c:spPr>
          </c:marker>
          <c:cat>
            <c:strRef>
              <c:f>'Fig 1b,1d '!$B$31:$M$31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'!$B$34:$M$34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16</c:v>
                </c:pt>
                <c:pt idx="6">
                  <c:v>51</c:v>
                </c:pt>
                <c:pt idx="7">
                  <c:v>114</c:v>
                </c:pt>
                <c:pt idx="8">
                  <c:v>126</c:v>
                </c:pt>
                <c:pt idx="9">
                  <c:v>129</c:v>
                </c:pt>
                <c:pt idx="10">
                  <c:v>130</c:v>
                </c:pt>
                <c:pt idx="11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3F-45E5-9F91-8AEBB1EE8566}"/>
            </c:ext>
          </c:extLst>
        </c:ser>
        <c:ser>
          <c:idx val="3"/>
          <c:order val="3"/>
          <c:tx>
            <c:strRef>
              <c:f>'Fig 1b,1d '!$A$35</c:f>
              <c:strCache>
                <c:ptCount val="1"/>
                <c:pt idx="0">
                  <c:v>dap-3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4"/>
            <c:spPr>
              <a:solidFill>
                <a:srgbClr val="FF99FF"/>
              </a:solidFill>
              <a:ln w="3175">
                <a:solidFill>
                  <a:srgbClr val="FF99FF"/>
                </a:solidFill>
              </a:ln>
              <a:effectLst/>
            </c:spPr>
          </c:marker>
          <c:cat>
            <c:strRef>
              <c:f>'Fig 1b,1d '!$B$31:$M$31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'!$B$35:$M$35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5</c:v>
                </c:pt>
                <c:pt idx="6">
                  <c:v>59</c:v>
                </c:pt>
                <c:pt idx="7">
                  <c:v>104</c:v>
                </c:pt>
                <c:pt idx="8">
                  <c:v>114</c:v>
                </c:pt>
                <c:pt idx="9">
                  <c:v>117</c:v>
                </c:pt>
                <c:pt idx="10">
                  <c:v>118</c:v>
                </c:pt>
                <c:pt idx="11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E3F-45E5-9F91-8AEBB1EE8566}"/>
            </c:ext>
          </c:extLst>
        </c:ser>
        <c:ser>
          <c:idx val="4"/>
          <c:order val="4"/>
          <c:tx>
            <c:strRef>
              <c:f>'Fig 1b,1d '!$A$36</c:f>
              <c:strCache>
                <c:ptCount val="1"/>
                <c:pt idx="0">
                  <c:v>dap-4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FF99FF"/>
              </a:solidFill>
              <a:ln w="3175">
                <a:solidFill>
                  <a:srgbClr val="FF99FF"/>
                </a:solidFill>
              </a:ln>
              <a:effectLst/>
            </c:spPr>
          </c:marker>
          <c:cat>
            <c:strRef>
              <c:f>'Fig 1b,1d '!$B$31:$M$31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'!$B$36:$M$36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45</c:v>
                </c:pt>
                <c:pt idx="7">
                  <c:v>84</c:v>
                </c:pt>
                <c:pt idx="8">
                  <c:v>94</c:v>
                </c:pt>
                <c:pt idx="9">
                  <c:v>97</c:v>
                </c:pt>
                <c:pt idx="10">
                  <c:v>98</c:v>
                </c:pt>
                <c:pt idx="11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E3F-45E5-9F91-8AEBB1EE8566}"/>
            </c:ext>
          </c:extLst>
        </c:ser>
        <c:ser>
          <c:idx val="5"/>
          <c:order val="5"/>
          <c:tx>
            <c:strRef>
              <c:f>'Fig 1b,1d '!$A$37</c:f>
              <c:strCache>
                <c:ptCount val="1"/>
                <c:pt idx="0">
                  <c:v>Vancomycin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'Fig 1b,1d '!$B$31:$M$31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'!$B$37:$M$37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108</c:v>
                </c:pt>
                <c:pt idx="7">
                  <c:v>124</c:v>
                </c:pt>
                <c:pt idx="8">
                  <c:v>127</c:v>
                </c:pt>
                <c:pt idx="9">
                  <c:v>129</c:v>
                </c:pt>
                <c:pt idx="10">
                  <c:v>129</c:v>
                </c:pt>
                <c:pt idx="11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E3F-45E5-9F91-8AEBB1EE8566}"/>
            </c:ext>
          </c:extLst>
        </c:ser>
        <c:ser>
          <c:idx val="6"/>
          <c:order val="6"/>
          <c:tx>
            <c:strRef>
              <c:f>'Fig 1b,1d '!$A$38</c:f>
              <c:strCache>
                <c:ptCount val="1"/>
                <c:pt idx="0">
                  <c:v>van-1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'Fig 1b,1d '!$B$31:$M$31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'!$B$38:$M$38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</c:v>
                </c:pt>
                <c:pt idx="6">
                  <c:v>109</c:v>
                </c:pt>
                <c:pt idx="7">
                  <c:v>123</c:v>
                </c:pt>
                <c:pt idx="8">
                  <c:v>126</c:v>
                </c:pt>
                <c:pt idx="9">
                  <c:v>129</c:v>
                </c:pt>
                <c:pt idx="10">
                  <c:v>129</c:v>
                </c:pt>
                <c:pt idx="11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E3F-45E5-9F91-8AEBB1EE8566}"/>
            </c:ext>
          </c:extLst>
        </c:ser>
        <c:ser>
          <c:idx val="7"/>
          <c:order val="7"/>
          <c:tx>
            <c:strRef>
              <c:f>'Fig 1b,1d '!$A$39</c:f>
              <c:strCache>
                <c:ptCount val="1"/>
                <c:pt idx="0">
                  <c:v>van-2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'Fig 1b,1d '!$B$31:$M$31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'!$B$39:$M$39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</c:v>
                </c:pt>
                <c:pt idx="6">
                  <c:v>109</c:v>
                </c:pt>
                <c:pt idx="7">
                  <c:v>123</c:v>
                </c:pt>
                <c:pt idx="8">
                  <c:v>124</c:v>
                </c:pt>
                <c:pt idx="9">
                  <c:v>126</c:v>
                </c:pt>
                <c:pt idx="10">
                  <c:v>127</c:v>
                </c:pt>
                <c:pt idx="11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E3F-45E5-9F91-8AEBB1EE8566}"/>
            </c:ext>
          </c:extLst>
        </c:ser>
        <c:ser>
          <c:idx val="8"/>
          <c:order val="8"/>
          <c:tx>
            <c:strRef>
              <c:f>'Fig 1b,1d '!$A$40</c:f>
              <c:strCache>
                <c:ptCount val="1"/>
                <c:pt idx="0">
                  <c:v>van-3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'Fig 1b,1d '!$B$31:$M$31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'!$B$40:$M$40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101</c:v>
                </c:pt>
                <c:pt idx="7">
                  <c:v>112</c:v>
                </c:pt>
                <c:pt idx="8">
                  <c:v>114</c:v>
                </c:pt>
                <c:pt idx="9">
                  <c:v>116</c:v>
                </c:pt>
                <c:pt idx="10">
                  <c:v>117</c:v>
                </c:pt>
                <c:pt idx="11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E3F-45E5-9F91-8AEBB1EE8566}"/>
            </c:ext>
          </c:extLst>
        </c:ser>
        <c:ser>
          <c:idx val="9"/>
          <c:order val="9"/>
          <c:tx>
            <c:strRef>
              <c:f>'Fig 1b,1d '!$A$41</c:f>
              <c:strCache>
                <c:ptCount val="1"/>
                <c:pt idx="0">
                  <c:v>van-4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'Fig 1b,1d '!$B$31:$M$31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'!$B$41:$M$41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83</c:v>
                </c:pt>
                <c:pt idx="7">
                  <c:v>90</c:v>
                </c:pt>
                <c:pt idx="8">
                  <c:v>92</c:v>
                </c:pt>
                <c:pt idx="9">
                  <c:v>97</c:v>
                </c:pt>
                <c:pt idx="10">
                  <c:v>97</c:v>
                </c:pt>
                <c:pt idx="11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E3F-45E5-9F91-8AEBB1EE8566}"/>
            </c:ext>
          </c:extLst>
        </c:ser>
        <c:ser>
          <c:idx val="10"/>
          <c:order val="10"/>
          <c:tx>
            <c:strRef>
              <c:f>'Fig 1b,1d '!$A$42</c:f>
              <c:strCache>
                <c:ptCount val="1"/>
                <c:pt idx="0">
                  <c:v>Mupirocin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strRef>
              <c:f>'Fig 1b,1d '!$B$31:$M$31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'!$B$42:$M$42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46</c:v>
                </c:pt>
                <c:pt idx="5">
                  <c:v>121</c:v>
                </c:pt>
                <c:pt idx="6">
                  <c:v>124</c:v>
                </c:pt>
                <c:pt idx="7">
                  <c:v>125</c:v>
                </c:pt>
                <c:pt idx="8">
                  <c:v>126</c:v>
                </c:pt>
                <c:pt idx="9">
                  <c:v>126</c:v>
                </c:pt>
                <c:pt idx="10">
                  <c:v>127</c:v>
                </c:pt>
                <c:pt idx="11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E3F-45E5-9F91-8AEBB1EE8566}"/>
            </c:ext>
          </c:extLst>
        </c:ser>
        <c:ser>
          <c:idx val="11"/>
          <c:order val="11"/>
          <c:tx>
            <c:strRef>
              <c:f>'Fig 1b,1d '!$A$43</c:f>
              <c:strCache>
                <c:ptCount val="1"/>
                <c:pt idx="0">
                  <c:v>mup-1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strRef>
              <c:f>'Fig 1b,1d '!$B$31:$M$31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'!$B$43:$M$43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13</c:v>
                </c:pt>
                <c:pt idx="4">
                  <c:v>66</c:v>
                </c:pt>
                <c:pt idx="5">
                  <c:v>120</c:v>
                </c:pt>
                <c:pt idx="6">
                  <c:v>122</c:v>
                </c:pt>
                <c:pt idx="7">
                  <c:v>124</c:v>
                </c:pt>
                <c:pt idx="8">
                  <c:v>125</c:v>
                </c:pt>
                <c:pt idx="9">
                  <c:v>125</c:v>
                </c:pt>
                <c:pt idx="10">
                  <c:v>126</c:v>
                </c:pt>
                <c:pt idx="11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E3F-45E5-9F91-8AEBB1EE8566}"/>
            </c:ext>
          </c:extLst>
        </c:ser>
        <c:ser>
          <c:idx val="12"/>
          <c:order val="12"/>
          <c:tx>
            <c:strRef>
              <c:f>'Fig 1b,1d '!$A$44</c:f>
              <c:strCache>
                <c:ptCount val="1"/>
                <c:pt idx="0">
                  <c:v>mup-2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strRef>
              <c:f>'Fig 1b,1d '!$B$31:$M$31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'!$B$44:$M$44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9</c:v>
                </c:pt>
                <c:pt idx="4">
                  <c:v>68</c:v>
                </c:pt>
                <c:pt idx="5">
                  <c:v>120</c:v>
                </c:pt>
                <c:pt idx="6">
                  <c:v>124</c:v>
                </c:pt>
                <c:pt idx="7">
                  <c:v>125</c:v>
                </c:pt>
                <c:pt idx="8">
                  <c:v>125</c:v>
                </c:pt>
                <c:pt idx="9">
                  <c:v>125</c:v>
                </c:pt>
                <c:pt idx="10">
                  <c:v>126</c:v>
                </c:pt>
                <c:pt idx="11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E3F-45E5-9F91-8AEBB1EE8566}"/>
            </c:ext>
          </c:extLst>
        </c:ser>
        <c:ser>
          <c:idx val="13"/>
          <c:order val="13"/>
          <c:tx>
            <c:strRef>
              <c:f>'Fig 1b,1d '!$A$45</c:f>
              <c:strCache>
                <c:ptCount val="1"/>
                <c:pt idx="0">
                  <c:v>mup-3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strRef>
              <c:f>'Fig 1b,1d '!$B$31:$M$31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'!$B$45:$M$45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47</c:v>
                </c:pt>
                <c:pt idx="5">
                  <c:v>107</c:v>
                </c:pt>
                <c:pt idx="6">
                  <c:v>111</c:v>
                </c:pt>
                <c:pt idx="7">
                  <c:v>112</c:v>
                </c:pt>
                <c:pt idx="8">
                  <c:v>112</c:v>
                </c:pt>
                <c:pt idx="9">
                  <c:v>112</c:v>
                </c:pt>
                <c:pt idx="10">
                  <c:v>114</c:v>
                </c:pt>
                <c:pt idx="11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E3F-45E5-9F91-8AEBB1EE8566}"/>
            </c:ext>
          </c:extLst>
        </c:ser>
        <c:ser>
          <c:idx val="14"/>
          <c:order val="14"/>
          <c:tx>
            <c:strRef>
              <c:f>'Fig 1b,1d '!$A$46</c:f>
              <c:strCache>
                <c:ptCount val="1"/>
                <c:pt idx="0">
                  <c:v>mup-4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strRef>
              <c:f>'Fig 1b,1d '!$B$31:$M$31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'!$B$46:$M$46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39</c:v>
                </c:pt>
                <c:pt idx="5">
                  <c:v>88</c:v>
                </c:pt>
                <c:pt idx="6">
                  <c:v>91</c:v>
                </c:pt>
                <c:pt idx="7">
                  <c:v>91</c:v>
                </c:pt>
                <c:pt idx="8">
                  <c:v>91</c:v>
                </c:pt>
                <c:pt idx="9">
                  <c:v>91</c:v>
                </c:pt>
                <c:pt idx="10">
                  <c:v>93</c:v>
                </c:pt>
                <c:pt idx="11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AE3F-45E5-9F91-8AEBB1EE8566}"/>
            </c:ext>
          </c:extLst>
        </c:ser>
        <c:ser>
          <c:idx val="15"/>
          <c:order val="15"/>
          <c:tx>
            <c:strRef>
              <c:f>'Fig 1b,1d '!$A$47</c:f>
              <c:strCache>
                <c:ptCount val="1"/>
                <c:pt idx="0">
                  <c:v>Clindamycin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'Fig 1b,1d '!$B$31:$M$31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'!$B$47:$M$47</c:f>
              <c:numCache>
                <c:formatCode>General</c:formatCode>
                <c:ptCount val="12"/>
                <c:pt idx="0">
                  <c:v>0</c:v>
                </c:pt>
                <c:pt idx="1">
                  <c:v>10</c:v>
                </c:pt>
                <c:pt idx="2">
                  <c:v>36</c:v>
                </c:pt>
                <c:pt idx="3">
                  <c:v>90</c:v>
                </c:pt>
                <c:pt idx="4">
                  <c:v>91</c:v>
                </c:pt>
                <c:pt idx="5">
                  <c:v>91</c:v>
                </c:pt>
                <c:pt idx="6">
                  <c:v>93</c:v>
                </c:pt>
                <c:pt idx="7">
                  <c:v>93</c:v>
                </c:pt>
                <c:pt idx="8">
                  <c:v>94</c:v>
                </c:pt>
                <c:pt idx="9">
                  <c:v>95</c:v>
                </c:pt>
                <c:pt idx="10">
                  <c:v>95</c:v>
                </c:pt>
                <c:pt idx="11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AE3F-45E5-9F91-8AEBB1EE8566}"/>
            </c:ext>
          </c:extLst>
        </c:ser>
        <c:ser>
          <c:idx val="16"/>
          <c:order val="16"/>
          <c:tx>
            <c:strRef>
              <c:f>'Fig 1b,1d '!$A$48</c:f>
              <c:strCache>
                <c:ptCount val="1"/>
                <c:pt idx="0">
                  <c:v>cli-1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'Fig 1b,1d '!$B$31:$M$31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'!$B$48:$M$48</c:f>
              <c:numCache>
                <c:formatCode>General</c:formatCode>
                <c:ptCount val="12"/>
                <c:pt idx="0">
                  <c:v>0</c:v>
                </c:pt>
                <c:pt idx="1">
                  <c:v>24</c:v>
                </c:pt>
                <c:pt idx="2">
                  <c:v>52</c:v>
                </c:pt>
                <c:pt idx="3">
                  <c:v>84</c:v>
                </c:pt>
                <c:pt idx="4">
                  <c:v>88</c:v>
                </c:pt>
                <c:pt idx="5">
                  <c:v>89</c:v>
                </c:pt>
                <c:pt idx="6">
                  <c:v>91</c:v>
                </c:pt>
                <c:pt idx="7">
                  <c:v>92</c:v>
                </c:pt>
                <c:pt idx="8">
                  <c:v>93</c:v>
                </c:pt>
                <c:pt idx="9">
                  <c:v>95</c:v>
                </c:pt>
                <c:pt idx="10">
                  <c:v>95</c:v>
                </c:pt>
                <c:pt idx="11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AE3F-45E5-9F91-8AEBB1EE8566}"/>
            </c:ext>
          </c:extLst>
        </c:ser>
        <c:ser>
          <c:idx val="17"/>
          <c:order val="17"/>
          <c:tx>
            <c:strRef>
              <c:f>'Fig 1b,1d '!$A$49</c:f>
              <c:strCache>
                <c:ptCount val="1"/>
                <c:pt idx="0">
                  <c:v>cli-2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'Fig 1b,1d '!$B$31:$M$31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'!$B$49:$M$49</c:f>
              <c:numCache>
                <c:formatCode>General</c:formatCode>
                <c:ptCount val="12"/>
                <c:pt idx="0">
                  <c:v>0</c:v>
                </c:pt>
                <c:pt idx="1">
                  <c:v>20</c:v>
                </c:pt>
                <c:pt idx="2">
                  <c:v>54</c:v>
                </c:pt>
                <c:pt idx="3">
                  <c:v>89</c:v>
                </c:pt>
                <c:pt idx="4">
                  <c:v>90</c:v>
                </c:pt>
                <c:pt idx="5">
                  <c:v>90</c:v>
                </c:pt>
                <c:pt idx="6">
                  <c:v>92</c:v>
                </c:pt>
                <c:pt idx="7">
                  <c:v>93</c:v>
                </c:pt>
                <c:pt idx="8">
                  <c:v>95</c:v>
                </c:pt>
                <c:pt idx="9">
                  <c:v>96</c:v>
                </c:pt>
                <c:pt idx="10">
                  <c:v>96</c:v>
                </c:pt>
                <c:pt idx="11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AE3F-45E5-9F91-8AEBB1EE8566}"/>
            </c:ext>
          </c:extLst>
        </c:ser>
        <c:ser>
          <c:idx val="18"/>
          <c:order val="18"/>
          <c:tx>
            <c:strRef>
              <c:f>'Fig 1b,1d '!$A$50</c:f>
              <c:strCache>
                <c:ptCount val="1"/>
                <c:pt idx="0">
                  <c:v>cli-3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'Fig 1b,1d '!$B$31:$M$31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'!$B$50:$M$50</c:f>
              <c:numCache>
                <c:formatCode>General</c:formatCode>
                <c:ptCount val="12"/>
                <c:pt idx="0">
                  <c:v>0</c:v>
                </c:pt>
                <c:pt idx="1">
                  <c:v>11</c:v>
                </c:pt>
                <c:pt idx="2">
                  <c:v>39</c:v>
                </c:pt>
                <c:pt idx="3">
                  <c:v>77</c:v>
                </c:pt>
                <c:pt idx="4">
                  <c:v>77</c:v>
                </c:pt>
                <c:pt idx="5">
                  <c:v>78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81</c:v>
                </c:pt>
                <c:pt idx="10">
                  <c:v>81</c:v>
                </c:pt>
                <c:pt idx="11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AE3F-45E5-9F91-8AEBB1EE8566}"/>
            </c:ext>
          </c:extLst>
        </c:ser>
        <c:ser>
          <c:idx val="19"/>
          <c:order val="19"/>
          <c:tx>
            <c:strRef>
              <c:f>'Fig 1b,1d '!$A$51</c:f>
              <c:strCache>
                <c:ptCount val="1"/>
                <c:pt idx="0">
                  <c:v>cli-4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'Fig 1b,1d '!$B$31:$M$31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'!$B$51:$M$51</c:f>
              <c:numCache>
                <c:formatCode>General</c:formatCode>
                <c:ptCount val="12"/>
                <c:pt idx="0">
                  <c:v>0</c:v>
                </c:pt>
                <c:pt idx="1">
                  <c:v>11</c:v>
                </c:pt>
                <c:pt idx="2">
                  <c:v>33</c:v>
                </c:pt>
                <c:pt idx="3">
                  <c:v>72</c:v>
                </c:pt>
                <c:pt idx="4">
                  <c:v>73</c:v>
                </c:pt>
                <c:pt idx="5">
                  <c:v>74</c:v>
                </c:pt>
                <c:pt idx="6">
                  <c:v>76</c:v>
                </c:pt>
                <c:pt idx="7">
                  <c:v>76</c:v>
                </c:pt>
                <c:pt idx="8">
                  <c:v>76</c:v>
                </c:pt>
                <c:pt idx="9">
                  <c:v>76</c:v>
                </c:pt>
                <c:pt idx="10">
                  <c:v>76</c:v>
                </c:pt>
                <c:pt idx="11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AE3F-45E5-9F91-8AEBB1EE8566}"/>
            </c:ext>
          </c:extLst>
        </c:ser>
        <c:ser>
          <c:idx val="20"/>
          <c:order val="20"/>
          <c:tx>
            <c:strRef>
              <c:f>'Fig 1b,1d '!$A$52</c:f>
              <c:strCache>
                <c:ptCount val="1"/>
                <c:pt idx="0">
                  <c:v>Cannabidiol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'Fig 1b,1d '!$B$31:$M$31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'!$B$52:$M$52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7</c:v>
                </c:pt>
                <c:pt idx="7">
                  <c:v>113</c:v>
                </c:pt>
                <c:pt idx="8">
                  <c:v>131</c:v>
                </c:pt>
                <c:pt idx="9">
                  <c:v>132</c:v>
                </c:pt>
                <c:pt idx="10">
                  <c:v>132</c:v>
                </c:pt>
                <c:pt idx="11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AE3F-45E5-9F91-8AEBB1EE8566}"/>
            </c:ext>
          </c:extLst>
        </c:ser>
        <c:ser>
          <c:idx val="21"/>
          <c:order val="21"/>
          <c:tx>
            <c:strRef>
              <c:f>'Fig 1b,1d '!$A$53</c:f>
              <c:strCache>
                <c:ptCount val="1"/>
                <c:pt idx="0">
                  <c:v>cbd-1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strRef>
              <c:f>'Fig 1b,1d '!$B$31:$M$31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'!$B$53:$M$53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8</c:v>
                </c:pt>
                <c:pt idx="7">
                  <c:v>102</c:v>
                </c:pt>
                <c:pt idx="8">
                  <c:v>129</c:v>
                </c:pt>
                <c:pt idx="9">
                  <c:v>130</c:v>
                </c:pt>
                <c:pt idx="10">
                  <c:v>130</c:v>
                </c:pt>
                <c:pt idx="11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AE3F-45E5-9F91-8AEBB1EE8566}"/>
            </c:ext>
          </c:extLst>
        </c:ser>
        <c:ser>
          <c:idx val="22"/>
          <c:order val="22"/>
          <c:tx>
            <c:strRef>
              <c:f>'Fig 1b,1d '!$A$54</c:f>
              <c:strCache>
                <c:ptCount val="1"/>
                <c:pt idx="0">
                  <c:v>cbd-2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strRef>
              <c:f>'Fig 1b,1d '!$B$31:$M$31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'!$B$54:$M$54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8</c:v>
                </c:pt>
                <c:pt idx="7">
                  <c:v>113</c:v>
                </c:pt>
                <c:pt idx="8">
                  <c:v>131</c:v>
                </c:pt>
                <c:pt idx="9">
                  <c:v>132</c:v>
                </c:pt>
                <c:pt idx="10">
                  <c:v>132</c:v>
                </c:pt>
                <c:pt idx="11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AE3F-45E5-9F91-8AEBB1EE8566}"/>
            </c:ext>
          </c:extLst>
        </c:ser>
        <c:ser>
          <c:idx val="23"/>
          <c:order val="23"/>
          <c:tx>
            <c:strRef>
              <c:f>'Fig 1b,1d '!$A$55</c:f>
              <c:strCache>
                <c:ptCount val="1"/>
                <c:pt idx="0">
                  <c:v>cbd-3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strRef>
              <c:f>'Fig 1b,1d '!$B$31:$M$31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'!$B$55:$M$55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46</c:v>
                </c:pt>
                <c:pt idx="7">
                  <c:v>115</c:v>
                </c:pt>
                <c:pt idx="8">
                  <c:v>117</c:v>
                </c:pt>
                <c:pt idx="9">
                  <c:v>118</c:v>
                </c:pt>
                <c:pt idx="10">
                  <c:v>118</c:v>
                </c:pt>
                <c:pt idx="11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AE3F-45E5-9F91-8AEBB1EE8566}"/>
            </c:ext>
          </c:extLst>
        </c:ser>
        <c:ser>
          <c:idx val="24"/>
          <c:order val="24"/>
          <c:tx>
            <c:strRef>
              <c:f>'Fig 1b,1d '!$A$56</c:f>
              <c:strCache>
                <c:ptCount val="1"/>
                <c:pt idx="0">
                  <c:v>cbd-4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strRef>
              <c:f>'Fig 1b,1d '!$B$31:$M$31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'!$B$56:$M$56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43</c:v>
                </c:pt>
                <c:pt idx="7">
                  <c:v>95</c:v>
                </c:pt>
                <c:pt idx="8">
                  <c:v>95</c:v>
                </c:pt>
                <c:pt idx="9">
                  <c:v>96</c:v>
                </c:pt>
                <c:pt idx="10">
                  <c:v>96</c:v>
                </c:pt>
                <c:pt idx="11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E3F-45E5-9F91-8AEBB1EE8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2681792"/>
        <c:axId val="1072690944"/>
      </c:lineChart>
      <c:catAx>
        <c:axId val="10726817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0" i="0" baseline="0">
                    <a:effectLst/>
                  </a:rPr>
                  <a:t>MIC µg mL</a:t>
                </a:r>
                <a:r>
                  <a:rPr lang="en-US" sz="1200" b="0" i="0" baseline="30000">
                    <a:effectLst/>
                  </a:rPr>
                  <a:t>-1</a:t>
                </a:r>
                <a:endParaRPr lang="en-AU" sz="1200">
                  <a:effectLst/>
                </a:endParaRPr>
              </a:p>
            </c:rich>
          </c:tx>
          <c:layout>
            <c:manualLayout>
              <c:xMode val="edge"/>
              <c:yMode val="edge"/>
              <c:x val="0.39371582472474426"/>
              <c:y val="0.90273240635465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72690944"/>
        <c:crosses val="autoZero"/>
        <c:auto val="1"/>
        <c:lblAlgn val="ctr"/>
        <c:lblOffset val="100"/>
        <c:noMultiLvlLbl val="0"/>
      </c:catAx>
      <c:valAx>
        <c:axId val="1072690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0" i="0" baseline="0">
                    <a:effectLst/>
                  </a:rPr>
                  <a:t>Cumulative Number of Isolates</a:t>
                </a:r>
                <a:endParaRPr lang="en-AU" sz="12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72681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egendEntry>
        <c:idx val="16"/>
        <c:delete val="1"/>
      </c:legendEntry>
      <c:legendEntry>
        <c:idx val="17"/>
        <c:delete val="1"/>
      </c:legendEntry>
      <c:legendEntry>
        <c:idx val="18"/>
        <c:delete val="1"/>
      </c:legendEntry>
      <c:legendEntry>
        <c:idx val="19"/>
        <c:delete val="1"/>
      </c:legendEntry>
      <c:legendEntry>
        <c:idx val="21"/>
        <c:delete val="1"/>
      </c:legendEntry>
      <c:legendEntry>
        <c:idx val="22"/>
        <c:delete val="1"/>
      </c:legendEntry>
      <c:legendEntry>
        <c:idx val="23"/>
        <c:delete val="1"/>
      </c:legendEntry>
      <c:legendEntry>
        <c:idx val="24"/>
        <c:delete val="1"/>
      </c:legendEntry>
      <c:layout>
        <c:manualLayout>
          <c:xMode val="edge"/>
          <c:yMode val="edge"/>
          <c:x val="0.82658292164605296"/>
          <c:y val="0.22380917534867278"/>
          <c:w val="0.17250912715144004"/>
          <c:h val="0.526516024440315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075535455014063E-2"/>
          <c:y val="5.0859681524465253E-2"/>
          <c:w val="0.72111358053198893"/>
          <c:h val="0.73148927850972767"/>
        </c:manualLayout>
      </c:layout>
      <c:lineChart>
        <c:grouping val="standard"/>
        <c:varyColors val="0"/>
        <c:ser>
          <c:idx val="0"/>
          <c:order val="0"/>
          <c:tx>
            <c:strRef>
              <c:f>'Fig 1b,1d '!$A$32</c:f>
              <c:strCache>
                <c:ptCount val="1"/>
                <c:pt idx="0">
                  <c:v>Daptomycin</c:v>
                </c:pt>
              </c:strCache>
            </c:strRef>
          </c:tx>
          <c:spPr>
            <a:ln w="28575" cap="rnd">
              <a:solidFill>
                <a:srgbClr val="FF99FF"/>
              </a:solidFill>
              <a:round/>
            </a:ln>
            <a:effectLst/>
          </c:spPr>
          <c:marker>
            <c:symbol val="none"/>
          </c:marker>
          <c:cat>
            <c:strRef>
              <c:f>'Fig 1b,1d '!$AA$31:$AM$31</c:f>
              <c:strCache>
                <c:ptCount val="13"/>
                <c:pt idx="1">
                  <c:v>0.015</c:v>
                </c:pt>
                <c:pt idx="2">
                  <c:v>0.03</c:v>
                </c:pt>
                <c:pt idx="3">
                  <c:v>0.06</c:v>
                </c:pt>
                <c:pt idx="4">
                  <c:v>0.125</c:v>
                </c:pt>
                <c:pt idx="5">
                  <c:v>0.25</c:v>
                </c:pt>
                <c:pt idx="6">
                  <c:v>0.5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8</c:v>
                </c:pt>
                <c:pt idx="11">
                  <c:v>16</c:v>
                </c:pt>
                <c:pt idx="12">
                  <c:v>≥ 32</c:v>
                </c:pt>
              </c:strCache>
            </c:strRef>
          </c:cat>
          <c:val>
            <c:numRef>
              <c:f>'Fig 1b,1d '!$AA$32:$AM$32</c:f>
              <c:numCache>
                <c:formatCode>0</c:formatCode>
                <c:ptCount val="13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1.5151515151515151</c:v>
                </c:pt>
                <c:pt idx="7">
                  <c:v>36.363636363636367</c:v>
                </c:pt>
                <c:pt idx="8">
                  <c:v>87.878787878787875</c:v>
                </c:pt>
                <c:pt idx="9">
                  <c:v>96.969696969696969</c:v>
                </c:pt>
                <c:pt idx="10">
                  <c:v>99.242424242424249</c:v>
                </c:pt>
                <c:pt idx="11">
                  <c:v>100</c:v>
                </c:pt>
                <c:pt idx="1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93-4A5C-8517-0B504C1ECEBB}"/>
            </c:ext>
          </c:extLst>
        </c:ser>
        <c:ser>
          <c:idx val="1"/>
          <c:order val="1"/>
          <c:tx>
            <c:strRef>
              <c:f>'Fig 1b,1d '!$A$33</c:f>
              <c:strCache>
                <c:ptCount val="1"/>
                <c:pt idx="0">
                  <c:v>dap-1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FF99FF"/>
              </a:solidFill>
              <a:ln w="3175">
                <a:solidFill>
                  <a:srgbClr val="FF99FF"/>
                </a:solidFill>
              </a:ln>
              <a:effectLst/>
            </c:spPr>
          </c:marker>
          <c:cat>
            <c:strRef>
              <c:f>'Fig 1b,1d '!$AA$31:$AM$31</c:f>
              <c:strCache>
                <c:ptCount val="13"/>
                <c:pt idx="1">
                  <c:v>0.015</c:v>
                </c:pt>
                <c:pt idx="2">
                  <c:v>0.03</c:v>
                </c:pt>
                <c:pt idx="3">
                  <c:v>0.06</c:v>
                </c:pt>
                <c:pt idx="4">
                  <c:v>0.125</c:v>
                </c:pt>
                <c:pt idx="5">
                  <c:v>0.25</c:v>
                </c:pt>
                <c:pt idx="6">
                  <c:v>0.5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8</c:v>
                </c:pt>
                <c:pt idx="11">
                  <c:v>16</c:v>
                </c:pt>
                <c:pt idx="12">
                  <c:v>≥ 32</c:v>
                </c:pt>
              </c:strCache>
            </c:strRef>
          </c:cat>
          <c:val>
            <c:numRef>
              <c:f>'Fig 1b,1d '!$AA$33:$AM$33</c:f>
              <c:numCache>
                <c:formatCode>0</c:formatCode>
                <c:ptCount val="13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0.76335877862595414</c:v>
                </c:pt>
                <c:pt idx="5">
                  <c:v>0.76335877862595414</c:v>
                </c:pt>
                <c:pt idx="6">
                  <c:v>9.1603053435114496</c:v>
                </c:pt>
                <c:pt idx="7">
                  <c:v>41.221374045801525</c:v>
                </c:pt>
                <c:pt idx="8">
                  <c:v>87.022900763358777</c:v>
                </c:pt>
                <c:pt idx="9">
                  <c:v>97.70992366412213</c:v>
                </c:pt>
                <c:pt idx="10">
                  <c:v>99.236641221374043</c:v>
                </c:pt>
                <c:pt idx="11">
                  <c:v>100</c:v>
                </c:pt>
                <c:pt idx="1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93-4A5C-8517-0B504C1ECEBB}"/>
            </c:ext>
          </c:extLst>
        </c:ser>
        <c:ser>
          <c:idx val="2"/>
          <c:order val="2"/>
          <c:tx>
            <c:strRef>
              <c:f>'Fig 1b,1d '!$A$34</c:f>
              <c:strCache>
                <c:ptCount val="1"/>
                <c:pt idx="0">
                  <c:v>dap-2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FF99FF"/>
              </a:solidFill>
              <a:ln w="3175">
                <a:solidFill>
                  <a:srgbClr val="FF99FF"/>
                </a:solidFill>
              </a:ln>
              <a:effectLst/>
            </c:spPr>
          </c:marker>
          <c:cat>
            <c:strRef>
              <c:f>'Fig 1b,1d '!$AA$31:$AM$31</c:f>
              <c:strCache>
                <c:ptCount val="13"/>
                <c:pt idx="1">
                  <c:v>0.015</c:v>
                </c:pt>
                <c:pt idx="2">
                  <c:v>0.03</c:v>
                </c:pt>
                <c:pt idx="3">
                  <c:v>0.06</c:v>
                </c:pt>
                <c:pt idx="4">
                  <c:v>0.125</c:v>
                </c:pt>
                <c:pt idx="5">
                  <c:v>0.25</c:v>
                </c:pt>
                <c:pt idx="6">
                  <c:v>0.5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8</c:v>
                </c:pt>
                <c:pt idx="11">
                  <c:v>16</c:v>
                </c:pt>
                <c:pt idx="12">
                  <c:v>≥ 32</c:v>
                </c:pt>
              </c:strCache>
            </c:strRef>
          </c:cat>
          <c:val>
            <c:numRef>
              <c:f>'Fig 1b,1d '!$AA$34:$AM$34</c:f>
              <c:numCache>
                <c:formatCode>0</c:formatCode>
                <c:ptCount val="13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12.307692307692308</c:v>
                </c:pt>
                <c:pt idx="7">
                  <c:v>39.230769230769234</c:v>
                </c:pt>
                <c:pt idx="8">
                  <c:v>87.692307692307693</c:v>
                </c:pt>
                <c:pt idx="9">
                  <c:v>96.92307692307692</c:v>
                </c:pt>
                <c:pt idx="10">
                  <c:v>99.230769230769226</c:v>
                </c:pt>
                <c:pt idx="11">
                  <c:v>100</c:v>
                </c:pt>
                <c:pt idx="1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93-4A5C-8517-0B504C1ECEBB}"/>
            </c:ext>
          </c:extLst>
        </c:ser>
        <c:ser>
          <c:idx val="3"/>
          <c:order val="3"/>
          <c:tx>
            <c:strRef>
              <c:f>'Fig 1b,1d '!$A$35</c:f>
              <c:strCache>
                <c:ptCount val="1"/>
                <c:pt idx="0">
                  <c:v>dap-3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strRef>
              <c:f>'Fig 1b,1d '!$AA$31:$AM$31</c:f>
              <c:strCache>
                <c:ptCount val="13"/>
                <c:pt idx="1">
                  <c:v>0.015</c:v>
                </c:pt>
                <c:pt idx="2">
                  <c:v>0.03</c:v>
                </c:pt>
                <c:pt idx="3">
                  <c:v>0.06</c:v>
                </c:pt>
                <c:pt idx="4">
                  <c:v>0.125</c:v>
                </c:pt>
                <c:pt idx="5">
                  <c:v>0.25</c:v>
                </c:pt>
                <c:pt idx="6">
                  <c:v>0.5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8</c:v>
                </c:pt>
                <c:pt idx="11">
                  <c:v>16</c:v>
                </c:pt>
                <c:pt idx="12">
                  <c:v>≥ 32</c:v>
                </c:pt>
              </c:strCache>
            </c:strRef>
          </c:cat>
          <c:val>
            <c:numRef>
              <c:f>'Fig 1b,1d '!$AA$35:$AM$35</c:f>
              <c:numCache>
                <c:formatCode>0</c:formatCode>
                <c:ptCount val="13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0.84745762711864403</c:v>
                </c:pt>
                <c:pt idx="6">
                  <c:v>4.2372881355932197</c:v>
                </c:pt>
                <c:pt idx="7">
                  <c:v>50</c:v>
                </c:pt>
                <c:pt idx="8">
                  <c:v>88.135593220338976</c:v>
                </c:pt>
                <c:pt idx="9">
                  <c:v>96.610169491525426</c:v>
                </c:pt>
                <c:pt idx="10">
                  <c:v>99.152542372881356</c:v>
                </c:pt>
                <c:pt idx="11">
                  <c:v>100</c:v>
                </c:pt>
                <c:pt idx="1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593-4A5C-8517-0B504C1ECEBB}"/>
            </c:ext>
          </c:extLst>
        </c:ser>
        <c:ser>
          <c:idx val="4"/>
          <c:order val="4"/>
          <c:tx>
            <c:strRef>
              <c:f>'Fig 1b,1d '!$A$36</c:f>
              <c:strCache>
                <c:ptCount val="1"/>
                <c:pt idx="0">
                  <c:v>dap-4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FF99FF"/>
              </a:solidFill>
              <a:ln w="3175">
                <a:solidFill>
                  <a:srgbClr val="FF99FF"/>
                </a:solidFill>
              </a:ln>
              <a:effectLst/>
            </c:spPr>
          </c:marker>
          <c:cat>
            <c:strRef>
              <c:f>'Fig 1b,1d '!$AA$31:$AM$31</c:f>
              <c:strCache>
                <c:ptCount val="13"/>
                <c:pt idx="1">
                  <c:v>0.015</c:v>
                </c:pt>
                <c:pt idx="2">
                  <c:v>0.03</c:v>
                </c:pt>
                <c:pt idx="3">
                  <c:v>0.06</c:v>
                </c:pt>
                <c:pt idx="4">
                  <c:v>0.125</c:v>
                </c:pt>
                <c:pt idx="5">
                  <c:v>0.25</c:v>
                </c:pt>
                <c:pt idx="6">
                  <c:v>0.5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8</c:v>
                </c:pt>
                <c:pt idx="11">
                  <c:v>16</c:v>
                </c:pt>
                <c:pt idx="12">
                  <c:v>≥ 32</c:v>
                </c:pt>
              </c:strCache>
            </c:strRef>
          </c:cat>
          <c:val>
            <c:numRef>
              <c:f>'Fig 1b,1d '!$AA$36:$AM$36</c:f>
              <c:numCache>
                <c:formatCode>0</c:formatCode>
                <c:ptCount val="13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1.0204081632653061</c:v>
                </c:pt>
                <c:pt idx="6">
                  <c:v>2.0408163265306123</c:v>
                </c:pt>
                <c:pt idx="7">
                  <c:v>45.91836734693878</c:v>
                </c:pt>
                <c:pt idx="8">
                  <c:v>85.714285714285708</c:v>
                </c:pt>
                <c:pt idx="9">
                  <c:v>95.918367346938766</c:v>
                </c:pt>
                <c:pt idx="10">
                  <c:v>98.979591836734699</c:v>
                </c:pt>
                <c:pt idx="11">
                  <c:v>100</c:v>
                </c:pt>
                <c:pt idx="1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593-4A5C-8517-0B504C1ECEBB}"/>
            </c:ext>
          </c:extLst>
        </c:ser>
        <c:ser>
          <c:idx val="5"/>
          <c:order val="5"/>
          <c:tx>
            <c:strRef>
              <c:f>'Fig 1b,1d '!$A$37</c:f>
              <c:strCache>
                <c:ptCount val="1"/>
                <c:pt idx="0">
                  <c:v>Vancomycin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'Fig 1b,1d '!$AA$31:$AM$31</c:f>
              <c:strCache>
                <c:ptCount val="13"/>
                <c:pt idx="1">
                  <c:v>0.015</c:v>
                </c:pt>
                <c:pt idx="2">
                  <c:v>0.03</c:v>
                </c:pt>
                <c:pt idx="3">
                  <c:v>0.06</c:v>
                </c:pt>
                <c:pt idx="4">
                  <c:v>0.125</c:v>
                </c:pt>
                <c:pt idx="5">
                  <c:v>0.25</c:v>
                </c:pt>
                <c:pt idx="6">
                  <c:v>0.5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8</c:v>
                </c:pt>
                <c:pt idx="11">
                  <c:v>16</c:v>
                </c:pt>
                <c:pt idx="12">
                  <c:v>≥ 32</c:v>
                </c:pt>
              </c:strCache>
            </c:strRef>
          </c:cat>
          <c:val>
            <c:numRef>
              <c:f>'Fig 1b,1d '!$AA$37:$AM$37</c:f>
              <c:numCache>
                <c:formatCode>0</c:formatCode>
                <c:ptCount val="13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1.5151515151515151</c:v>
                </c:pt>
                <c:pt idx="7">
                  <c:v>81.818181818181827</c:v>
                </c:pt>
                <c:pt idx="8">
                  <c:v>93.939393939393938</c:v>
                </c:pt>
                <c:pt idx="9">
                  <c:v>96.212121212121218</c:v>
                </c:pt>
                <c:pt idx="10">
                  <c:v>97.727272727272734</c:v>
                </c:pt>
                <c:pt idx="11">
                  <c:v>97.727272727272734</c:v>
                </c:pt>
                <c:pt idx="1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593-4A5C-8517-0B504C1ECEBB}"/>
            </c:ext>
          </c:extLst>
        </c:ser>
        <c:ser>
          <c:idx val="6"/>
          <c:order val="6"/>
          <c:tx>
            <c:strRef>
              <c:f>'Fig 1b,1d '!$A$38</c:f>
              <c:strCache>
                <c:ptCount val="1"/>
                <c:pt idx="0">
                  <c:v>van-1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'Fig 1b,1d '!$AA$31:$AM$31</c:f>
              <c:strCache>
                <c:ptCount val="13"/>
                <c:pt idx="1">
                  <c:v>0.015</c:v>
                </c:pt>
                <c:pt idx="2">
                  <c:v>0.03</c:v>
                </c:pt>
                <c:pt idx="3">
                  <c:v>0.06</c:v>
                </c:pt>
                <c:pt idx="4">
                  <c:v>0.125</c:v>
                </c:pt>
                <c:pt idx="5">
                  <c:v>0.25</c:v>
                </c:pt>
                <c:pt idx="6">
                  <c:v>0.5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8</c:v>
                </c:pt>
                <c:pt idx="11">
                  <c:v>16</c:v>
                </c:pt>
                <c:pt idx="12">
                  <c:v>≥ 32</c:v>
                </c:pt>
              </c:strCache>
            </c:strRef>
          </c:cat>
          <c:val>
            <c:numRef>
              <c:f>'Fig 1b,1d '!$AA$38:$AM$38</c:f>
              <c:numCache>
                <c:formatCode>0</c:formatCode>
                <c:ptCount val="13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7.5757575757575761</c:v>
                </c:pt>
                <c:pt idx="7">
                  <c:v>82.575757575757578</c:v>
                </c:pt>
                <c:pt idx="8">
                  <c:v>93.181818181818173</c:v>
                </c:pt>
                <c:pt idx="9">
                  <c:v>95.454545454545453</c:v>
                </c:pt>
                <c:pt idx="10">
                  <c:v>97.727272727272734</c:v>
                </c:pt>
                <c:pt idx="11">
                  <c:v>97.727272727272734</c:v>
                </c:pt>
                <c:pt idx="1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593-4A5C-8517-0B504C1ECEBB}"/>
            </c:ext>
          </c:extLst>
        </c:ser>
        <c:ser>
          <c:idx val="7"/>
          <c:order val="7"/>
          <c:tx>
            <c:strRef>
              <c:f>'Fig 1b,1d '!$A$39</c:f>
              <c:strCache>
                <c:ptCount val="1"/>
                <c:pt idx="0">
                  <c:v>van-2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'Fig 1b,1d '!$AA$31:$AM$31</c:f>
              <c:strCache>
                <c:ptCount val="13"/>
                <c:pt idx="1">
                  <c:v>0.015</c:v>
                </c:pt>
                <c:pt idx="2">
                  <c:v>0.03</c:v>
                </c:pt>
                <c:pt idx="3">
                  <c:v>0.06</c:v>
                </c:pt>
                <c:pt idx="4">
                  <c:v>0.125</c:v>
                </c:pt>
                <c:pt idx="5">
                  <c:v>0.25</c:v>
                </c:pt>
                <c:pt idx="6">
                  <c:v>0.5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8</c:v>
                </c:pt>
                <c:pt idx="11">
                  <c:v>16</c:v>
                </c:pt>
                <c:pt idx="12">
                  <c:v>≥ 32</c:v>
                </c:pt>
              </c:strCache>
            </c:strRef>
          </c:cat>
          <c:val>
            <c:numRef>
              <c:f>'Fig 1b,1d '!$AA$39:$AM$39</c:f>
              <c:numCache>
                <c:formatCode>0</c:formatCode>
                <c:ptCount val="13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6.1538461538461542</c:v>
                </c:pt>
                <c:pt idx="7">
                  <c:v>83.846153846153854</c:v>
                </c:pt>
                <c:pt idx="8">
                  <c:v>94.615384615384613</c:v>
                </c:pt>
                <c:pt idx="9">
                  <c:v>95.384615384615387</c:v>
                </c:pt>
                <c:pt idx="10">
                  <c:v>96.92307692307692</c:v>
                </c:pt>
                <c:pt idx="11">
                  <c:v>97.692307692307693</c:v>
                </c:pt>
                <c:pt idx="1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593-4A5C-8517-0B504C1ECEBB}"/>
            </c:ext>
          </c:extLst>
        </c:ser>
        <c:ser>
          <c:idx val="8"/>
          <c:order val="8"/>
          <c:tx>
            <c:strRef>
              <c:f>'Fig 1b,1d '!$A$40</c:f>
              <c:strCache>
                <c:ptCount val="1"/>
                <c:pt idx="0">
                  <c:v>van-3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'Fig 1b,1d '!$AA$31:$AM$31</c:f>
              <c:strCache>
                <c:ptCount val="13"/>
                <c:pt idx="1">
                  <c:v>0.015</c:v>
                </c:pt>
                <c:pt idx="2">
                  <c:v>0.03</c:v>
                </c:pt>
                <c:pt idx="3">
                  <c:v>0.06</c:v>
                </c:pt>
                <c:pt idx="4">
                  <c:v>0.125</c:v>
                </c:pt>
                <c:pt idx="5">
                  <c:v>0.25</c:v>
                </c:pt>
                <c:pt idx="6">
                  <c:v>0.5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8</c:v>
                </c:pt>
                <c:pt idx="11">
                  <c:v>16</c:v>
                </c:pt>
                <c:pt idx="12">
                  <c:v>≥ 32</c:v>
                </c:pt>
              </c:strCache>
            </c:strRef>
          </c:cat>
          <c:val>
            <c:numRef>
              <c:f>'Fig 1b,1d '!$AA$40:$AM$40</c:f>
              <c:numCache>
                <c:formatCode>0</c:formatCode>
                <c:ptCount val="13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0.84033613445378152</c:v>
                </c:pt>
                <c:pt idx="7">
                  <c:v>84.87394957983193</c:v>
                </c:pt>
                <c:pt idx="8">
                  <c:v>94.117647058823522</c:v>
                </c:pt>
                <c:pt idx="9">
                  <c:v>95.798319327731093</c:v>
                </c:pt>
                <c:pt idx="10">
                  <c:v>97.47899159663865</c:v>
                </c:pt>
                <c:pt idx="11">
                  <c:v>98.319327731092429</c:v>
                </c:pt>
                <c:pt idx="1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593-4A5C-8517-0B504C1ECEBB}"/>
            </c:ext>
          </c:extLst>
        </c:ser>
        <c:ser>
          <c:idx val="9"/>
          <c:order val="9"/>
          <c:tx>
            <c:strRef>
              <c:f>'Fig 1b,1d '!$A$41</c:f>
              <c:strCache>
                <c:ptCount val="1"/>
                <c:pt idx="0">
                  <c:v>van-4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'Fig 1b,1d '!$AA$31:$AM$31</c:f>
              <c:strCache>
                <c:ptCount val="13"/>
                <c:pt idx="1">
                  <c:v>0.015</c:v>
                </c:pt>
                <c:pt idx="2">
                  <c:v>0.03</c:v>
                </c:pt>
                <c:pt idx="3">
                  <c:v>0.06</c:v>
                </c:pt>
                <c:pt idx="4">
                  <c:v>0.125</c:v>
                </c:pt>
                <c:pt idx="5">
                  <c:v>0.25</c:v>
                </c:pt>
                <c:pt idx="6">
                  <c:v>0.5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8</c:v>
                </c:pt>
                <c:pt idx="11">
                  <c:v>16</c:v>
                </c:pt>
                <c:pt idx="12">
                  <c:v>≥ 32</c:v>
                </c:pt>
              </c:strCache>
            </c:strRef>
          </c:cat>
          <c:val>
            <c:numRef>
              <c:f>'Fig 1b,1d '!$AA$41:$AM$41</c:f>
              <c:numCache>
                <c:formatCode>0</c:formatCode>
                <c:ptCount val="13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1.0101010101010102</c:v>
                </c:pt>
                <c:pt idx="6">
                  <c:v>1.0101010101010102</c:v>
                </c:pt>
                <c:pt idx="7">
                  <c:v>83.838383838383834</c:v>
                </c:pt>
                <c:pt idx="8">
                  <c:v>90.909090909090907</c:v>
                </c:pt>
                <c:pt idx="9">
                  <c:v>92.929292929292927</c:v>
                </c:pt>
                <c:pt idx="10">
                  <c:v>97.979797979797979</c:v>
                </c:pt>
                <c:pt idx="11">
                  <c:v>97.979797979797979</c:v>
                </c:pt>
                <c:pt idx="1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593-4A5C-8517-0B504C1ECEBB}"/>
            </c:ext>
          </c:extLst>
        </c:ser>
        <c:ser>
          <c:idx val="10"/>
          <c:order val="10"/>
          <c:tx>
            <c:strRef>
              <c:f>'Fig 1b,1d '!$A$42</c:f>
              <c:strCache>
                <c:ptCount val="1"/>
                <c:pt idx="0">
                  <c:v>Mupirocin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'Fig 1b,1d '!$AA$31:$AM$31</c:f>
              <c:strCache>
                <c:ptCount val="13"/>
                <c:pt idx="1">
                  <c:v>0.015</c:v>
                </c:pt>
                <c:pt idx="2">
                  <c:v>0.03</c:v>
                </c:pt>
                <c:pt idx="3">
                  <c:v>0.06</c:v>
                </c:pt>
                <c:pt idx="4">
                  <c:v>0.125</c:v>
                </c:pt>
                <c:pt idx="5">
                  <c:v>0.25</c:v>
                </c:pt>
                <c:pt idx="6">
                  <c:v>0.5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8</c:v>
                </c:pt>
                <c:pt idx="11">
                  <c:v>16</c:v>
                </c:pt>
                <c:pt idx="12">
                  <c:v>≥ 32</c:v>
                </c:pt>
              </c:strCache>
            </c:strRef>
          </c:cat>
          <c:val>
            <c:numRef>
              <c:f>'Fig 1b,1d '!$AA$42:$AM$42</c:f>
              <c:numCache>
                <c:formatCode>0</c:formatCode>
                <c:ptCount val="13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3.7878787878787881</c:v>
                </c:pt>
                <c:pt idx="5">
                  <c:v>34.848484848484851</c:v>
                </c:pt>
                <c:pt idx="6">
                  <c:v>91.666666666666657</c:v>
                </c:pt>
                <c:pt idx="7">
                  <c:v>93.939393939393938</c:v>
                </c:pt>
                <c:pt idx="8">
                  <c:v>94.696969696969703</c:v>
                </c:pt>
                <c:pt idx="9">
                  <c:v>95.454545454545453</c:v>
                </c:pt>
                <c:pt idx="10">
                  <c:v>95.454545454545453</c:v>
                </c:pt>
                <c:pt idx="11">
                  <c:v>96.212121212121218</c:v>
                </c:pt>
                <c:pt idx="1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593-4A5C-8517-0B504C1ECEBB}"/>
            </c:ext>
          </c:extLst>
        </c:ser>
        <c:ser>
          <c:idx val="11"/>
          <c:order val="11"/>
          <c:tx>
            <c:strRef>
              <c:f>'Fig 1b,1d '!$A$43</c:f>
              <c:strCache>
                <c:ptCount val="1"/>
                <c:pt idx="0">
                  <c:v>mup-1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strRef>
              <c:f>'Fig 1b,1d '!$AA$31:$AM$31</c:f>
              <c:strCache>
                <c:ptCount val="13"/>
                <c:pt idx="1">
                  <c:v>0.015</c:v>
                </c:pt>
                <c:pt idx="2">
                  <c:v>0.03</c:v>
                </c:pt>
                <c:pt idx="3">
                  <c:v>0.06</c:v>
                </c:pt>
                <c:pt idx="4">
                  <c:v>0.125</c:v>
                </c:pt>
                <c:pt idx="5">
                  <c:v>0.25</c:v>
                </c:pt>
                <c:pt idx="6">
                  <c:v>0.5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8</c:v>
                </c:pt>
                <c:pt idx="11">
                  <c:v>16</c:v>
                </c:pt>
                <c:pt idx="12">
                  <c:v>≥ 32</c:v>
                </c:pt>
              </c:strCache>
            </c:strRef>
          </c:cat>
          <c:val>
            <c:numRef>
              <c:f>'Fig 1b,1d '!$AA$43:$AM$43</c:f>
              <c:numCache>
                <c:formatCode>0</c:formatCode>
                <c:ptCount val="13"/>
                <c:pt idx="0" formatCode="General">
                  <c:v>0</c:v>
                </c:pt>
                <c:pt idx="1">
                  <c:v>0</c:v>
                </c:pt>
                <c:pt idx="2">
                  <c:v>0.75757575757575757</c:v>
                </c:pt>
                <c:pt idx="3">
                  <c:v>2.2727272727272729</c:v>
                </c:pt>
                <c:pt idx="4">
                  <c:v>9.8484848484848477</c:v>
                </c:pt>
                <c:pt idx="5">
                  <c:v>50</c:v>
                </c:pt>
                <c:pt idx="6">
                  <c:v>90.909090909090907</c:v>
                </c:pt>
                <c:pt idx="7">
                  <c:v>92.424242424242422</c:v>
                </c:pt>
                <c:pt idx="8">
                  <c:v>93.939393939393938</c:v>
                </c:pt>
                <c:pt idx="9">
                  <c:v>94.696969696969703</c:v>
                </c:pt>
                <c:pt idx="10">
                  <c:v>94.696969696969703</c:v>
                </c:pt>
                <c:pt idx="11">
                  <c:v>95.454545454545453</c:v>
                </c:pt>
                <c:pt idx="1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593-4A5C-8517-0B504C1ECEBB}"/>
            </c:ext>
          </c:extLst>
        </c:ser>
        <c:ser>
          <c:idx val="12"/>
          <c:order val="12"/>
          <c:tx>
            <c:strRef>
              <c:f>'Fig 1b,1d '!$A$44</c:f>
              <c:strCache>
                <c:ptCount val="1"/>
                <c:pt idx="0">
                  <c:v>mup-2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strRef>
              <c:f>'Fig 1b,1d '!$AA$31:$AM$31</c:f>
              <c:strCache>
                <c:ptCount val="13"/>
                <c:pt idx="1">
                  <c:v>0.015</c:v>
                </c:pt>
                <c:pt idx="2">
                  <c:v>0.03</c:v>
                </c:pt>
                <c:pt idx="3">
                  <c:v>0.06</c:v>
                </c:pt>
                <c:pt idx="4">
                  <c:v>0.125</c:v>
                </c:pt>
                <c:pt idx="5">
                  <c:v>0.25</c:v>
                </c:pt>
                <c:pt idx="6">
                  <c:v>0.5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8</c:v>
                </c:pt>
                <c:pt idx="11">
                  <c:v>16</c:v>
                </c:pt>
                <c:pt idx="12">
                  <c:v>≥ 32</c:v>
                </c:pt>
              </c:strCache>
            </c:strRef>
          </c:cat>
          <c:val>
            <c:numRef>
              <c:f>'Fig 1b,1d '!$AA$44:$AM$44</c:f>
              <c:numCache>
                <c:formatCode>0</c:formatCode>
                <c:ptCount val="13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0.76335877862595414</c:v>
                </c:pt>
                <c:pt idx="4">
                  <c:v>6.8702290076335881</c:v>
                </c:pt>
                <c:pt idx="5">
                  <c:v>51.908396946564885</c:v>
                </c:pt>
                <c:pt idx="6">
                  <c:v>91.603053435114504</c:v>
                </c:pt>
                <c:pt idx="7">
                  <c:v>94.656488549618317</c:v>
                </c:pt>
                <c:pt idx="8">
                  <c:v>95.419847328244273</c:v>
                </c:pt>
                <c:pt idx="9">
                  <c:v>95.419847328244273</c:v>
                </c:pt>
                <c:pt idx="10">
                  <c:v>95.419847328244273</c:v>
                </c:pt>
                <c:pt idx="11">
                  <c:v>96.18320610687023</c:v>
                </c:pt>
                <c:pt idx="1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593-4A5C-8517-0B504C1ECEBB}"/>
            </c:ext>
          </c:extLst>
        </c:ser>
        <c:ser>
          <c:idx val="13"/>
          <c:order val="13"/>
          <c:tx>
            <c:strRef>
              <c:f>'Fig 1b,1d '!$A$45</c:f>
              <c:strCache>
                <c:ptCount val="1"/>
                <c:pt idx="0">
                  <c:v>mup-3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strRef>
              <c:f>'Fig 1b,1d '!$AA$31:$AM$31</c:f>
              <c:strCache>
                <c:ptCount val="13"/>
                <c:pt idx="1">
                  <c:v>0.015</c:v>
                </c:pt>
                <c:pt idx="2">
                  <c:v>0.03</c:v>
                </c:pt>
                <c:pt idx="3">
                  <c:v>0.06</c:v>
                </c:pt>
                <c:pt idx="4">
                  <c:v>0.125</c:v>
                </c:pt>
                <c:pt idx="5">
                  <c:v>0.25</c:v>
                </c:pt>
                <c:pt idx="6">
                  <c:v>0.5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8</c:v>
                </c:pt>
                <c:pt idx="11">
                  <c:v>16</c:v>
                </c:pt>
                <c:pt idx="12">
                  <c:v>≥ 32</c:v>
                </c:pt>
              </c:strCache>
            </c:strRef>
          </c:cat>
          <c:val>
            <c:numRef>
              <c:f>'Fig 1b,1d '!$AA$45:$AM$45</c:f>
              <c:numCache>
                <c:formatCode>0</c:formatCode>
                <c:ptCount val="13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0.83333333333333337</c:v>
                </c:pt>
                <c:pt idx="4">
                  <c:v>3.3333333333333335</c:v>
                </c:pt>
                <c:pt idx="5">
                  <c:v>39.166666666666664</c:v>
                </c:pt>
                <c:pt idx="6">
                  <c:v>89.166666666666671</c:v>
                </c:pt>
                <c:pt idx="7">
                  <c:v>92.5</c:v>
                </c:pt>
                <c:pt idx="8">
                  <c:v>93.333333333333329</c:v>
                </c:pt>
                <c:pt idx="9">
                  <c:v>93.333333333333329</c:v>
                </c:pt>
                <c:pt idx="10">
                  <c:v>93.333333333333329</c:v>
                </c:pt>
                <c:pt idx="11">
                  <c:v>95</c:v>
                </c:pt>
                <c:pt idx="1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593-4A5C-8517-0B504C1ECEBB}"/>
            </c:ext>
          </c:extLst>
        </c:ser>
        <c:ser>
          <c:idx val="14"/>
          <c:order val="14"/>
          <c:tx>
            <c:strRef>
              <c:f>'Fig 1b,1d '!$A$46</c:f>
              <c:strCache>
                <c:ptCount val="1"/>
                <c:pt idx="0">
                  <c:v>mup-4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strRef>
              <c:f>'Fig 1b,1d '!$AA$31:$AM$31</c:f>
              <c:strCache>
                <c:ptCount val="13"/>
                <c:pt idx="1">
                  <c:v>0.015</c:v>
                </c:pt>
                <c:pt idx="2">
                  <c:v>0.03</c:v>
                </c:pt>
                <c:pt idx="3">
                  <c:v>0.06</c:v>
                </c:pt>
                <c:pt idx="4">
                  <c:v>0.125</c:v>
                </c:pt>
                <c:pt idx="5">
                  <c:v>0.25</c:v>
                </c:pt>
                <c:pt idx="6">
                  <c:v>0.5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8</c:v>
                </c:pt>
                <c:pt idx="11">
                  <c:v>16</c:v>
                </c:pt>
                <c:pt idx="12">
                  <c:v>≥ 32</c:v>
                </c:pt>
              </c:strCache>
            </c:strRef>
          </c:cat>
          <c:val>
            <c:numRef>
              <c:f>'Fig 1b,1d '!$AA$46:$AM$46</c:f>
              <c:numCache>
                <c:formatCode>0</c:formatCode>
                <c:ptCount val="13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1.0101010101010102</c:v>
                </c:pt>
                <c:pt idx="4">
                  <c:v>4.0404040404040407</c:v>
                </c:pt>
                <c:pt idx="5">
                  <c:v>39.393939393939391</c:v>
                </c:pt>
                <c:pt idx="6">
                  <c:v>88.888888888888886</c:v>
                </c:pt>
                <c:pt idx="7">
                  <c:v>91.919191919191917</c:v>
                </c:pt>
                <c:pt idx="8">
                  <c:v>91.919191919191917</c:v>
                </c:pt>
                <c:pt idx="9">
                  <c:v>91.919191919191917</c:v>
                </c:pt>
                <c:pt idx="10">
                  <c:v>91.919191919191917</c:v>
                </c:pt>
                <c:pt idx="11">
                  <c:v>93.939393939393938</c:v>
                </c:pt>
                <c:pt idx="1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593-4A5C-8517-0B504C1ECEBB}"/>
            </c:ext>
          </c:extLst>
        </c:ser>
        <c:ser>
          <c:idx val="15"/>
          <c:order val="15"/>
          <c:tx>
            <c:strRef>
              <c:f>'Fig 1b,1d '!$A$47</c:f>
              <c:strCache>
                <c:ptCount val="1"/>
                <c:pt idx="0">
                  <c:v>Clindamycin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'Fig 1b,1d '!$AA$31:$AM$31</c:f>
              <c:strCache>
                <c:ptCount val="13"/>
                <c:pt idx="1">
                  <c:v>0.015</c:v>
                </c:pt>
                <c:pt idx="2">
                  <c:v>0.03</c:v>
                </c:pt>
                <c:pt idx="3">
                  <c:v>0.06</c:v>
                </c:pt>
                <c:pt idx="4">
                  <c:v>0.125</c:v>
                </c:pt>
                <c:pt idx="5">
                  <c:v>0.25</c:v>
                </c:pt>
                <c:pt idx="6">
                  <c:v>0.5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8</c:v>
                </c:pt>
                <c:pt idx="11">
                  <c:v>16</c:v>
                </c:pt>
                <c:pt idx="12">
                  <c:v>≥ 32</c:v>
                </c:pt>
              </c:strCache>
            </c:strRef>
          </c:cat>
          <c:val>
            <c:numRef>
              <c:f>'Fig 1b,1d '!$AA$47:$AM$47</c:f>
              <c:numCache>
                <c:formatCode>0</c:formatCode>
                <c:ptCount val="13"/>
                <c:pt idx="0" formatCode="General">
                  <c:v>0</c:v>
                </c:pt>
                <c:pt idx="1">
                  <c:v>0</c:v>
                </c:pt>
                <c:pt idx="2">
                  <c:v>7.5757575757575761</c:v>
                </c:pt>
                <c:pt idx="3">
                  <c:v>27.27272727272727</c:v>
                </c:pt>
                <c:pt idx="4">
                  <c:v>68.181818181818173</c:v>
                </c:pt>
                <c:pt idx="5">
                  <c:v>68.939393939393938</c:v>
                </c:pt>
                <c:pt idx="6">
                  <c:v>68.939393939393938</c:v>
                </c:pt>
                <c:pt idx="7">
                  <c:v>70.454545454545453</c:v>
                </c:pt>
                <c:pt idx="8">
                  <c:v>70.454545454545453</c:v>
                </c:pt>
                <c:pt idx="9">
                  <c:v>71.212121212121218</c:v>
                </c:pt>
                <c:pt idx="10">
                  <c:v>71.969696969696969</c:v>
                </c:pt>
                <c:pt idx="11">
                  <c:v>71.969696969696969</c:v>
                </c:pt>
                <c:pt idx="1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593-4A5C-8517-0B504C1ECEBB}"/>
            </c:ext>
          </c:extLst>
        </c:ser>
        <c:ser>
          <c:idx val="16"/>
          <c:order val="16"/>
          <c:tx>
            <c:strRef>
              <c:f>'Fig 1b,1d '!$A$48</c:f>
              <c:strCache>
                <c:ptCount val="1"/>
                <c:pt idx="0">
                  <c:v>cli-1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'Fig 1b,1d '!$AA$31:$AM$31</c:f>
              <c:strCache>
                <c:ptCount val="13"/>
                <c:pt idx="1">
                  <c:v>0.015</c:v>
                </c:pt>
                <c:pt idx="2">
                  <c:v>0.03</c:v>
                </c:pt>
                <c:pt idx="3">
                  <c:v>0.06</c:v>
                </c:pt>
                <c:pt idx="4">
                  <c:v>0.125</c:v>
                </c:pt>
                <c:pt idx="5">
                  <c:v>0.25</c:v>
                </c:pt>
                <c:pt idx="6">
                  <c:v>0.5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8</c:v>
                </c:pt>
                <c:pt idx="11">
                  <c:v>16</c:v>
                </c:pt>
                <c:pt idx="12">
                  <c:v>≥ 32</c:v>
                </c:pt>
              </c:strCache>
            </c:strRef>
          </c:cat>
          <c:val>
            <c:numRef>
              <c:f>'Fig 1b,1d '!$AA$48:$AM$48</c:f>
              <c:numCache>
                <c:formatCode>0</c:formatCode>
                <c:ptCount val="13"/>
                <c:pt idx="0" formatCode="General">
                  <c:v>0</c:v>
                </c:pt>
                <c:pt idx="1">
                  <c:v>0</c:v>
                </c:pt>
                <c:pt idx="2">
                  <c:v>18.181818181818183</c:v>
                </c:pt>
                <c:pt idx="3">
                  <c:v>39.393939393939391</c:v>
                </c:pt>
                <c:pt idx="4">
                  <c:v>63.636363636363633</c:v>
                </c:pt>
                <c:pt idx="5">
                  <c:v>66.666666666666657</c:v>
                </c:pt>
                <c:pt idx="6">
                  <c:v>67.424242424242422</c:v>
                </c:pt>
                <c:pt idx="7">
                  <c:v>68.939393939393938</c:v>
                </c:pt>
                <c:pt idx="8">
                  <c:v>69.696969696969703</c:v>
                </c:pt>
                <c:pt idx="9">
                  <c:v>70.454545454545453</c:v>
                </c:pt>
                <c:pt idx="10">
                  <c:v>71.969696969696969</c:v>
                </c:pt>
                <c:pt idx="11">
                  <c:v>71.969696969696969</c:v>
                </c:pt>
                <c:pt idx="1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5593-4A5C-8517-0B504C1ECEBB}"/>
            </c:ext>
          </c:extLst>
        </c:ser>
        <c:ser>
          <c:idx val="17"/>
          <c:order val="17"/>
          <c:tx>
            <c:strRef>
              <c:f>'Fig 1b,1d '!$A$49</c:f>
              <c:strCache>
                <c:ptCount val="1"/>
                <c:pt idx="0">
                  <c:v>cli-2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'Fig 1b,1d '!$AA$31:$AM$31</c:f>
              <c:strCache>
                <c:ptCount val="13"/>
                <c:pt idx="1">
                  <c:v>0.015</c:v>
                </c:pt>
                <c:pt idx="2">
                  <c:v>0.03</c:v>
                </c:pt>
                <c:pt idx="3">
                  <c:v>0.06</c:v>
                </c:pt>
                <c:pt idx="4">
                  <c:v>0.125</c:v>
                </c:pt>
                <c:pt idx="5">
                  <c:v>0.25</c:v>
                </c:pt>
                <c:pt idx="6">
                  <c:v>0.5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8</c:v>
                </c:pt>
                <c:pt idx="11">
                  <c:v>16</c:v>
                </c:pt>
                <c:pt idx="12">
                  <c:v>≥ 32</c:v>
                </c:pt>
              </c:strCache>
            </c:strRef>
          </c:cat>
          <c:val>
            <c:numRef>
              <c:f>'Fig 1b,1d '!$AA$49:$AM$49</c:f>
              <c:numCache>
                <c:formatCode>0</c:formatCode>
                <c:ptCount val="13"/>
                <c:pt idx="0" formatCode="General">
                  <c:v>0</c:v>
                </c:pt>
                <c:pt idx="1">
                  <c:v>0</c:v>
                </c:pt>
                <c:pt idx="2">
                  <c:v>15.151515151515152</c:v>
                </c:pt>
                <c:pt idx="3">
                  <c:v>40.909090909090914</c:v>
                </c:pt>
                <c:pt idx="4">
                  <c:v>67.424242424242422</c:v>
                </c:pt>
                <c:pt idx="5">
                  <c:v>68.181818181818173</c:v>
                </c:pt>
                <c:pt idx="6">
                  <c:v>68.181818181818173</c:v>
                </c:pt>
                <c:pt idx="7">
                  <c:v>69.696969696969703</c:v>
                </c:pt>
                <c:pt idx="8">
                  <c:v>70.454545454545453</c:v>
                </c:pt>
                <c:pt idx="9">
                  <c:v>71.969696969696969</c:v>
                </c:pt>
                <c:pt idx="10">
                  <c:v>72.727272727272734</c:v>
                </c:pt>
                <c:pt idx="11">
                  <c:v>72.727272727272734</c:v>
                </c:pt>
                <c:pt idx="1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5593-4A5C-8517-0B504C1ECEBB}"/>
            </c:ext>
          </c:extLst>
        </c:ser>
        <c:ser>
          <c:idx val="18"/>
          <c:order val="18"/>
          <c:tx>
            <c:strRef>
              <c:f>'Fig 1b,1d '!$A$50</c:f>
              <c:strCache>
                <c:ptCount val="1"/>
                <c:pt idx="0">
                  <c:v>cli-3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'Fig 1b,1d '!$AA$31:$AM$31</c:f>
              <c:strCache>
                <c:ptCount val="13"/>
                <c:pt idx="1">
                  <c:v>0.015</c:v>
                </c:pt>
                <c:pt idx="2">
                  <c:v>0.03</c:v>
                </c:pt>
                <c:pt idx="3">
                  <c:v>0.06</c:v>
                </c:pt>
                <c:pt idx="4">
                  <c:v>0.125</c:v>
                </c:pt>
                <c:pt idx="5">
                  <c:v>0.25</c:v>
                </c:pt>
                <c:pt idx="6">
                  <c:v>0.5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8</c:v>
                </c:pt>
                <c:pt idx="11">
                  <c:v>16</c:v>
                </c:pt>
                <c:pt idx="12">
                  <c:v>≥ 32</c:v>
                </c:pt>
              </c:strCache>
            </c:strRef>
          </c:cat>
          <c:val>
            <c:numRef>
              <c:f>'Fig 1b,1d '!$AA$50:$AM$50</c:f>
              <c:numCache>
                <c:formatCode>0</c:formatCode>
                <c:ptCount val="13"/>
                <c:pt idx="0" formatCode="General">
                  <c:v>0</c:v>
                </c:pt>
                <c:pt idx="1">
                  <c:v>0</c:v>
                </c:pt>
                <c:pt idx="2">
                  <c:v>9.4017094017094021</c:v>
                </c:pt>
                <c:pt idx="3">
                  <c:v>33.333333333333329</c:v>
                </c:pt>
                <c:pt idx="4">
                  <c:v>65.811965811965806</c:v>
                </c:pt>
                <c:pt idx="5">
                  <c:v>65.811965811965806</c:v>
                </c:pt>
                <c:pt idx="6">
                  <c:v>66.666666666666657</c:v>
                </c:pt>
                <c:pt idx="7">
                  <c:v>68.376068376068375</c:v>
                </c:pt>
                <c:pt idx="8">
                  <c:v>68.376068376068375</c:v>
                </c:pt>
                <c:pt idx="9">
                  <c:v>68.376068376068375</c:v>
                </c:pt>
                <c:pt idx="10">
                  <c:v>69.230769230769226</c:v>
                </c:pt>
                <c:pt idx="11">
                  <c:v>69.230769230769226</c:v>
                </c:pt>
                <c:pt idx="1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5593-4A5C-8517-0B504C1ECEBB}"/>
            </c:ext>
          </c:extLst>
        </c:ser>
        <c:ser>
          <c:idx val="19"/>
          <c:order val="19"/>
          <c:tx>
            <c:strRef>
              <c:f>'Fig 1b,1d '!$A$51</c:f>
              <c:strCache>
                <c:ptCount val="1"/>
                <c:pt idx="0">
                  <c:v>cli-4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'Fig 1b,1d '!$AA$31:$AM$31</c:f>
              <c:strCache>
                <c:ptCount val="13"/>
                <c:pt idx="1">
                  <c:v>0.015</c:v>
                </c:pt>
                <c:pt idx="2">
                  <c:v>0.03</c:v>
                </c:pt>
                <c:pt idx="3">
                  <c:v>0.06</c:v>
                </c:pt>
                <c:pt idx="4">
                  <c:v>0.125</c:v>
                </c:pt>
                <c:pt idx="5">
                  <c:v>0.25</c:v>
                </c:pt>
                <c:pt idx="6">
                  <c:v>0.5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8</c:v>
                </c:pt>
                <c:pt idx="11">
                  <c:v>16</c:v>
                </c:pt>
                <c:pt idx="12">
                  <c:v>≥ 32</c:v>
                </c:pt>
              </c:strCache>
            </c:strRef>
          </c:cat>
          <c:val>
            <c:numRef>
              <c:f>'Fig 1b,1d '!$AA$51:$AM$51</c:f>
              <c:numCache>
                <c:formatCode>0</c:formatCode>
                <c:ptCount val="13"/>
                <c:pt idx="0" formatCode="General">
                  <c:v>0</c:v>
                </c:pt>
                <c:pt idx="1">
                  <c:v>0</c:v>
                </c:pt>
                <c:pt idx="2">
                  <c:v>10.476190476190476</c:v>
                </c:pt>
                <c:pt idx="3">
                  <c:v>31.428571428571427</c:v>
                </c:pt>
                <c:pt idx="4">
                  <c:v>68.571428571428569</c:v>
                </c:pt>
                <c:pt idx="5">
                  <c:v>69.523809523809518</c:v>
                </c:pt>
                <c:pt idx="6">
                  <c:v>70.476190476190482</c:v>
                </c:pt>
                <c:pt idx="7">
                  <c:v>72.38095238095238</c:v>
                </c:pt>
                <c:pt idx="8">
                  <c:v>72.38095238095238</c:v>
                </c:pt>
                <c:pt idx="9">
                  <c:v>72.38095238095238</c:v>
                </c:pt>
                <c:pt idx="10">
                  <c:v>72.38095238095238</c:v>
                </c:pt>
                <c:pt idx="11">
                  <c:v>72.38095238095238</c:v>
                </c:pt>
                <c:pt idx="1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5593-4A5C-8517-0B504C1ECEBB}"/>
            </c:ext>
          </c:extLst>
        </c:ser>
        <c:ser>
          <c:idx val="20"/>
          <c:order val="20"/>
          <c:tx>
            <c:strRef>
              <c:f>'Fig 1b,1d '!$A$52</c:f>
              <c:strCache>
                <c:ptCount val="1"/>
                <c:pt idx="0">
                  <c:v>Cannabidiol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'Fig 1b,1d '!$AA$31:$AM$31</c:f>
              <c:strCache>
                <c:ptCount val="13"/>
                <c:pt idx="1">
                  <c:v>0.015</c:v>
                </c:pt>
                <c:pt idx="2">
                  <c:v>0.03</c:v>
                </c:pt>
                <c:pt idx="3">
                  <c:v>0.06</c:v>
                </c:pt>
                <c:pt idx="4">
                  <c:v>0.125</c:v>
                </c:pt>
                <c:pt idx="5">
                  <c:v>0.25</c:v>
                </c:pt>
                <c:pt idx="6">
                  <c:v>0.5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8</c:v>
                </c:pt>
                <c:pt idx="11">
                  <c:v>16</c:v>
                </c:pt>
                <c:pt idx="12">
                  <c:v>≥ 32</c:v>
                </c:pt>
              </c:strCache>
            </c:strRef>
          </c:cat>
          <c:val>
            <c:numRef>
              <c:f>'Fig 1b,1d '!$AA$52:$AM$52</c:f>
              <c:numCache>
                <c:formatCode>0</c:formatCode>
                <c:ptCount val="13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0.75757575757575757</c:v>
                </c:pt>
                <c:pt idx="6">
                  <c:v>0.75757575757575757</c:v>
                </c:pt>
                <c:pt idx="7">
                  <c:v>5.3030303030303028</c:v>
                </c:pt>
                <c:pt idx="8">
                  <c:v>85.606060606060609</c:v>
                </c:pt>
                <c:pt idx="9">
                  <c:v>99.242424242424249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5593-4A5C-8517-0B504C1ECEBB}"/>
            </c:ext>
          </c:extLst>
        </c:ser>
        <c:ser>
          <c:idx val="21"/>
          <c:order val="21"/>
          <c:tx>
            <c:strRef>
              <c:f>'Fig 1b,1d '!$A$53</c:f>
              <c:strCache>
                <c:ptCount val="1"/>
                <c:pt idx="0">
                  <c:v>cbd-1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strRef>
              <c:f>'Fig 1b,1d '!$AA$31:$AM$31</c:f>
              <c:strCache>
                <c:ptCount val="13"/>
                <c:pt idx="1">
                  <c:v>0.015</c:v>
                </c:pt>
                <c:pt idx="2">
                  <c:v>0.03</c:v>
                </c:pt>
                <c:pt idx="3">
                  <c:v>0.06</c:v>
                </c:pt>
                <c:pt idx="4">
                  <c:v>0.125</c:v>
                </c:pt>
                <c:pt idx="5">
                  <c:v>0.25</c:v>
                </c:pt>
                <c:pt idx="6">
                  <c:v>0.5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8</c:v>
                </c:pt>
                <c:pt idx="11">
                  <c:v>16</c:v>
                </c:pt>
                <c:pt idx="12">
                  <c:v>≥ 32</c:v>
                </c:pt>
              </c:strCache>
            </c:strRef>
          </c:cat>
          <c:val>
            <c:numRef>
              <c:f>'Fig 1b,1d '!$AA$53:$AM$53</c:f>
              <c:numCache>
                <c:formatCode>0</c:formatCode>
                <c:ptCount val="13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1.5384615384615385</c:v>
                </c:pt>
                <c:pt idx="7">
                  <c:v>6.1538461538461542</c:v>
                </c:pt>
                <c:pt idx="8">
                  <c:v>78.461538461538467</c:v>
                </c:pt>
                <c:pt idx="9">
                  <c:v>99.230769230769226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5593-4A5C-8517-0B504C1ECEBB}"/>
            </c:ext>
          </c:extLst>
        </c:ser>
        <c:ser>
          <c:idx val="22"/>
          <c:order val="22"/>
          <c:tx>
            <c:strRef>
              <c:f>'Fig 1b,1d '!$A$54</c:f>
              <c:strCache>
                <c:ptCount val="1"/>
                <c:pt idx="0">
                  <c:v>cbd-2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strRef>
              <c:f>'Fig 1b,1d '!$AA$31:$AM$31</c:f>
              <c:strCache>
                <c:ptCount val="13"/>
                <c:pt idx="1">
                  <c:v>0.015</c:v>
                </c:pt>
                <c:pt idx="2">
                  <c:v>0.03</c:v>
                </c:pt>
                <c:pt idx="3">
                  <c:v>0.06</c:v>
                </c:pt>
                <c:pt idx="4">
                  <c:v>0.125</c:v>
                </c:pt>
                <c:pt idx="5">
                  <c:v>0.25</c:v>
                </c:pt>
                <c:pt idx="6">
                  <c:v>0.5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8</c:v>
                </c:pt>
                <c:pt idx="11">
                  <c:v>16</c:v>
                </c:pt>
                <c:pt idx="12">
                  <c:v>≥ 32</c:v>
                </c:pt>
              </c:strCache>
            </c:strRef>
          </c:cat>
          <c:val>
            <c:numRef>
              <c:f>'Fig 1b,1d '!$AA$54:$AM$54</c:f>
              <c:numCache>
                <c:formatCode>0</c:formatCode>
                <c:ptCount val="13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0.75757575757575757</c:v>
                </c:pt>
                <c:pt idx="6">
                  <c:v>0.75757575757575757</c:v>
                </c:pt>
                <c:pt idx="7">
                  <c:v>6.0606060606060606</c:v>
                </c:pt>
                <c:pt idx="8">
                  <c:v>85.606060606060609</c:v>
                </c:pt>
                <c:pt idx="9">
                  <c:v>99.242424242424249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5593-4A5C-8517-0B504C1ECEBB}"/>
            </c:ext>
          </c:extLst>
        </c:ser>
        <c:ser>
          <c:idx val="23"/>
          <c:order val="23"/>
          <c:tx>
            <c:strRef>
              <c:f>'Fig 1b,1d '!$A$55</c:f>
              <c:strCache>
                <c:ptCount val="1"/>
                <c:pt idx="0">
                  <c:v>cbd-3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strRef>
              <c:f>'Fig 1b,1d '!$AA$31:$AM$31</c:f>
              <c:strCache>
                <c:ptCount val="13"/>
                <c:pt idx="1">
                  <c:v>0.015</c:v>
                </c:pt>
                <c:pt idx="2">
                  <c:v>0.03</c:v>
                </c:pt>
                <c:pt idx="3">
                  <c:v>0.06</c:v>
                </c:pt>
                <c:pt idx="4">
                  <c:v>0.125</c:v>
                </c:pt>
                <c:pt idx="5">
                  <c:v>0.25</c:v>
                </c:pt>
                <c:pt idx="6">
                  <c:v>0.5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8</c:v>
                </c:pt>
                <c:pt idx="11">
                  <c:v>16</c:v>
                </c:pt>
                <c:pt idx="12">
                  <c:v>≥ 32</c:v>
                </c:pt>
              </c:strCache>
            </c:strRef>
          </c:cat>
          <c:val>
            <c:numRef>
              <c:f>'Fig 1b,1d '!$AA$55:$AM$55</c:f>
              <c:numCache>
                <c:formatCode>0</c:formatCode>
                <c:ptCount val="13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0.84745762711864403</c:v>
                </c:pt>
                <c:pt idx="6">
                  <c:v>1.6949152542372881</c:v>
                </c:pt>
                <c:pt idx="7">
                  <c:v>38.983050847457626</c:v>
                </c:pt>
                <c:pt idx="8">
                  <c:v>97.457627118644069</c:v>
                </c:pt>
                <c:pt idx="9">
                  <c:v>99.152542372881356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5593-4A5C-8517-0B504C1ECEBB}"/>
            </c:ext>
          </c:extLst>
        </c:ser>
        <c:ser>
          <c:idx val="24"/>
          <c:order val="24"/>
          <c:tx>
            <c:strRef>
              <c:f>'Fig 1b,1d '!$A$56</c:f>
              <c:strCache>
                <c:ptCount val="1"/>
                <c:pt idx="0">
                  <c:v>cbd-4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strRef>
              <c:f>'Fig 1b,1d '!$AA$31:$AM$31</c:f>
              <c:strCache>
                <c:ptCount val="13"/>
                <c:pt idx="1">
                  <c:v>0.015</c:v>
                </c:pt>
                <c:pt idx="2">
                  <c:v>0.03</c:v>
                </c:pt>
                <c:pt idx="3">
                  <c:v>0.06</c:v>
                </c:pt>
                <c:pt idx="4">
                  <c:v>0.125</c:v>
                </c:pt>
                <c:pt idx="5">
                  <c:v>0.25</c:v>
                </c:pt>
                <c:pt idx="6">
                  <c:v>0.5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8</c:v>
                </c:pt>
                <c:pt idx="11">
                  <c:v>16</c:v>
                </c:pt>
                <c:pt idx="12">
                  <c:v>≥ 32</c:v>
                </c:pt>
              </c:strCache>
            </c:strRef>
          </c:cat>
          <c:val>
            <c:numRef>
              <c:f>'Fig 1b,1d '!$AA$56:$AM$56</c:f>
              <c:numCache>
                <c:formatCode>0</c:formatCode>
                <c:ptCount val="13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1.0416666666666665</c:v>
                </c:pt>
                <c:pt idx="6">
                  <c:v>1.0416666666666665</c:v>
                </c:pt>
                <c:pt idx="7">
                  <c:v>44.791666666666671</c:v>
                </c:pt>
                <c:pt idx="8">
                  <c:v>98.958333333333343</c:v>
                </c:pt>
                <c:pt idx="9">
                  <c:v>98.958333333333343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593-4A5C-8517-0B504C1EC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2681792"/>
        <c:axId val="1072690944"/>
      </c:lineChart>
      <c:catAx>
        <c:axId val="10726817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0" i="0" baseline="0">
                    <a:effectLst/>
                  </a:rPr>
                  <a:t>MIC µg mL</a:t>
                </a:r>
                <a:r>
                  <a:rPr lang="en-US" sz="1200" b="0" i="0" baseline="30000">
                    <a:effectLst/>
                  </a:rPr>
                  <a:t>-1</a:t>
                </a:r>
                <a:endParaRPr lang="en-AU" sz="1200">
                  <a:effectLst/>
                </a:endParaRPr>
              </a:p>
            </c:rich>
          </c:tx>
          <c:layout>
            <c:manualLayout>
              <c:xMode val="edge"/>
              <c:yMode val="edge"/>
              <c:x val="0.39371582472474426"/>
              <c:y val="0.90273240635465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72690944"/>
        <c:crosses val="autoZero"/>
        <c:auto val="1"/>
        <c:lblAlgn val="ctr"/>
        <c:lblOffset val="100"/>
        <c:noMultiLvlLbl val="0"/>
      </c:catAx>
      <c:valAx>
        <c:axId val="1072690944"/>
        <c:scaling>
          <c:orientation val="minMax"/>
          <c:max val="10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0" i="0" baseline="0">
                    <a:effectLst/>
                  </a:rPr>
                  <a:t>Cumulative Percentage of Isolates</a:t>
                </a:r>
                <a:endParaRPr lang="en-AU" sz="1200">
                  <a:effectLst/>
                </a:endParaRPr>
              </a:p>
            </c:rich>
          </c:tx>
          <c:layout>
            <c:manualLayout>
              <c:xMode val="edge"/>
              <c:yMode val="edge"/>
              <c:x val="0"/>
              <c:y val="0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72681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egendEntry>
        <c:idx val="16"/>
        <c:delete val="1"/>
      </c:legendEntry>
      <c:legendEntry>
        <c:idx val="17"/>
        <c:delete val="1"/>
      </c:legendEntry>
      <c:legendEntry>
        <c:idx val="18"/>
        <c:delete val="1"/>
      </c:legendEntry>
      <c:legendEntry>
        <c:idx val="19"/>
        <c:delete val="1"/>
      </c:legendEntry>
      <c:legendEntry>
        <c:idx val="21"/>
        <c:delete val="1"/>
      </c:legendEntry>
      <c:legendEntry>
        <c:idx val="22"/>
        <c:delete val="1"/>
      </c:legendEntry>
      <c:legendEntry>
        <c:idx val="23"/>
        <c:delete val="1"/>
      </c:legendEntry>
      <c:legendEntry>
        <c:idx val="24"/>
        <c:delete val="1"/>
      </c:legendEntry>
      <c:layout>
        <c:manualLayout>
          <c:xMode val="edge"/>
          <c:yMode val="edge"/>
          <c:x val="0.82658292164605296"/>
          <c:y val="0.22380917534867278"/>
          <c:w val="0.17250912715144004"/>
          <c:h val="0.526516024440315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129029704550144"/>
          <c:y val="5.0925925925925923E-2"/>
          <c:w val="0.59321183993437909"/>
          <c:h val="0.61008056284631085"/>
        </c:manualLayout>
      </c:layout>
      <c:lineChart>
        <c:grouping val="standard"/>
        <c:varyColors val="0"/>
        <c:ser>
          <c:idx val="0"/>
          <c:order val="0"/>
          <c:tx>
            <c:strRef>
              <c:f>'Fig 1b,1d '!$AA$32</c:f>
              <c:strCache>
                <c:ptCount val="1"/>
                <c:pt idx="0">
                  <c:v>Daptomycin</c:v>
                </c:pt>
              </c:strCache>
            </c:strRef>
          </c:tx>
          <c:spPr>
            <a:ln w="28575" cap="rnd">
              <a:solidFill>
                <a:srgbClr val="FF99FF"/>
              </a:solidFill>
              <a:round/>
            </a:ln>
            <a:effectLst/>
          </c:spPr>
          <c:marker>
            <c:symbol val="none"/>
          </c:marker>
          <c:cat>
            <c:strRef>
              <c:f>'Fig 1b,1d '!$AB$31:$AM$31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'!$AB$32:$AM$32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1.5151515151515151</c:v>
                </c:pt>
                <c:pt idx="6">
                  <c:v>36.363636363636367</c:v>
                </c:pt>
                <c:pt idx="7">
                  <c:v>87.878787878787875</c:v>
                </c:pt>
                <c:pt idx="8">
                  <c:v>96.969696969696969</c:v>
                </c:pt>
                <c:pt idx="9">
                  <c:v>99.242424242424249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65-465A-8BD7-03A276CE9716}"/>
            </c:ext>
          </c:extLst>
        </c:ser>
        <c:ser>
          <c:idx val="1"/>
          <c:order val="1"/>
          <c:tx>
            <c:strRef>
              <c:f>'Fig 1b,1d '!$AA$33</c:f>
              <c:strCache>
                <c:ptCount val="1"/>
                <c:pt idx="0">
                  <c:v>dap-1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FF99FF"/>
              </a:solidFill>
              <a:ln w="9525">
                <a:solidFill>
                  <a:srgbClr val="FF99FF">
                    <a:alpha val="99000"/>
                  </a:srgbClr>
                </a:solidFill>
              </a:ln>
              <a:effectLst/>
            </c:spPr>
          </c:marker>
          <c:cat>
            <c:strRef>
              <c:f>'Fig 1b,1d '!$AB$31:$AM$31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'!$AB$33:$AM$33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0.76335877862595414</c:v>
                </c:pt>
                <c:pt idx="4">
                  <c:v>0.76335877862595414</c:v>
                </c:pt>
                <c:pt idx="5">
                  <c:v>9.1603053435114496</c:v>
                </c:pt>
                <c:pt idx="6">
                  <c:v>41.221374045801525</c:v>
                </c:pt>
                <c:pt idx="7">
                  <c:v>87.022900763358777</c:v>
                </c:pt>
                <c:pt idx="8">
                  <c:v>97.70992366412213</c:v>
                </c:pt>
                <c:pt idx="9">
                  <c:v>99.236641221374043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65-465A-8BD7-03A276CE9716}"/>
            </c:ext>
          </c:extLst>
        </c:ser>
        <c:ser>
          <c:idx val="2"/>
          <c:order val="2"/>
          <c:tx>
            <c:strRef>
              <c:f>'Fig 1b,1d '!$AA$34</c:f>
              <c:strCache>
                <c:ptCount val="1"/>
                <c:pt idx="0">
                  <c:v>dap-2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FF99FF"/>
              </a:solidFill>
              <a:ln w="9525">
                <a:solidFill>
                  <a:srgbClr val="FF99FF"/>
                </a:solidFill>
              </a:ln>
              <a:effectLst/>
            </c:spPr>
          </c:marker>
          <c:cat>
            <c:strRef>
              <c:f>'Fig 1b,1d '!$AB$31:$AM$31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'!$AB$34:$AM$34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12.307692307692308</c:v>
                </c:pt>
                <c:pt idx="6">
                  <c:v>39.230769230769234</c:v>
                </c:pt>
                <c:pt idx="7">
                  <c:v>87.692307692307693</c:v>
                </c:pt>
                <c:pt idx="8">
                  <c:v>96.92307692307692</c:v>
                </c:pt>
                <c:pt idx="9">
                  <c:v>99.230769230769226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65-465A-8BD7-03A276CE9716}"/>
            </c:ext>
          </c:extLst>
        </c:ser>
        <c:ser>
          <c:idx val="3"/>
          <c:order val="3"/>
          <c:tx>
            <c:strRef>
              <c:f>'Fig 1b,1d '!$AA$35</c:f>
              <c:strCache>
                <c:ptCount val="1"/>
                <c:pt idx="0">
                  <c:v>dap-3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FF99FF"/>
              </a:solidFill>
              <a:ln w="9525">
                <a:solidFill>
                  <a:srgbClr val="FF99FF"/>
                </a:solidFill>
              </a:ln>
              <a:effectLst/>
            </c:spPr>
          </c:marker>
          <c:cat>
            <c:strRef>
              <c:f>'Fig 1b,1d '!$AB$31:$AM$31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'!$AB$35:$AM$35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0.84745762711864403</c:v>
                </c:pt>
                <c:pt idx="5">
                  <c:v>4.2372881355932197</c:v>
                </c:pt>
                <c:pt idx="6">
                  <c:v>50</c:v>
                </c:pt>
                <c:pt idx="7">
                  <c:v>88.135593220338976</c:v>
                </c:pt>
                <c:pt idx="8">
                  <c:v>96.610169491525426</c:v>
                </c:pt>
                <c:pt idx="9">
                  <c:v>99.152542372881356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65-465A-8BD7-03A276CE9716}"/>
            </c:ext>
          </c:extLst>
        </c:ser>
        <c:ser>
          <c:idx val="4"/>
          <c:order val="4"/>
          <c:tx>
            <c:strRef>
              <c:f>'Fig 1b,1d '!$AA$36</c:f>
              <c:strCache>
                <c:ptCount val="1"/>
                <c:pt idx="0">
                  <c:v>dap-4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FF99FF"/>
              </a:solidFill>
              <a:ln w="9525">
                <a:solidFill>
                  <a:srgbClr val="FF99FF"/>
                </a:solidFill>
              </a:ln>
              <a:effectLst/>
            </c:spPr>
          </c:marker>
          <c:cat>
            <c:strRef>
              <c:f>'Fig 1b,1d '!$AB$31:$AM$31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'!$AB$36:$AM$36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1.0204081632653061</c:v>
                </c:pt>
                <c:pt idx="5">
                  <c:v>2.0408163265306123</c:v>
                </c:pt>
                <c:pt idx="6">
                  <c:v>45.91836734693878</c:v>
                </c:pt>
                <c:pt idx="7">
                  <c:v>85.714285714285708</c:v>
                </c:pt>
                <c:pt idx="8">
                  <c:v>95.918367346938766</c:v>
                </c:pt>
                <c:pt idx="9">
                  <c:v>98.979591836734699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65-465A-8BD7-03A276CE9716}"/>
            </c:ext>
          </c:extLst>
        </c:ser>
        <c:ser>
          <c:idx val="5"/>
          <c:order val="5"/>
          <c:tx>
            <c:strRef>
              <c:f>'Fig 1b,1d '!$AA$37</c:f>
              <c:strCache>
                <c:ptCount val="1"/>
                <c:pt idx="0">
                  <c:v>Vancomycin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'Fig 1b,1d '!$AB$31:$AM$31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'!$AB$37:$AM$37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1.5151515151515151</c:v>
                </c:pt>
                <c:pt idx="6">
                  <c:v>81.818181818181827</c:v>
                </c:pt>
                <c:pt idx="7">
                  <c:v>93.939393939393938</c:v>
                </c:pt>
                <c:pt idx="8">
                  <c:v>96.212121212121218</c:v>
                </c:pt>
                <c:pt idx="9">
                  <c:v>97.727272727272734</c:v>
                </c:pt>
                <c:pt idx="10">
                  <c:v>97.727272727272734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865-465A-8BD7-03A276CE9716}"/>
            </c:ext>
          </c:extLst>
        </c:ser>
        <c:ser>
          <c:idx val="6"/>
          <c:order val="6"/>
          <c:tx>
            <c:strRef>
              <c:f>'Fig 1b,1d '!$AA$38</c:f>
              <c:strCache>
                <c:ptCount val="1"/>
                <c:pt idx="0">
                  <c:v>van-1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'Fig 1b,1d '!$AB$31:$AM$31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'!$AB$38:$AM$38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7.5757575757575761</c:v>
                </c:pt>
                <c:pt idx="6">
                  <c:v>82.575757575757578</c:v>
                </c:pt>
                <c:pt idx="7">
                  <c:v>93.181818181818173</c:v>
                </c:pt>
                <c:pt idx="8">
                  <c:v>95.454545454545453</c:v>
                </c:pt>
                <c:pt idx="9">
                  <c:v>97.727272727272734</c:v>
                </c:pt>
                <c:pt idx="10">
                  <c:v>97.727272727272734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865-465A-8BD7-03A276CE9716}"/>
            </c:ext>
          </c:extLst>
        </c:ser>
        <c:ser>
          <c:idx val="7"/>
          <c:order val="7"/>
          <c:tx>
            <c:strRef>
              <c:f>'Fig 1b,1d '!$AA$39</c:f>
              <c:strCache>
                <c:ptCount val="1"/>
                <c:pt idx="0">
                  <c:v>van-2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'Fig 1b,1d '!$AB$31:$AM$31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'!$AB$39:$AM$39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6.1538461538461542</c:v>
                </c:pt>
                <c:pt idx="6">
                  <c:v>83.846153846153854</c:v>
                </c:pt>
                <c:pt idx="7">
                  <c:v>94.615384615384613</c:v>
                </c:pt>
                <c:pt idx="8">
                  <c:v>95.384615384615387</c:v>
                </c:pt>
                <c:pt idx="9">
                  <c:v>96.92307692307692</c:v>
                </c:pt>
                <c:pt idx="10">
                  <c:v>97.692307692307693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865-465A-8BD7-03A276CE9716}"/>
            </c:ext>
          </c:extLst>
        </c:ser>
        <c:ser>
          <c:idx val="8"/>
          <c:order val="8"/>
          <c:tx>
            <c:strRef>
              <c:f>'Fig 1b,1d '!$AA$40</c:f>
              <c:strCache>
                <c:ptCount val="1"/>
                <c:pt idx="0">
                  <c:v>van-3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'Fig 1b,1d '!$AB$31:$AM$31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'!$AB$40:$AM$40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0.84033613445378152</c:v>
                </c:pt>
                <c:pt idx="6">
                  <c:v>84.87394957983193</c:v>
                </c:pt>
                <c:pt idx="7">
                  <c:v>94.117647058823522</c:v>
                </c:pt>
                <c:pt idx="8">
                  <c:v>95.798319327731093</c:v>
                </c:pt>
                <c:pt idx="9">
                  <c:v>97.47899159663865</c:v>
                </c:pt>
                <c:pt idx="10">
                  <c:v>98.319327731092429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865-465A-8BD7-03A276CE9716}"/>
            </c:ext>
          </c:extLst>
        </c:ser>
        <c:ser>
          <c:idx val="9"/>
          <c:order val="9"/>
          <c:tx>
            <c:strRef>
              <c:f>'Fig 1b,1d '!$AA$41</c:f>
              <c:strCache>
                <c:ptCount val="1"/>
                <c:pt idx="0">
                  <c:v>van-4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'Fig 1b,1d '!$AB$31:$AM$31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'!$AB$41:$AM$41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1.0101010101010102</c:v>
                </c:pt>
                <c:pt idx="5">
                  <c:v>1.0101010101010102</c:v>
                </c:pt>
                <c:pt idx="6">
                  <c:v>83.838383838383834</c:v>
                </c:pt>
                <c:pt idx="7">
                  <c:v>90.909090909090907</c:v>
                </c:pt>
                <c:pt idx="8">
                  <c:v>92.929292929292927</c:v>
                </c:pt>
                <c:pt idx="9">
                  <c:v>97.979797979797979</c:v>
                </c:pt>
                <c:pt idx="10">
                  <c:v>97.979797979797979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865-465A-8BD7-03A276CE9716}"/>
            </c:ext>
          </c:extLst>
        </c:ser>
        <c:ser>
          <c:idx val="10"/>
          <c:order val="10"/>
          <c:tx>
            <c:strRef>
              <c:f>'Fig 1b,1d '!$AA$42</c:f>
              <c:strCache>
                <c:ptCount val="1"/>
                <c:pt idx="0">
                  <c:v>Mupirocin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'Fig 1b,1d '!$AB$31:$AM$31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'!$AB$42:$AM$42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3.7878787878787881</c:v>
                </c:pt>
                <c:pt idx="4">
                  <c:v>34.848484848484851</c:v>
                </c:pt>
                <c:pt idx="5">
                  <c:v>91.666666666666657</c:v>
                </c:pt>
                <c:pt idx="6">
                  <c:v>93.939393939393938</c:v>
                </c:pt>
                <c:pt idx="7">
                  <c:v>94.696969696969703</c:v>
                </c:pt>
                <c:pt idx="8">
                  <c:v>95.454545454545453</c:v>
                </c:pt>
                <c:pt idx="9">
                  <c:v>95.454545454545453</c:v>
                </c:pt>
                <c:pt idx="10">
                  <c:v>96.212121212121218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865-465A-8BD7-03A276CE9716}"/>
            </c:ext>
          </c:extLst>
        </c:ser>
        <c:ser>
          <c:idx val="11"/>
          <c:order val="11"/>
          <c:tx>
            <c:strRef>
              <c:f>'Fig 1b,1d '!$AA$43</c:f>
              <c:strCache>
                <c:ptCount val="1"/>
                <c:pt idx="0">
                  <c:v>mup-1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strRef>
              <c:f>'Fig 1b,1d '!$AB$31:$AM$31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'!$AB$43:$AM$43</c:f>
              <c:numCache>
                <c:formatCode>0</c:formatCode>
                <c:ptCount val="12"/>
                <c:pt idx="0">
                  <c:v>0</c:v>
                </c:pt>
                <c:pt idx="1">
                  <c:v>0.75757575757575757</c:v>
                </c:pt>
                <c:pt idx="2">
                  <c:v>2.2727272727272729</c:v>
                </c:pt>
                <c:pt idx="3">
                  <c:v>9.8484848484848477</c:v>
                </c:pt>
                <c:pt idx="4">
                  <c:v>50</c:v>
                </c:pt>
                <c:pt idx="5">
                  <c:v>90.909090909090907</c:v>
                </c:pt>
                <c:pt idx="6">
                  <c:v>92.424242424242422</c:v>
                </c:pt>
                <c:pt idx="7">
                  <c:v>93.939393939393938</c:v>
                </c:pt>
                <c:pt idx="8">
                  <c:v>94.696969696969703</c:v>
                </c:pt>
                <c:pt idx="9">
                  <c:v>94.696969696969703</c:v>
                </c:pt>
                <c:pt idx="10">
                  <c:v>95.454545454545453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865-465A-8BD7-03A276CE9716}"/>
            </c:ext>
          </c:extLst>
        </c:ser>
        <c:ser>
          <c:idx val="12"/>
          <c:order val="12"/>
          <c:tx>
            <c:strRef>
              <c:f>'Fig 1b,1d '!$AA$44</c:f>
              <c:strCache>
                <c:ptCount val="1"/>
                <c:pt idx="0">
                  <c:v>mup-2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strRef>
              <c:f>'Fig 1b,1d '!$AB$31:$AM$31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'!$AB$44:$AM$44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0.76335877862595414</c:v>
                </c:pt>
                <c:pt idx="3">
                  <c:v>6.8702290076335881</c:v>
                </c:pt>
                <c:pt idx="4">
                  <c:v>51.908396946564885</c:v>
                </c:pt>
                <c:pt idx="5">
                  <c:v>91.603053435114504</c:v>
                </c:pt>
                <c:pt idx="6">
                  <c:v>94.656488549618317</c:v>
                </c:pt>
                <c:pt idx="7">
                  <c:v>95.419847328244273</c:v>
                </c:pt>
                <c:pt idx="8">
                  <c:v>95.419847328244273</c:v>
                </c:pt>
                <c:pt idx="9">
                  <c:v>95.419847328244273</c:v>
                </c:pt>
                <c:pt idx="10">
                  <c:v>96.18320610687023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865-465A-8BD7-03A276CE9716}"/>
            </c:ext>
          </c:extLst>
        </c:ser>
        <c:ser>
          <c:idx val="13"/>
          <c:order val="13"/>
          <c:tx>
            <c:strRef>
              <c:f>'Fig 1b,1d '!$AA$45</c:f>
              <c:strCache>
                <c:ptCount val="1"/>
                <c:pt idx="0">
                  <c:v>mup-3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strRef>
              <c:f>'Fig 1b,1d '!$AB$31:$AM$31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'!$AB$45:$AM$45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0.83333333333333337</c:v>
                </c:pt>
                <c:pt idx="3">
                  <c:v>3.3333333333333335</c:v>
                </c:pt>
                <c:pt idx="4">
                  <c:v>39.166666666666664</c:v>
                </c:pt>
                <c:pt idx="5">
                  <c:v>89.166666666666671</c:v>
                </c:pt>
                <c:pt idx="6">
                  <c:v>92.5</c:v>
                </c:pt>
                <c:pt idx="7">
                  <c:v>93.333333333333329</c:v>
                </c:pt>
                <c:pt idx="8">
                  <c:v>93.333333333333329</c:v>
                </c:pt>
                <c:pt idx="9">
                  <c:v>93.333333333333329</c:v>
                </c:pt>
                <c:pt idx="10">
                  <c:v>95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865-465A-8BD7-03A276CE9716}"/>
            </c:ext>
          </c:extLst>
        </c:ser>
        <c:ser>
          <c:idx val="14"/>
          <c:order val="14"/>
          <c:tx>
            <c:strRef>
              <c:f>'Fig 1b,1d '!$AA$46</c:f>
              <c:strCache>
                <c:ptCount val="1"/>
                <c:pt idx="0">
                  <c:v>mup-4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strRef>
              <c:f>'Fig 1b,1d '!$AB$31:$AM$31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'!$AB$46:$AM$46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1.0101010101010102</c:v>
                </c:pt>
                <c:pt idx="3">
                  <c:v>4.0404040404040407</c:v>
                </c:pt>
                <c:pt idx="4">
                  <c:v>39.393939393939391</c:v>
                </c:pt>
                <c:pt idx="5">
                  <c:v>88.888888888888886</c:v>
                </c:pt>
                <c:pt idx="6">
                  <c:v>91.919191919191917</c:v>
                </c:pt>
                <c:pt idx="7">
                  <c:v>91.919191919191917</c:v>
                </c:pt>
                <c:pt idx="8">
                  <c:v>91.919191919191917</c:v>
                </c:pt>
                <c:pt idx="9">
                  <c:v>91.919191919191917</c:v>
                </c:pt>
                <c:pt idx="10">
                  <c:v>93.939393939393938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865-465A-8BD7-03A276CE9716}"/>
            </c:ext>
          </c:extLst>
        </c:ser>
        <c:ser>
          <c:idx val="15"/>
          <c:order val="15"/>
          <c:tx>
            <c:strRef>
              <c:f>'Fig 1b,1d '!$AA$47</c:f>
              <c:strCache>
                <c:ptCount val="1"/>
                <c:pt idx="0">
                  <c:v>Clindamycin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'Fig 1b,1d '!$AB$31:$AM$31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'!$AB$47:$AM$47</c:f>
              <c:numCache>
                <c:formatCode>0</c:formatCode>
                <c:ptCount val="12"/>
                <c:pt idx="0">
                  <c:v>0</c:v>
                </c:pt>
                <c:pt idx="1">
                  <c:v>7.5757575757575761</c:v>
                </c:pt>
                <c:pt idx="2">
                  <c:v>27.27272727272727</c:v>
                </c:pt>
                <c:pt idx="3">
                  <c:v>68.181818181818173</c:v>
                </c:pt>
                <c:pt idx="4">
                  <c:v>68.939393939393938</c:v>
                </c:pt>
                <c:pt idx="5">
                  <c:v>68.939393939393938</c:v>
                </c:pt>
                <c:pt idx="6">
                  <c:v>70.454545454545453</c:v>
                </c:pt>
                <c:pt idx="7">
                  <c:v>70.454545454545453</c:v>
                </c:pt>
                <c:pt idx="8">
                  <c:v>71.212121212121218</c:v>
                </c:pt>
                <c:pt idx="9">
                  <c:v>71.969696969696969</c:v>
                </c:pt>
                <c:pt idx="10">
                  <c:v>71.969696969696969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0865-465A-8BD7-03A276CE9716}"/>
            </c:ext>
          </c:extLst>
        </c:ser>
        <c:ser>
          <c:idx val="16"/>
          <c:order val="16"/>
          <c:tx>
            <c:strRef>
              <c:f>'Fig 1b,1d '!$AA$48</c:f>
              <c:strCache>
                <c:ptCount val="1"/>
                <c:pt idx="0">
                  <c:v>cli-1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tar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'Fig 1b,1d '!$AB$31:$AM$31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'!$AB$48:$AM$48</c:f>
              <c:numCache>
                <c:formatCode>0</c:formatCode>
                <c:ptCount val="12"/>
                <c:pt idx="0">
                  <c:v>0</c:v>
                </c:pt>
                <c:pt idx="1">
                  <c:v>18.181818181818183</c:v>
                </c:pt>
                <c:pt idx="2">
                  <c:v>39.393939393939391</c:v>
                </c:pt>
                <c:pt idx="3">
                  <c:v>63.636363636363633</c:v>
                </c:pt>
                <c:pt idx="4">
                  <c:v>66.666666666666657</c:v>
                </c:pt>
                <c:pt idx="5">
                  <c:v>67.424242424242422</c:v>
                </c:pt>
                <c:pt idx="6">
                  <c:v>68.939393939393938</c:v>
                </c:pt>
                <c:pt idx="7">
                  <c:v>69.696969696969703</c:v>
                </c:pt>
                <c:pt idx="8">
                  <c:v>70.454545454545453</c:v>
                </c:pt>
                <c:pt idx="9">
                  <c:v>71.969696969696969</c:v>
                </c:pt>
                <c:pt idx="10">
                  <c:v>71.969696969696969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0865-465A-8BD7-03A276CE9716}"/>
            </c:ext>
          </c:extLst>
        </c:ser>
        <c:ser>
          <c:idx val="17"/>
          <c:order val="17"/>
          <c:tx>
            <c:strRef>
              <c:f>'Fig 1b,1d '!$AA$49</c:f>
              <c:strCache>
                <c:ptCount val="1"/>
                <c:pt idx="0">
                  <c:v>cli-2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tar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'Fig 1b,1d '!$AB$31:$AM$31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'!$AB$49:$AM$49</c:f>
              <c:numCache>
                <c:formatCode>0</c:formatCode>
                <c:ptCount val="12"/>
                <c:pt idx="0">
                  <c:v>0</c:v>
                </c:pt>
                <c:pt idx="1">
                  <c:v>15.151515151515152</c:v>
                </c:pt>
                <c:pt idx="2">
                  <c:v>40.909090909090914</c:v>
                </c:pt>
                <c:pt idx="3">
                  <c:v>67.424242424242422</c:v>
                </c:pt>
                <c:pt idx="4">
                  <c:v>68.181818181818173</c:v>
                </c:pt>
                <c:pt idx="5">
                  <c:v>68.181818181818173</c:v>
                </c:pt>
                <c:pt idx="6">
                  <c:v>69.696969696969703</c:v>
                </c:pt>
                <c:pt idx="7">
                  <c:v>70.454545454545453</c:v>
                </c:pt>
                <c:pt idx="8">
                  <c:v>71.969696969696969</c:v>
                </c:pt>
                <c:pt idx="9">
                  <c:v>72.727272727272734</c:v>
                </c:pt>
                <c:pt idx="10">
                  <c:v>72.727272727272734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0865-465A-8BD7-03A276CE9716}"/>
            </c:ext>
          </c:extLst>
        </c:ser>
        <c:ser>
          <c:idx val="18"/>
          <c:order val="18"/>
          <c:tx>
            <c:strRef>
              <c:f>'Fig 1b,1d '!$AA$50</c:f>
              <c:strCache>
                <c:ptCount val="1"/>
                <c:pt idx="0">
                  <c:v>cli-3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tar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'Fig 1b,1d '!$AB$31:$AM$31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'!$AB$50:$AM$50</c:f>
              <c:numCache>
                <c:formatCode>0</c:formatCode>
                <c:ptCount val="12"/>
                <c:pt idx="0">
                  <c:v>0</c:v>
                </c:pt>
                <c:pt idx="1">
                  <c:v>9.4017094017094021</c:v>
                </c:pt>
                <c:pt idx="2">
                  <c:v>33.333333333333329</c:v>
                </c:pt>
                <c:pt idx="3">
                  <c:v>65.811965811965806</c:v>
                </c:pt>
                <c:pt idx="4">
                  <c:v>65.811965811965806</c:v>
                </c:pt>
                <c:pt idx="5">
                  <c:v>66.666666666666657</c:v>
                </c:pt>
                <c:pt idx="6">
                  <c:v>68.376068376068375</c:v>
                </c:pt>
                <c:pt idx="7">
                  <c:v>68.376068376068375</c:v>
                </c:pt>
                <c:pt idx="8">
                  <c:v>68.376068376068375</c:v>
                </c:pt>
                <c:pt idx="9">
                  <c:v>69.230769230769226</c:v>
                </c:pt>
                <c:pt idx="10">
                  <c:v>69.230769230769226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0865-465A-8BD7-03A276CE9716}"/>
            </c:ext>
          </c:extLst>
        </c:ser>
        <c:ser>
          <c:idx val="19"/>
          <c:order val="19"/>
          <c:tx>
            <c:strRef>
              <c:f>'Fig 1b,1d '!$AA$51</c:f>
              <c:strCache>
                <c:ptCount val="1"/>
                <c:pt idx="0">
                  <c:v>cli-4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tar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'Fig 1b,1d '!$AB$31:$AM$31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'!$AB$51:$AM$51</c:f>
              <c:numCache>
                <c:formatCode>0</c:formatCode>
                <c:ptCount val="12"/>
                <c:pt idx="0">
                  <c:v>0</c:v>
                </c:pt>
                <c:pt idx="1">
                  <c:v>10.476190476190476</c:v>
                </c:pt>
                <c:pt idx="2">
                  <c:v>31.428571428571427</c:v>
                </c:pt>
                <c:pt idx="3">
                  <c:v>68.571428571428569</c:v>
                </c:pt>
                <c:pt idx="4">
                  <c:v>69.523809523809518</c:v>
                </c:pt>
                <c:pt idx="5">
                  <c:v>70.476190476190482</c:v>
                </c:pt>
                <c:pt idx="6">
                  <c:v>72.38095238095238</c:v>
                </c:pt>
                <c:pt idx="7">
                  <c:v>72.38095238095238</c:v>
                </c:pt>
                <c:pt idx="8">
                  <c:v>72.38095238095238</c:v>
                </c:pt>
                <c:pt idx="9">
                  <c:v>72.38095238095238</c:v>
                </c:pt>
                <c:pt idx="10">
                  <c:v>72.38095238095238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0865-465A-8BD7-03A276CE9716}"/>
            </c:ext>
          </c:extLst>
        </c:ser>
        <c:ser>
          <c:idx val="20"/>
          <c:order val="20"/>
          <c:tx>
            <c:strRef>
              <c:f>'Fig 1b,1d '!$AA$52</c:f>
              <c:strCache>
                <c:ptCount val="1"/>
                <c:pt idx="0">
                  <c:v>Cannabidiol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'Fig 1b,1d '!$AB$31:$AM$31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'!$AB$52:$AM$52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0.75757575757575757</c:v>
                </c:pt>
                <c:pt idx="5">
                  <c:v>0.75757575757575757</c:v>
                </c:pt>
                <c:pt idx="6">
                  <c:v>5.3030303030303028</c:v>
                </c:pt>
                <c:pt idx="7">
                  <c:v>85.606060606060609</c:v>
                </c:pt>
                <c:pt idx="8">
                  <c:v>99.242424242424249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0865-465A-8BD7-03A276CE9716}"/>
            </c:ext>
          </c:extLst>
        </c:ser>
        <c:ser>
          <c:idx val="21"/>
          <c:order val="21"/>
          <c:tx>
            <c:strRef>
              <c:f>'Fig 1b,1d '!$AA$53</c:f>
              <c:strCache>
                <c:ptCount val="1"/>
                <c:pt idx="0">
                  <c:v>cbd-1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strRef>
              <c:f>'Fig 1b,1d '!$AB$31:$AM$31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'!$AB$53:$AM$53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1.5384615384615385</c:v>
                </c:pt>
                <c:pt idx="6">
                  <c:v>6.1538461538461542</c:v>
                </c:pt>
                <c:pt idx="7">
                  <c:v>78.461538461538467</c:v>
                </c:pt>
                <c:pt idx="8">
                  <c:v>99.230769230769226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0865-465A-8BD7-03A276CE9716}"/>
            </c:ext>
          </c:extLst>
        </c:ser>
        <c:ser>
          <c:idx val="22"/>
          <c:order val="22"/>
          <c:tx>
            <c:strRef>
              <c:f>'Fig 1b,1d '!$AA$54</c:f>
              <c:strCache>
                <c:ptCount val="1"/>
                <c:pt idx="0">
                  <c:v>cbd-2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strRef>
              <c:f>'Fig 1b,1d '!$AB$31:$AM$31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'!$AB$54:$AM$54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0.75757575757575757</c:v>
                </c:pt>
                <c:pt idx="5">
                  <c:v>0.75757575757575757</c:v>
                </c:pt>
                <c:pt idx="6">
                  <c:v>6.0606060606060606</c:v>
                </c:pt>
                <c:pt idx="7">
                  <c:v>85.606060606060609</c:v>
                </c:pt>
                <c:pt idx="8">
                  <c:v>99.242424242424249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0865-465A-8BD7-03A276CE9716}"/>
            </c:ext>
          </c:extLst>
        </c:ser>
        <c:ser>
          <c:idx val="23"/>
          <c:order val="23"/>
          <c:tx>
            <c:strRef>
              <c:f>'Fig 1b,1d '!$AA$55</c:f>
              <c:strCache>
                <c:ptCount val="1"/>
                <c:pt idx="0">
                  <c:v>cbd-3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strRef>
              <c:f>'Fig 1b,1d '!$AB$31:$AM$31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'!$AB$55:$AM$55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0.84745762711864403</c:v>
                </c:pt>
                <c:pt idx="5">
                  <c:v>1.6949152542372881</c:v>
                </c:pt>
                <c:pt idx="6">
                  <c:v>38.983050847457626</c:v>
                </c:pt>
                <c:pt idx="7">
                  <c:v>97.457627118644069</c:v>
                </c:pt>
                <c:pt idx="8">
                  <c:v>99.152542372881356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0865-465A-8BD7-03A276CE9716}"/>
            </c:ext>
          </c:extLst>
        </c:ser>
        <c:ser>
          <c:idx val="24"/>
          <c:order val="24"/>
          <c:tx>
            <c:strRef>
              <c:f>'Fig 1b,1d '!$AA$56</c:f>
              <c:strCache>
                <c:ptCount val="1"/>
                <c:pt idx="0">
                  <c:v>cbd-4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strRef>
              <c:f>'Fig 1b,1d '!$AB$31:$AM$31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'!$AB$56:$AM$56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1.0416666666666665</c:v>
                </c:pt>
                <c:pt idx="5">
                  <c:v>1.0416666666666665</c:v>
                </c:pt>
                <c:pt idx="6">
                  <c:v>44.791666666666671</c:v>
                </c:pt>
                <c:pt idx="7">
                  <c:v>98.958333333333343</c:v>
                </c:pt>
                <c:pt idx="8">
                  <c:v>98.958333333333343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865-465A-8BD7-03A276CE9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9687024"/>
        <c:axId val="1179702832"/>
      </c:lineChart>
      <c:catAx>
        <c:axId val="11796870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MIC µg mL</a:t>
                </a:r>
                <a:r>
                  <a:rPr lang="en-US" sz="1800" b="0" i="0" baseline="30000">
                    <a:effectLst/>
                  </a:rPr>
                  <a:t>-1</a:t>
                </a:r>
                <a:endParaRPr lang="en-AU">
                  <a:effectLst/>
                </a:endParaRPr>
              </a:p>
            </c:rich>
          </c:tx>
          <c:layout>
            <c:manualLayout>
              <c:xMode val="edge"/>
              <c:yMode val="edge"/>
              <c:x val="0.3896772060258033"/>
              <c:y val="0.833575750947798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79702832"/>
        <c:crosses val="autoZero"/>
        <c:auto val="1"/>
        <c:lblAlgn val="ctr"/>
        <c:lblOffset val="100"/>
        <c:noMultiLvlLbl val="0"/>
      </c:catAx>
      <c:valAx>
        <c:axId val="1179702832"/>
        <c:scaling>
          <c:orientation val="minMax"/>
          <c:max val="10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>
                        <a:lumMod val="75000"/>
                        <a:lumOff val="25000"/>
                      </a:sys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 b="0" i="0" baseline="0">
                    <a:effectLst/>
                  </a:rPr>
                  <a:t>Cumulative Percentage of Isolates</a:t>
                </a:r>
                <a:endParaRPr lang="en-AU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3.1663578221192534E-2"/>
              <c:y val="7.835629921259842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>
                      <a:lumMod val="75000"/>
                      <a:lumOff val="25000"/>
                    </a:sys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79687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egendEntry>
        <c:idx val="16"/>
        <c:delete val="1"/>
      </c:legendEntry>
      <c:legendEntry>
        <c:idx val="17"/>
        <c:delete val="1"/>
      </c:legendEntry>
      <c:legendEntry>
        <c:idx val="18"/>
        <c:delete val="1"/>
      </c:legendEntry>
      <c:legendEntry>
        <c:idx val="19"/>
        <c:delete val="1"/>
      </c:legendEntry>
      <c:legendEntry>
        <c:idx val="21"/>
        <c:delete val="1"/>
      </c:legendEntry>
      <c:legendEntry>
        <c:idx val="22"/>
        <c:delete val="1"/>
      </c:legendEntry>
      <c:legendEntry>
        <c:idx val="23"/>
        <c:delete val="1"/>
      </c:legendEntry>
      <c:legendEntry>
        <c:idx val="24"/>
        <c:delete val="1"/>
      </c:legendEntry>
      <c:layout>
        <c:manualLayout>
          <c:xMode val="edge"/>
          <c:yMode val="edge"/>
          <c:x val="0.79575636372475878"/>
          <c:y val="8.6816491688538985E-2"/>
          <c:w val="0.15851812584028468"/>
          <c:h val="0.811331656459609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>
              <a:lumMod val="75000"/>
              <a:lumOff val="25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MCC9427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'[1]Analysis (MCC9427)'!$B$2</c:f>
              <c:strCache>
                <c:ptCount val="1"/>
                <c:pt idx="0">
                  <c:v>DMSO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'[1]Analysis (MCC9427)'!$A$3:$A$152</c:f>
              <c:numCache>
                <c:formatCode>General</c:formatCode>
                <c:ptCount val="150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</c:numCache>
            </c:numRef>
          </c:cat>
          <c:val>
            <c:numRef>
              <c:f>'[1]Analysis (MCC9427)'!$B$3:$B$152</c:f>
              <c:numCache>
                <c:formatCode>General</c:formatCode>
                <c:ptCount val="150"/>
                <c:pt idx="0">
                  <c:v>4337</c:v>
                </c:pt>
                <c:pt idx="1">
                  <c:v>4611</c:v>
                </c:pt>
                <c:pt idx="2">
                  <c:v>4395</c:v>
                </c:pt>
                <c:pt idx="3">
                  <c:v>4429</c:v>
                </c:pt>
                <c:pt idx="4">
                  <c:v>4551</c:v>
                </c:pt>
                <c:pt idx="5">
                  <c:v>4580</c:v>
                </c:pt>
                <c:pt idx="6">
                  <c:v>4643</c:v>
                </c:pt>
                <c:pt idx="7">
                  <c:v>4293</c:v>
                </c:pt>
                <c:pt idx="8">
                  <c:v>4348</c:v>
                </c:pt>
                <c:pt idx="9">
                  <c:v>3774</c:v>
                </c:pt>
                <c:pt idx="10">
                  <c:v>4401</c:v>
                </c:pt>
                <c:pt idx="11">
                  <c:v>4475</c:v>
                </c:pt>
                <c:pt idx="12">
                  <c:v>4580</c:v>
                </c:pt>
                <c:pt idx="13">
                  <c:v>4289</c:v>
                </c:pt>
                <c:pt idx="14">
                  <c:v>4291</c:v>
                </c:pt>
                <c:pt idx="15">
                  <c:v>4321</c:v>
                </c:pt>
                <c:pt idx="16">
                  <c:v>4504</c:v>
                </c:pt>
                <c:pt idx="17">
                  <c:v>4648</c:v>
                </c:pt>
                <c:pt idx="18">
                  <c:v>4424</c:v>
                </c:pt>
                <c:pt idx="19">
                  <c:v>4536</c:v>
                </c:pt>
                <c:pt idx="20">
                  <c:v>4793</c:v>
                </c:pt>
                <c:pt idx="21">
                  <c:v>4568</c:v>
                </c:pt>
                <c:pt idx="22">
                  <c:v>4863</c:v>
                </c:pt>
                <c:pt idx="23">
                  <c:v>4648</c:v>
                </c:pt>
                <c:pt idx="24">
                  <c:v>4640</c:v>
                </c:pt>
                <c:pt idx="25">
                  <c:v>4418</c:v>
                </c:pt>
                <c:pt idx="26">
                  <c:v>4778</c:v>
                </c:pt>
                <c:pt idx="27">
                  <c:v>4783</c:v>
                </c:pt>
                <c:pt idx="28">
                  <c:v>4610</c:v>
                </c:pt>
                <c:pt idx="29">
                  <c:v>4780</c:v>
                </c:pt>
                <c:pt idx="30">
                  <c:v>4430</c:v>
                </c:pt>
                <c:pt idx="31">
                  <c:v>4535</c:v>
                </c:pt>
                <c:pt idx="32">
                  <c:v>4643</c:v>
                </c:pt>
                <c:pt idx="33">
                  <c:v>4782</c:v>
                </c:pt>
                <c:pt idx="34">
                  <c:v>4487</c:v>
                </c:pt>
                <c:pt idx="35">
                  <c:v>4631</c:v>
                </c:pt>
                <c:pt idx="36">
                  <c:v>4608</c:v>
                </c:pt>
                <c:pt idx="37">
                  <c:v>4794</c:v>
                </c:pt>
                <c:pt idx="38">
                  <c:v>4787</c:v>
                </c:pt>
                <c:pt idx="39">
                  <c:v>4301</c:v>
                </c:pt>
                <c:pt idx="40">
                  <c:v>4513</c:v>
                </c:pt>
                <c:pt idx="41">
                  <c:v>4414</c:v>
                </c:pt>
                <c:pt idx="42">
                  <c:v>4434</c:v>
                </c:pt>
                <c:pt idx="43">
                  <c:v>4596</c:v>
                </c:pt>
                <c:pt idx="44">
                  <c:v>4075</c:v>
                </c:pt>
                <c:pt idx="45">
                  <c:v>4239</c:v>
                </c:pt>
                <c:pt idx="46">
                  <c:v>4309</c:v>
                </c:pt>
                <c:pt idx="47">
                  <c:v>4790</c:v>
                </c:pt>
                <c:pt idx="48">
                  <c:v>4273</c:v>
                </c:pt>
                <c:pt idx="49">
                  <c:v>4239</c:v>
                </c:pt>
                <c:pt idx="50">
                  <c:v>4330</c:v>
                </c:pt>
                <c:pt idx="51">
                  <c:v>4338</c:v>
                </c:pt>
                <c:pt idx="52">
                  <c:v>4279</c:v>
                </c:pt>
                <c:pt idx="53">
                  <c:v>4711</c:v>
                </c:pt>
                <c:pt idx="54">
                  <c:v>4619</c:v>
                </c:pt>
                <c:pt idx="55">
                  <c:v>5130</c:v>
                </c:pt>
                <c:pt idx="56">
                  <c:v>4682</c:v>
                </c:pt>
                <c:pt idx="57">
                  <c:v>4793</c:v>
                </c:pt>
                <c:pt idx="58">
                  <c:v>4916</c:v>
                </c:pt>
                <c:pt idx="59">
                  <c:v>4355</c:v>
                </c:pt>
                <c:pt idx="60">
                  <c:v>4505</c:v>
                </c:pt>
                <c:pt idx="61">
                  <c:v>4483</c:v>
                </c:pt>
                <c:pt idx="62">
                  <c:v>5005</c:v>
                </c:pt>
                <c:pt idx="63">
                  <c:v>4553</c:v>
                </c:pt>
                <c:pt idx="64">
                  <c:v>4477</c:v>
                </c:pt>
                <c:pt idx="65">
                  <c:v>4708</c:v>
                </c:pt>
                <c:pt idx="66">
                  <c:v>5009</c:v>
                </c:pt>
                <c:pt idx="67">
                  <c:v>4608</c:v>
                </c:pt>
                <c:pt idx="68">
                  <c:v>4819</c:v>
                </c:pt>
                <c:pt idx="69">
                  <c:v>5148</c:v>
                </c:pt>
                <c:pt idx="70">
                  <c:v>4613</c:v>
                </c:pt>
                <c:pt idx="71">
                  <c:v>4671</c:v>
                </c:pt>
                <c:pt idx="72">
                  <c:v>4627</c:v>
                </c:pt>
                <c:pt idx="73">
                  <c:v>4570</c:v>
                </c:pt>
                <c:pt idx="74">
                  <c:v>4553</c:v>
                </c:pt>
                <c:pt idx="75">
                  <c:v>5038</c:v>
                </c:pt>
                <c:pt idx="76">
                  <c:v>4913</c:v>
                </c:pt>
                <c:pt idx="77">
                  <c:v>5029</c:v>
                </c:pt>
                <c:pt idx="78">
                  <c:v>5495</c:v>
                </c:pt>
                <c:pt idx="79">
                  <c:v>5091</c:v>
                </c:pt>
                <c:pt idx="80">
                  <c:v>4690</c:v>
                </c:pt>
                <c:pt idx="81">
                  <c:v>4736</c:v>
                </c:pt>
                <c:pt idx="82">
                  <c:v>5051</c:v>
                </c:pt>
                <c:pt idx="83">
                  <c:v>4762</c:v>
                </c:pt>
                <c:pt idx="84">
                  <c:v>4626</c:v>
                </c:pt>
                <c:pt idx="85">
                  <c:v>4874</c:v>
                </c:pt>
                <c:pt idx="86">
                  <c:v>4335</c:v>
                </c:pt>
                <c:pt idx="87">
                  <c:v>4610</c:v>
                </c:pt>
                <c:pt idx="88">
                  <c:v>4644</c:v>
                </c:pt>
                <c:pt idx="89">
                  <c:v>4875</c:v>
                </c:pt>
                <c:pt idx="90">
                  <c:v>4791</c:v>
                </c:pt>
                <c:pt idx="91">
                  <c:v>4820</c:v>
                </c:pt>
                <c:pt idx="92">
                  <c:v>4792</c:v>
                </c:pt>
                <c:pt idx="93">
                  <c:v>5054</c:v>
                </c:pt>
                <c:pt idx="94">
                  <c:v>4636</c:v>
                </c:pt>
                <c:pt idx="95">
                  <c:v>4613</c:v>
                </c:pt>
                <c:pt idx="96">
                  <c:v>4719</c:v>
                </c:pt>
                <c:pt idx="97">
                  <c:v>4775</c:v>
                </c:pt>
                <c:pt idx="98">
                  <c:v>4354</c:v>
                </c:pt>
                <c:pt idx="99">
                  <c:v>4433</c:v>
                </c:pt>
                <c:pt idx="100">
                  <c:v>4847</c:v>
                </c:pt>
                <c:pt idx="101">
                  <c:v>4632</c:v>
                </c:pt>
                <c:pt idx="102">
                  <c:v>4566</c:v>
                </c:pt>
                <c:pt idx="103">
                  <c:v>4555</c:v>
                </c:pt>
                <c:pt idx="104">
                  <c:v>4958</c:v>
                </c:pt>
                <c:pt idx="105">
                  <c:v>4765</c:v>
                </c:pt>
                <c:pt idx="106">
                  <c:v>4532</c:v>
                </c:pt>
                <c:pt idx="107">
                  <c:v>4277</c:v>
                </c:pt>
                <c:pt idx="108">
                  <c:v>4358</c:v>
                </c:pt>
                <c:pt idx="109">
                  <c:v>4497</c:v>
                </c:pt>
                <c:pt idx="110">
                  <c:v>4619</c:v>
                </c:pt>
                <c:pt idx="111">
                  <c:v>4606</c:v>
                </c:pt>
                <c:pt idx="112">
                  <c:v>4836</c:v>
                </c:pt>
                <c:pt idx="113">
                  <c:v>4487</c:v>
                </c:pt>
                <c:pt idx="114">
                  <c:v>4394</c:v>
                </c:pt>
                <c:pt idx="115">
                  <c:v>5061</c:v>
                </c:pt>
                <c:pt idx="116">
                  <c:v>4705</c:v>
                </c:pt>
                <c:pt idx="117">
                  <c:v>4995</c:v>
                </c:pt>
                <c:pt idx="118">
                  <c:v>4740</c:v>
                </c:pt>
                <c:pt idx="119">
                  <c:v>4685</c:v>
                </c:pt>
                <c:pt idx="120">
                  <c:v>4648</c:v>
                </c:pt>
                <c:pt idx="121">
                  <c:v>4618</c:v>
                </c:pt>
                <c:pt idx="122">
                  <c:v>4632</c:v>
                </c:pt>
                <c:pt idx="123">
                  <c:v>4910</c:v>
                </c:pt>
                <c:pt idx="124">
                  <c:v>4355</c:v>
                </c:pt>
                <c:pt idx="125">
                  <c:v>4956</c:v>
                </c:pt>
                <c:pt idx="126">
                  <c:v>4830</c:v>
                </c:pt>
                <c:pt idx="127">
                  <c:v>4583</c:v>
                </c:pt>
                <c:pt idx="128">
                  <c:v>4244</c:v>
                </c:pt>
                <c:pt idx="129">
                  <c:v>4653</c:v>
                </c:pt>
                <c:pt idx="130">
                  <c:v>4202</c:v>
                </c:pt>
                <c:pt idx="131">
                  <c:v>4297</c:v>
                </c:pt>
                <c:pt idx="132">
                  <c:v>4272</c:v>
                </c:pt>
                <c:pt idx="133">
                  <c:v>4430</c:v>
                </c:pt>
                <c:pt idx="134">
                  <c:v>4200</c:v>
                </c:pt>
                <c:pt idx="135">
                  <c:v>4425</c:v>
                </c:pt>
                <c:pt idx="136">
                  <c:v>4271</c:v>
                </c:pt>
                <c:pt idx="137">
                  <c:v>4500</c:v>
                </c:pt>
                <c:pt idx="138">
                  <c:v>4506</c:v>
                </c:pt>
                <c:pt idx="139">
                  <c:v>4421</c:v>
                </c:pt>
                <c:pt idx="140">
                  <c:v>4011</c:v>
                </c:pt>
                <c:pt idx="141">
                  <c:v>3977</c:v>
                </c:pt>
                <c:pt idx="142">
                  <c:v>4500</c:v>
                </c:pt>
                <c:pt idx="143">
                  <c:v>4552</c:v>
                </c:pt>
                <c:pt idx="144">
                  <c:v>4741</c:v>
                </c:pt>
                <c:pt idx="145">
                  <c:v>4347</c:v>
                </c:pt>
                <c:pt idx="146">
                  <c:v>4187</c:v>
                </c:pt>
                <c:pt idx="147">
                  <c:v>4450</c:v>
                </c:pt>
                <c:pt idx="148">
                  <c:v>4331</c:v>
                </c:pt>
                <c:pt idx="149">
                  <c:v>4629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D1-4ECE-B8F6-6454767248E9}"/>
            </c:ext>
          </c:extLst>
        </c:ser>
        <c:ser>
          <c:idx val="2"/>
          <c:order val="1"/>
          <c:tx>
            <c:strRef>
              <c:f>'[1]Analysis (MCC9427)'!$C$2</c:f>
              <c:strCache>
                <c:ptCount val="1"/>
                <c:pt idx="0">
                  <c:v>16 ug/ml 9427  (8 X MIC)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diamond"/>
            <c:size val="4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'[1]Analysis (MCC9427)'!$A$3:$A$152</c:f>
              <c:numCache>
                <c:formatCode>General</c:formatCode>
                <c:ptCount val="150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</c:numCache>
            </c:numRef>
          </c:cat>
          <c:val>
            <c:numRef>
              <c:f>'[1]Analysis (MCC9427)'!$C$3:$C$152</c:f>
              <c:numCache>
                <c:formatCode>General</c:formatCode>
                <c:ptCount val="150"/>
                <c:pt idx="0">
                  <c:v>2977</c:v>
                </c:pt>
                <c:pt idx="1">
                  <c:v>3341</c:v>
                </c:pt>
                <c:pt idx="2">
                  <c:v>3290</c:v>
                </c:pt>
                <c:pt idx="3">
                  <c:v>3593</c:v>
                </c:pt>
                <c:pt idx="4">
                  <c:v>3773</c:v>
                </c:pt>
                <c:pt idx="5">
                  <c:v>3696</c:v>
                </c:pt>
                <c:pt idx="6">
                  <c:v>3834</c:v>
                </c:pt>
                <c:pt idx="7">
                  <c:v>3384</c:v>
                </c:pt>
                <c:pt idx="8">
                  <c:v>3357</c:v>
                </c:pt>
                <c:pt idx="9">
                  <c:v>3448</c:v>
                </c:pt>
                <c:pt idx="10">
                  <c:v>3417</c:v>
                </c:pt>
                <c:pt idx="11">
                  <c:v>3908</c:v>
                </c:pt>
                <c:pt idx="12">
                  <c:v>4075</c:v>
                </c:pt>
                <c:pt idx="13">
                  <c:v>3718</c:v>
                </c:pt>
                <c:pt idx="14">
                  <c:v>3986</c:v>
                </c:pt>
                <c:pt idx="15">
                  <c:v>4134</c:v>
                </c:pt>
                <c:pt idx="16">
                  <c:v>3906</c:v>
                </c:pt>
                <c:pt idx="17">
                  <c:v>3698</c:v>
                </c:pt>
                <c:pt idx="18">
                  <c:v>3861</c:v>
                </c:pt>
                <c:pt idx="19">
                  <c:v>3909</c:v>
                </c:pt>
                <c:pt idx="20">
                  <c:v>4502</c:v>
                </c:pt>
                <c:pt idx="21">
                  <c:v>4455</c:v>
                </c:pt>
                <c:pt idx="22">
                  <c:v>4551</c:v>
                </c:pt>
                <c:pt idx="23">
                  <c:v>4519</c:v>
                </c:pt>
                <c:pt idx="24">
                  <c:v>4513</c:v>
                </c:pt>
                <c:pt idx="25">
                  <c:v>4307</c:v>
                </c:pt>
                <c:pt idx="26">
                  <c:v>4589</c:v>
                </c:pt>
                <c:pt idx="27">
                  <c:v>4624</c:v>
                </c:pt>
                <c:pt idx="28">
                  <c:v>4553</c:v>
                </c:pt>
                <c:pt idx="29">
                  <c:v>4660</c:v>
                </c:pt>
                <c:pt idx="30">
                  <c:v>4561</c:v>
                </c:pt>
                <c:pt idx="31">
                  <c:v>4764</c:v>
                </c:pt>
                <c:pt idx="32">
                  <c:v>4327</c:v>
                </c:pt>
                <c:pt idx="33">
                  <c:v>4407</c:v>
                </c:pt>
                <c:pt idx="34">
                  <c:v>4753</c:v>
                </c:pt>
                <c:pt idx="35">
                  <c:v>4850</c:v>
                </c:pt>
                <c:pt idx="36">
                  <c:v>4775</c:v>
                </c:pt>
                <c:pt idx="37">
                  <c:v>4242</c:v>
                </c:pt>
                <c:pt idx="38">
                  <c:v>5295</c:v>
                </c:pt>
                <c:pt idx="39">
                  <c:v>4418</c:v>
                </c:pt>
                <c:pt idx="40">
                  <c:v>5012</c:v>
                </c:pt>
                <c:pt idx="41">
                  <c:v>4592</c:v>
                </c:pt>
                <c:pt idx="42">
                  <c:v>4690</c:v>
                </c:pt>
                <c:pt idx="43">
                  <c:v>5324</c:v>
                </c:pt>
                <c:pt idx="44">
                  <c:v>4668</c:v>
                </c:pt>
                <c:pt idx="45">
                  <c:v>4577</c:v>
                </c:pt>
                <c:pt idx="46">
                  <c:v>4841</c:v>
                </c:pt>
                <c:pt idx="47">
                  <c:v>4831</c:v>
                </c:pt>
                <c:pt idx="48">
                  <c:v>5043</c:v>
                </c:pt>
                <c:pt idx="49">
                  <c:v>5056</c:v>
                </c:pt>
                <c:pt idx="50">
                  <c:v>5027</c:v>
                </c:pt>
                <c:pt idx="51">
                  <c:v>4932</c:v>
                </c:pt>
                <c:pt idx="52">
                  <c:v>5106</c:v>
                </c:pt>
                <c:pt idx="53">
                  <c:v>5345</c:v>
                </c:pt>
                <c:pt idx="54">
                  <c:v>5192</c:v>
                </c:pt>
                <c:pt idx="55">
                  <c:v>5687</c:v>
                </c:pt>
                <c:pt idx="56">
                  <c:v>5369</c:v>
                </c:pt>
                <c:pt idx="57">
                  <c:v>5851</c:v>
                </c:pt>
                <c:pt idx="58">
                  <c:v>5390</c:v>
                </c:pt>
                <c:pt idx="59">
                  <c:v>5536</c:v>
                </c:pt>
                <c:pt idx="60">
                  <c:v>5370</c:v>
                </c:pt>
                <c:pt idx="61">
                  <c:v>5596</c:v>
                </c:pt>
                <c:pt idx="62">
                  <c:v>5821</c:v>
                </c:pt>
                <c:pt idx="63">
                  <c:v>5388</c:v>
                </c:pt>
                <c:pt idx="64">
                  <c:v>5652</c:v>
                </c:pt>
                <c:pt idx="65">
                  <c:v>6004</c:v>
                </c:pt>
                <c:pt idx="66">
                  <c:v>5922</c:v>
                </c:pt>
                <c:pt idx="67">
                  <c:v>5831</c:v>
                </c:pt>
                <c:pt idx="68">
                  <c:v>5863</c:v>
                </c:pt>
                <c:pt idx="69">
                  <c:v>6038</c:v>
                </c:pt>
                <c:pt idx="70">
                  <c:v>5822</c:v>
                </c:pt>
                <c:pt idx="71">
                  <c:v>5838</c:v>
                </c:pt>
                <c:pt idx="72">
                  <c:v>5803</c:v>
                </c:pt>
                <c:pt idx="73">
                  <c:v>6148</c:v>
                </c:pt>
                <c:pt idx="74">
                  <c:v>5803</c:v>
                </c:pt>
                <c:pt idx="75">
                  <c:v>6199</c:v>
                </c:pt>
                <c:pt idx="76">
                  <c:v>5958</c:v>
                </c:pt>
                <c:pt idx="77">
                  <c:v>6485</c:v>
                </c:pt>
                <c:pt idx="78">
                  <c:v>6323</c:v>
                </c:pt>
                <c:pt idx="79">
                  <c:v>6408</c:v>
                </c:pt>
                <c:pt idx="80">
                  <c:v>6156</c:v>
                </c:pt>
                <c:pt idx="81">
                  <c:v>6093</c:v>
                </c:pt>
                <c:pt idx="82">
                  <c:v>6042</c:v>
                </c:pt>
                <c:pt idx="83">
                  <c:v>6045</c:v>
                </c:pt>
                <c:pt idx="84">
                  <c:v>5994</c:v>
                </c:pt>
                <c:pt idx="85">
                  <c:v>6527</c:v>
                </c:pt>
                <c:pt idx="86">
                  <c:v>6256</c:v>
                </c:pt>
                <c:pt idx="87">
                  <c:v>6458</c:v>
                </c:pt>
                <c:pt idx="88">
                  <c:v>6203</c:v>
                </c:pt>
                <c:pt idx="89">
                  <c:v>6590</c:v>
                </c:pt>
                <c:pt idx="90">
                  <c:v>6748</c:v>
                </c:pt>
                <c:pt idx="91">
                  <c:v>6503</c:v>
                </c:pt>
                <c:pt idx="92">
                  <c:v>6916</c:v>
                </c:pt>
                <c:pt idx="93">
                  <c:v>6616</c:v>
                </c:pt>
                <c:pt idx="94">
                  <c:v>6534</c:v>
                </c:pt>
                <c:pt idx="95">
                  <c:v>6466</c:v>
                </c:pt>
                <c:pt idx="96">
                  <c:v>6401</c:v>
                </c:pt>
                <c:pt idx="97">
                  <c:v>6755</c:v>
                </c:pt>
                <c:pt idx="98">
                  <c:v>6376</c:v>
                </c:pt>
                <c:pt idx="99">
                  <c:v>6708</c:v>
                </c:pt>
                <c:pt idx="100">
                  <c:v>6568</c:v>
                </c:pt>
                <c:pt idx="101">
                  <c:v>6313</c:v>
                </c:pt>
                <c:pt idx="102">
                  <c:v>6674</c:v>
                </c:pt>
                <c:pt idx="103">
                  <c:v>6621</c:v>
                </c:pt>
                <c:pt idx="104">
                  <c:v>6549</c:v>
                </c:pt>
                <c:pt idx="105">
                  <c:v>6777</c:v>
                </c:pt>
                <c:pt idx="106">
                  <c:v>6414</c:v>
                </c:pt>
                <c:pt idx="107">
                  <c:v>6038</c:v>
                </c:pt>
                <c:pt idx="108">
                  <c:v>6822</c:v>
                </c:pt>
                <c:pt idx="109">
                  <c:v>6473</c:v>
                </c:pt>
                <c:pt idx="110">
                  <c:v>6637</c:v>
                </c:pt>
                <c:pt idx="111">
                  <c:v>6613</c:v>
                </c:pt>
                <c:pt idx="112">
                  <c:v>6602</c:v>
                </c:pt>
                <c:pt idx="113">
                  <c:v>6795</c:v>
                </c:pt>
                <c:pt idx="114">
                  <c:v>6518</c:v>
                </c:pt>
                <c:pt idx="115">
                  <c:v>7005</c:v>
                </c:pt>
                <c:pt idx="116">
                  <c:v>6616</c:v>
                </c:pt>
                <c:pt idx="117">
                  <c:v>6926</c:v>
                </c:pt>
                <c:pt idx="118">
                  <c:v>6795</c:v>
                </c:pt>
                <c:pt idx="119">
                  <c:v>6848</c:v>
                </c:pt>
                <c:pt idx="120">
                  <c:v>6905</c:v>
                </c:pt>
                <c:pt idx="121">
                  <c:v>6959</c:v>
                </c:pt>
                <c:pt idx="122">
                  <c:v>6352</c:v>
                </c:pt>
                <c:pt idx="123">
                  <c:v>7306</c:v>
                </c:pt>
                <c:pt idx="124">
                  <c:v>6954</c:v>
                </c:pt>
                <c:pt idx="125">
                  <c:v>6937</c:v>
                </c:pt>
                <c:pt idx="126">
                  <c:v>6830</c:v>
                </c:pt>
                <c:pt idx="127">
                  <c:v>7157</c:v>
                </c:pt>
                <c:pt idx="128">
                  <c:v>6785</c:v>
                </c:pt>
                <c:pt idx="129">
                  <c:v>6552</c:v>
                </c:pt>
                <c:pt idx="130">
                  <c:v>6594</c:v>
                </c:pt>
                <c:pt idx="131">
                  <c:v>6555</c:v>
                </c:pt>
                <c:pt idx="132">
                  <c:v>6804</c:v>
                </c:pt>
                <c:pt idx="133">
                  <c:v>6622</c:v>
                </c:pt>
                <c:pt idx="134">
                  <c:v>6927</c:v>
                </c:pt>
                <c:pt idx="135">
                  <c:v>7030</c:v>
                </c:pt>
                <c:pt idx="136">
                  <c:v>6875</c:v>
                </c:pt>
                <c:pt idx="137">
                  <c:v>6824</c:v>
                </c:pt>
                <c:pt idx="138">
                  <c:v>7021</c:v>
                </c:pt>
                <c:pt idx="139">
                  <c:v>6687</c:v>
                </c:pt>
                <c:pt idx="140">
                  <c:v>6451</c:v>
                </c:pt>
                <c:pt idx="141">
                  <c:v>6572</c:v>
                </c:pt>
                <c:pt idx="142">
                  <c:v>7108</c:v>
                </c:pt>
                <c:pt idx="143">
                  <c:v>6871</c:v>
                </c:pt>
                <c:pt idx="144">
                  <c:v>6851</c:v>
                </c:pt>
                <c:pt idx="145">
                  <c:v>7079</c:v>
                </c:pt>
                <c:pt idx="146">
                  <c:v>6511</c:v>
                </c:pt>
                <c:pt idx="147">
                  <c:v>6911</c:v>
                </c:pt>
                <c:pt idx="148">
                  <c:v>6751</c:v>
                </c:pt>
                <c:pt idx="149">
                  <c:v>7108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D1-4ECE-B8F6-6454767248E9}"/>
            </c:ext>
          </c:extLst>
        </c:ser>
        <c:ser>
          <c:idx val="3"/>
          <c:order val="2"/>
          <c:tx>
            <c:strRef>
              <c:f>'[1]Analysis (MCC9427)'!$D$2</c:f>
              <c:strCache>
                <c:ptCount val="1"/>
                <c:pt idx="0">
                  <c:v> 8 ug/ml 9427  (4 X MIC)</c:v>
                </c:pt>
              </c:strCache>
            </c:strRef>
          </c:tx>
          <c:spPr>
            <a:ln w="12700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4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'[1]Analysis (MCC9427)'!$A$3:$A$152</c:f>
              <c:numCache>
                <c:formatCode>General</c:formatCode>
                <c:ptCount val="150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</c:numCache>
            </c:numRef>
          </c:cat>
          <c:val>
            <c:numRef>
              <c:f>'[1]Analysis (MCC9427)'!$D$3:$D$152</c:f>
              <c:numCache>
                <c:formatCode>General</c:formatCode>
                <c:ptCount val="150"/>
                <c:pt idx="0">
                  <c:v>3088</c:v>
                </c:pt>
                <c:pt idx="1">
                  <c:v>3239</c:v>
                </c:pt>
                <c:pt idx="2">
                  <c:v>3314</c:v>
                </c:pt>
                <c:pt idx="3">
                  <c:v>3456</c:v>
                </c:pt>
                <c:pt idx="4">
                  <c:v>3102</c:v>
                </c:pt>
                <c:pt idx="5">
                  <c:v>3449</c:v>
                </c:pt>
                <c:pt idx="6">
                  <c:v>2953</c:v>
                </c:pt>
                <c:pt idx="7">
                  <c:v>3237</c:v>
                </c:pt>
                <c:pt idx="8">
                  <c:v>3017</c:v>
                </c:pt>
                <c:pt idx="9">
                  <c:v>3323</c:v>
                </c:pt>
                <c:pt idx="10">
                  <c:v>3431</c:v>
                </c:pt>
                <c:pt idx="11">
                  <c:v>3473</c:v>
                </c:pt>
                <c:pt idx="12">
                  <c:v>3905</c:v>
                </c:pt>
                <c:pt idx="13">
                  <c:v>3713</c:v>
                </c:pt>
                <c:pt idx="14">
                  <c:v>3619</c:v>
                </c:pt>
                <c:pt idx="15">
                  <c:v>3506</c:v>
                </c:pt>
                <c:pt idx="16">
                  <c:v>3772</c:v>
                </c:pt>
                <c:pt idx="17">
                  <c:v>3722</c:v>
                </c:pt>
                <c:pt idx="18">
                  <c:v>3450</c:v>
                </c:pt>
                <c:pt idx="19">
                  <c:v>3585</c:v>
                </c:pt>
                <c:pt idx="20">
                  <c:v>3633</c:v>
                </c:pt>
                <c:pt idx="21">
                  <c:v>3800</c:v>
                </c:pt>
                <c:pt idx="22">
                  <c:v>4075</c:v>
                </c:pt>
                <c:pt idx="23">
                  <c:v>3766</c:v>
                </c:pt>
                <c:pt idx="24">
                  <c:v>4096</c:v>
                </c:pt>
                <c:pt idx="25">
                  <c:v>3992</c:v>
                </c:pt>
                <c:pt idx="26">
                  <c:v>4687</c:v>
                </c:pt>
                <c:pt idx="27">
                  <c:v>4095</c:v>
                </c:pt>
                <c:pt idx="28">
                  <c:v>4316</c:v>
                </c:pt>
                <c:pt idx="29">
                  <c:v>4126</c:v>
                </c:pt>
                <c:pt idx="30">
                  <c:v>4213</c:v>
                </c:pt>
                <c:pt idx="31">
                  <c:v>4044</c:v>
                </c:pt>
                <c:pt idx="32">
                  <c:v>4214</c:v>
                </c:pt>
                <c:pt idx="33">
                  <c:v>3791</c:v>
                </c:pt>
                <c:pt idx="34">
                  <c:v>4098</c:v>
                </c:pt>
                <c:pt idx="35">
                  <c:v>4333</c:v>
                </c:pt>
                <c:pt idx="36">
                  <c:v>4533</c:v>
                </c:pt>
                <c:pt idx="37">
                  <c:v>3835</c:v>
                </c:pt>
                <c:pt idx="38">
                  <c:v>4636</c:v>
                </c:pt>
                <c:pt idx="39">
                  <c:v>4289</c:v>
                </c:pt>
                <c:pt idx="40">
                  <c:v>4551</c:v>
                </c:pt>
                <c:pt idx="41">
                  <c:v>4254</c:v>
                </c:pt>
                <c:pt idx="42">
                  <c:v>4211</c:v>
                </c:pt>
                <c:pt idx="43">
                  <c:v>4621</c:v>
                </c:pt>
                <c:pt idx="44">
                  <c:v>4012</c:v>
                </c:pt>
                <c:pt idx="45">
                  <c:v>4285</c:v>
                </c:pt>
                <c:pt idx="46">
                  <c:v>4353</c:v>
                </c:pt>
                <c:pt idx="47">
                  <c:v>4435</c:v>
                </c:pt>
                <c:pt idx="48">
                  <c:v>4462</c:v>
                </c:pt>
                <c:pt idx="49">
                  <c:v>4135</c:v>
                </c:pt>
                <c:pt idx="50">
                  <c:v>4591</c:v>
                </c:pt>
                <c:pt idx="51">
                  <c:v>4579</c:v>
                </c:pt>
                <c:pt idx="52">
                  <c:v>4374</c:v>
                </c:pt>
                <c:pt idx="53">
                  <c:v>4385</c:v>
                </c:pt>
                <c:pt idx="54">
                  <c:v>5014</c:v>
                </c:pt>
                <c:pt idx="55">
                  <c:v>5021</c:v>
                </c:pt>
                <c:pt idx="56">
                  <c:v>4603</c:v>
                </c:pt>
                <c:pt idx="57">
                  <c:v>4760</c:v>
                </c:pt>
                <c:pt idx="58">
                  <c:v>4992</c:v>
                </c:pt>
                <c:pt idx="59">
                  <c:v>4786</c:v>
                </c:pt>
                <c:pt idx="60">
                  <c:v>5023</c:v>
                </c:pt>
                <c:pt idx="61">
                  <c:v>4747</c:v>
                </c:pt>
                <c:pt idx="62">
                  <c:v>5020</c:v>
                </c:pt>
                <c:pt idx="63">
                  <c:v>4825</c:v>
                </c:pt>
                <c:pt idx="64">
                  <c:v>4871</c:v>
                </c:pt>
                <c:pt idx="65">
                  <c:v>5224</c:v>
                </c:pt>
                <c:pt idx="66">
                  <c:v>5051</c:v>
                </c:pt>
                <c:pt idx="67">
                  <c:v>5221</c:v>
                </c:pt>
                <c:pt idx="68">
                  <c:v>5251</c:v>
                </c:pt>
                <c:pt idx="69">
                  <c:v>5230</c:v>
                </c:pt>
                <c:pt idx="70">
                  <c:v>5132</c:v>
                </c:pt>
                <c:pt idx="71">
                  <c:v>5098</c:v>
                </c:pt>
                <c:pt idx="72">
                  <c:v>4916</c:v>
                </c:pt>
                <c:pt idx="73">
                  <c:v>5080</c:v>
                </c:pt>
                <c:pt idx="74">
                  <c:v>5055</c:v>
                </c:pt>
                <c:pt idx="75">
                  <c:v>5247</c:v>
                </c:pt>
                <c:pt idx="76">
                  <c:v>5195</c:v>
                </c:pt>
                <c:pt idx="77">
                  <c:v>5486</c:v>
                </c:pt>
                <c:pt idx="78">
                  <c:v>5766</c:v>
                </c:pt>
                <c:pt idx="79">
                  <c:v>5396</c:v>
                </c:pt>
                <c:pt idx="80">
                  <c:v>5529</c:v>
                </c:pt>
                <c:pt idx="81">
                  <c:v>5349</c:v>
                </c:pt>
                <c:pt idx="82">
                  <c:v>5401</c:v>
                </c:pt>
                <c:pt idx="83">
                  <c:v>5335</c:v>
                </c:pt>
                <c:pt idx="84">
                  <c:v>5489</c:v>
                </c:pt>
                <c:pt idx="85">
                  <c:v>5273</c:v>
                </c:pt>
                <c:pt idx="86">
                  <c:v>5273</c:v>
                </c:pt>
                <c:pt idx="87">
                  <c:v>5762</c:v>
                </c:pt>
                <c:pt idx="88">
                  <c:v>5462</c:v>
                </c:pt>
                <c:pt idx="89">
                  <c:v>5593</c:v>
                </c:pt>
                <c:pt idx="90">
                  <c:v>5436</c:v>
                </c:pt>
                <c:pt idx="91">
                  <c:v>5793</c:v>
                </c:pt>
                <c:pt idx="92">
                  <c:v>5882</c:v>
                </c:pt>
                <c:pt idx="93">
                  <c:v>5777</c:v>
                </c:pt>
                <c:pt idx="94">
                  <c:v>5328</c:v>
                </c:pt>
                <c:pt idx="95">
                  <c:v>5487</c:v>
                </c:pt>
                <c:pt idx="96">
                  <c:v>5768</c:v>
                </c:pt>
                <c:pt idx="97">
                  <c:v>5566</c:v>
                </c:pt>
                <c:pt idx="98">
                  <c:v>5195</c:v>
                </c:pt>
                <c:pt idx="99">
                  <c:v>5491</c:v>
                </c:pt>
                <c:pt idx="100">
                  <c:v>5738</c:v>
                </c:pt>
                <c:pt idx="101">
                  <c:v>5726</c:v>
                </c:pt>
                <c:pt idx="102">
                  <c:v>5433</c:v>
                </c:pt>
                <c:pt idx="103">
                  <c:v>5521</c:v>
                </c:pt>
                <c:pt idx="104">
                  <c:v>5915</c:v>
                </c:pt>
                <c:pt idx="105">
                  <c:v>5253</c:v>
                </c:pt>
                <c:pt idx="106">
                  <c:v>5209</c:v>
                </c:pt>
                <c:pt idx="107">
                  <c:v>5316</c:v>
                </c:pt>
                <c:pt idx="108">
                  <c:v>6019</c:v>
                </c:pt>
                <c:pt idx="109">
                  <c:v>5443</c:v>
                </c:pt>
                <c:pt idx="110">
                  <c:v>5677</c:v>
                </c:pt>
                <c:pt idx="111">
                  <c:v>5693</c:v>
                </c:pt>
                <c:pt idx="112">
                  <c:v>6006</c:v>
                </c:pt>
                <c:pt idx="113">
                  <c:v>5620</c:v>
                </c:pt>
                <c:pt idx="114">
                  <c:v>5822</c:v>
                </c:pt>
                <c:pt idx="115">
                  <c:v>5571</c:v>
                </c:pt>
                <c:pt idx="116">
                  <c:v>6085</c:v>
                </c:pt>
                <c:pt idx="117">
                  <c:v>5974</c:v>
                </c:pt>
                <c:pt idx="118">
                  <c:v>5906</c:v>
                </c:pt>
                <c:pt idx="119">
                  <c:v>5603</c:v>
                </c:pt>
                <c:pt idx="120">
                  <c:v>6339</c:v>
                </c:pt>
                <c:pt idx="121">
                  <c:v>6251</c:v>
                </c:pt>
                <c:pt idx="122">
                  <c:v>5763</c:v>
                </c:pt>
                <c:pt idx="123">
                  <c:v>6010</c:v>
                </c:pt>
                <c:pt idx="124">
                  <c:v>5629</c:v>
                </c:pt>
                <c:pt idx="125">
                  <c:v>6172</c:v>
                </c:pt>
                <c:pt idx="126">
                  <c:v>6420</c:v>
                </c:pt>
                <c:pt idx="127">
                  <c:v>5751</c:v>
                </c:pt>
                <c:pt idx="128">
                  <c:v>5807</c:v>
                </c:pt>
                <c:pt idx="129">
                  <c:v>5993</c:v>
                </c:pt>
                <c:pt idx="130">
                  <c:v>5583</c:v>
                </c:pt>
                <c:pt idx="131">
                  <c:v>5807</c:v>
                </c:pt>
                <c:pt idx="132">
                  <c:v>5471</c:v>
                </c:pt>
                <c:pt idx="133">
                  <c:v>5376</c:v>
                </c:pt>
                <c:pt idx="134">
                  <c:v>5985</c:v>
                </c:pt>
                <c:pt idx="135">
                  <c:v>5877</c:v>
                </c:pt>
                <c:pt idx="136">
                  <c:v>6283</c:v>
                </c:pt>
                <c:pt idx="137">
                  <c:v>6032</c:v>
                </c:pt>
                <c:pt idx="138">
                  <c:v>5686</c:v>
                </c:pt>
                <c:pt idx="139">
                  <c:v>5641</c:v>
                </c:pt>
                <c:pt idx="140">
                  <c:v>5364</c:v>
                </c:pt>
                <c:pt idx="141">
                  <c:v>5898</c:v>
                </c:pt>
                <c:pt idx="142">
                  <c:v>5783</c:v>
                </c:pt>
                <c:pt idx="143">
                  <c:v>6247</c:v>
                </c:pt>
                <c:pt idx="144">
                  <c:v>6258</c:v>
                </c:pt>
                <c:pt idx="145">
                  <c:v>5849</c:v>
                </c:pt>
                <c:pt idx="146">
                  <c:v>5562</c:v>
                </c:pt>
                <c:pt idx="147">
                  <c:v>5902</c:v>
                </c:pt>
                <c:pt idx="148">
                  <c:v>5803</c:v>
                </c:pt>
                <c:pt idx="149">
                  <c:v>6461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D1-4ECE-B8F6-6454767248E9}"/>
            </c:ext>
          </c:extLst>
        </c:ser>
        <c:ser>
          <c:idx val="4"/>
          <c:order val="3"/>
          <c:tx>
            <c:strRef>
              <c:f>'[1]Analysis (MCC9427)'!$E$2</c:f>
              <c:strCache>
                <c:ptCount val="1"/>
                <c:pt idx="0">
                  <c:v> 4 ug/ml 9427  (2 X MIC)</c:v>
                </c:pt>
              </c:strCache>
            </c:strRef>
          </c:tx>
          <c:spPr>
            <a:ln w="12700" cap="rnd">
              <a:solidFill>
                <a:schemeClr val="accent5"/>
              </a:solidFill>
              <a:round/>
            </a:ln>
            <a:effectLst/>
          </c:spPr>
          <c:marker>
            <c:symbol val="triangle"/>
            <c:size val="4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'[1]Analysis (MCC9427)'!$A$3:$A$152</c:f>
              <c:numCache>
                <c:formatCode>General</c:formatCode>
                <c:ptCount val="150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</c:numCache>
            </c:numRef>
          </c:cat>
          <c:val>
            <c:numRef>
              <c:f>'[1]Analysis (MCC9427)'!$E$3:$E$152</c:f>
              <c:numCache>
                <c:formatCode>General</c:formatCode>
                <c:ptCount val="150"/>
                <c:pt idx="0">
                  <c:v>2715</c:v>
                </c:pt>
                <c:pt idx="1">
                  <c:v>2940</c:v>
                </c:pt>
                <c:pt idx="2">
                  <c:v>2819</c:v>
                </c:pt>
                <c:pt idx="3">
                  <c:v>2839</c:v>
                </c:pt>
                <c:pt idx="4">
                  <c:v>2722</c:v>
                </c:pt>
                <c:pt idx="5">
                  <c:v>2797</c:v>
                </c:pt>
                <c:pt idx="6">
                  <c:v>2649</c:v>
                </c:pt>
                <c:pt idx="7">
                  <c:v>2819</c:v>
                </c:pt>
                <c:pt idx="8">
                  <c:v>2727</c:v>
                </c:pt>
                <c:pt idx="9">
                  <c:v>2667</c:v>
                </c:pt>
                <c:pt idx="10">
                  <c:v>2750</c:v>
                </c:pt>
                <c:pt idx="11">
                  <c:v>2815</c:v>
                </c:pt>
                <c:pt idx="12">
                  <c:v>3456</c:v>
                </c:pt>
                <c:pt idx="13">
                  <c:v>2967</c:v>
                </c:pt>
                <c:pt idx="14">
                  <c:v>3227</c:v>
                </c:pt>
                <c:pt idx="15">
                  <c:v>2818</c:v>
                </c:pt>
                <c:pt idx="16">
                  <c:v>3094</c:v>
                </c:pt>
                <c:pt idx="17">
                  <c:v>2990</c:v>
                </c:pt>
                <c:pt idx="18">
                  <c:v>2819</c:v>
                </c:pt>
                <c:pt idx="19">
                  <c:v>3145</c:v>
                </c:pt>
                <c:pt idx="20">
                  <c:v>3239</c:v>
                </c:pt>
                <c:pt idx="21">
                  <c:v>3096</c:v>
                </c:pt>
                <c:pt idx="22">
                  <c:v>3226</c:v>
                </c:pt>
                <c:pt idx="23">
                  <c:v>3614</c:v>
                </c:pt>
                <c:pt idx="24">
                  <c:v>3691</c:v>
                </c:pt>
                <c:pt idx="25">
                  <c:v>3787</c:v>
                </c:pt>
                <c:pt idx="26">
                  <c:v>3959</c:v>
                </c:pt>
                <c:pt idx="27">
                  <c:v>3753</c:v>
                </c:pt>
                <c:pt idx="28">
                  <c:v>4000</c:v>
                </c:pt>
                <c:pt idx="29">
                  <c:v>3353</c:v>
                </c:pt>
                <c:pt idx="30">
                  <c:v>3489</c:v>
                </c:pt>
                <c:pt idx="31">
                  <c:v>3346</c:v>
                </c:pt>
                <c:pt idx="32">
                  <c:v>3597</c:v>
                </c:pt>
                <c:pt idx="33">
                  <c:v>3489</c:v>
                </c:pt>
                <c:pt idx="34">
                  <c:v>3560</c:v>
                </c:pt>
                <c:pt idx="35">
                  <c:v>3611</c:v>
                </c:pt>
                <c:pt idx="36">
                  <c:v>3997</c:v>
                </c:pt>
                <c:pt idx="37">
                  <c:v>3384</c:v>
                </c:pt>
                <c:pt idx="38">
                  <c:v>3890</c:v>
                </c:pt>
                <c:pt idx="39">
                  <c:v>3710</c:v>
                </c:pt>
                <c:pt idx="40">
                  <c:v>3817</c:v>
                </c:pt>
                <c:pt idx="41">
                  <c:v>3678</c:v>
                </c:pt>
                <c:pt idx="42">
                  <c:v>3439</c:v>
                </c:pt>
                <c:pt idx="43">
                  <c:v>3506</c:v>
                </c:pt>
                <c:pt idx="44">
                  <c:v>3318</c:v>
                </c:pt>
                <c:pt idx="45">
                  <c:v>3642</c:v>
                </c:pt>
                <c:pt idx="46">
                  <c:v>3799</c:v>
                </c:pt>
                <c:pt idx="47">
                  <c:v>4287</c:v>
                </c:pt>
                <c:pt idx="48">
                  <c:v>3702</c:v>
                </c:pt>
                <c:pt idx="49">
                  <c:v>3606</c:v>
                </c:pt>
                <c:pt idx="50">
                  <c:v>4095</c:v>
                </c:pt>
                <c:pt idx="51">
                  <c:v>3615</c:v>
                </c:pt>
                <c:pt idx="52">
                  <c:v>3735</c:v>
                </c:pt>
                <c:pt idx="53">
                  <c:v>3891</c:v>
                </c:pt>
                <c:pt idx="54">
                  <c:v>4333</c:v>
                </c:pt>
                <c:pt idx="55">
                  <c:v>4258</c:v>
                </c:pt>
                <c:pt idx="56">
                  <c:v>4204</c:v>
                </c:pt>
                <c:pt idx="57">
                  <c:v>4382</c:v>
                </c:pt>
                <c:pt idx="58">
                  <c:v>4057</c:v>
                </c:pt>
                <c:pt idx="59">
                  <c:v>4085</c:v>
                </c:pt>
                <c:pt idx="60">
                  <c:v>4203</c:v>
                </c:pt>
                <c:pt idx="61">
                  <c:v>3916</c:v>
                </c:pt>
                <c:pt idx="62">
                  <c:v>4344</c:v>
                </c:pt>
                <c:pt idx="63">
                  <c:v>4138</c:v>
                </c:pt>
                <c:pt idx="64">
                  <c:v>4071</c:v>
                </c:pt>
                <c:pt idx="65">
                  <c:v>4331</c:v>
                </c:pt>
                <c:pt idx="66">
                  <c:v>4571</c:v>
                </c:pt>
                <c:pt idx="67">
                  <c:v>4500</c:v>
                </c:pt>
                <c:pt idx="68">
                  <c:v>4485</c:v>
                </c:pt>
                <c:pt idx="69">
                  <c:v>4924</c:v>
                </c:pt>
                <c:pt idx="70">
                  <c:v>4558</c:v>
                </c:pt>
                <c:pt idx="71">
                  <c:v>4596</c:v>
                </c:pt>
                <c:pt idx="72">
                  <c:v>4428</c:v>
                </c:pt>
                <c:pt idx="73">
                  <c:v>4492</c:v>
                </c:pt>
                <c:pt idx="74">
                  <c:v>4400</c:v>
                </c:pt>
                <c:pt idx="75">
                  <c:v>4899</c:v>
                </c:pt>
                <c:pt idx="76">
                  <c:v>4968</c:v>
                </c:pt>
                <c:pt idx="77">
                  <c:v>4919</c:v>
                </c:pt>
                <c:pt idx="78">
                  <c:v>4760</c:v>
                </c:pt>
                <c:pt idx="79">
                  <c:v>5089</c:v>
                </c:pt>
                <c:pt idx="80">
                  <c:v>4945</c:v>
                </c:pt>
                <c:pt idx="81">
                  <c:v>4648</c:v>
                </c:pt>
                <c:pt idx="82">
                  <c:v>4634</c:v>
                </c:pt>
                <c:pt idx="83">
                  <c:v>4850</c:v>
                </c:pt>
                <c:pt idx="84">
                  <c:v>4613</c:v>
                </c:pt>
                <c:pt idx="85">
                  <c:v>4954</c:v>
                </c:pt>
                <c:pt idx="86">
                  <c:v>4705</c:v>
                </c:pt>
                <c:pt idx="87">
                  <c:v>4800</c:v>
                </c:pt>
                <c:pt idx="88">
                  <c:v>4736</c:v>
                </c:pt>
                <c:pt idx="89">
                  <c:v>4984</c:v>
                </c:pt>
                <c:pt idx="90">
                  <c:v>4504</c:v>
                </c:pt>
                <c:pt idx="91">
                  <c:v>4689</c:v>
                </c:pt>
                <c:pt idx="92">
                  <c:v>4985</c:v>
                </c:pt>
                <c:pt idx="93">
                  <c:v>4801</c:v>
                </c:pt>
                <c:pt idx="94">
                  <c:v>4779</c:v>
                </c:pt>
                <c:pt idx="95">
                  <c:v>4600</c:v>
                </c:pt>
                <c:pt idx="96">
                  <c:v>4755</c:v>
                </c:pt>
                <c:pt idx="97">
                  <c:v>4728</c:v>
                </c:pt>
                <c:pt idx="98">
                  <c:v>4766</c:v>
                </c:pt>
                <c:pt idx="99">
                  <c:v>4914</c:v>
                </c:pt>
                <c:pt idx="100">
                  <c:v>5156</c:v>
                </c:pt>
                <c:pt idx="101">
                  <c:v>4799</c:v>
                </c:pt>
                <c:pt idx="102">
                  <c:v>4980</c:v>
                </c:pt>
                <c:pt idx="103">
                  <c:v>4735</c:v>
                </c:pt>
                <c:pt idx="104">
                  <c:v>5089</c:v>
                </c:pt>
                <c:pt idx="105">
                  <c:v>4521</c:v>
                </c:pt>
                <c:pt idx="106">
                  <c:v>4509</c:v>
                </c:pt>
                <c:pt idx="107">
                  <c:v>4603</c:v>
                </c:pt>
                <c:pt idx="108">
                  <c:v>5041</c:v>
                </c:pt>
                <c:pt idx="109">
                  <c:v>4924</c:v>
                </c:pt>
                <c:pt idx="110">
                  <c:v>4838</c:v>
                </c:pt>
                <c:pt idx="111">
                  <c:v>5008</c:v>
                </c:pt>
                <c:pt idx="112">
                  <c:v>5031</c:v>
                </c:pt>
                <c:pt idx="113">
                  <c:v>4826</c:v>
                </c:pt>
                <c:pt idx="114">
                  <c:v>4958</c:v>
                </c:pt>
                <c:pt idx="115">
                  <c:v>5403</c:v>
                </c:pt>
                <c:pt idx="116">
                  <c:v>5220</c:v>
                </c:pt>
                <c:pt idx="117">
                  <c:v>5406</c:v>
                </c:pt>
                <c:pt idx="118">
                  <c:v>5159</c:v>
                </c:pt>
                <c:pt idx="119">
                  <c:v>5328</c:v>
                </c:pt>
                <c:pt idx="120">
                  <c:v>5380</c:v>
                </c:pt>
                <c:pt idx="121">
                  <c:v>5191</c:v>
                </c:pt>
                <c:pt idx="122">
                  <c:v>4780</c:v>
                </c:pt>
                <c:pt idx="123">
                  <c:v>5307</c:v>
                </c:pt>
                <c:pt idx="124">
                  <c:v>4938</c:v>
                </c:pt>
                <c:pt idx="125">
                  <c:v>5398</c:v>
                </c:pt>
                <c:pt idx="126">
                  <c:v>5307</c:v>
                </c:pt>
                <c:pt idx="127">
                  <c:v>5210</c:v>
                </c:pt>
                <c:pt idx="128">
                  <c:v>5150</c:v>
                </c:pt>
                <c:pt idx="129">
                  <c:v>4718</c:v>
                </c:pt>
                <c:pt idx="130">
                  <c:v>4683</c:v>
                </c:pt>
                <c:pt idx="131">
                  <c:v>4609</c:v>
                </c:pt>
                <c:pt idx="132">
                  <c:v>4833</c:v>
                </c:pt>
                <c:pt idx="133">
                  <c:v>5005</c:v>
                </c:pt>
                <c:pt idx="134">
                  <c:v>4745</c:v>
                </c:pt>
                <c:pt idx="135">
                  <c:v>5211</c:v>
                </c:pt>
                <c:pt idx="136">
                  <c:v>5271</c:v>
                </c:pt>
                <c:pt idx="137">
                  <c:v>5093</c:v>
                </c:pt>
                <c:pt idx="138">
                  <c:v>5231</c:v>
                </c:pt>
                <c:pt idx="139">
                  <c:v>4957</c:v>
                </c:pt>
                <c:pt idx="140">
                  <c:v>4406</c:v>
                </c:pt>
                <c:pt idx="141">
                  <c:v>5180</c:v>
                </c:pt>
                <c:pt idx="142">
                  <c:v>5159</c:v>
                </c:pt>
                <c:pt idx="143">
                  <c:v>5078</c:v>
                </c:pt>
                <c:pt idx="144">
                  <c:v>5462</c:v>
                </c:pt>
                <c:pt idx="145">
                  <c:v>5108</c:v>
                </c:pt>
                <c:pt idx="146">
                  <c:v>5123</c:v>
                </c:pt>
                <c:pt idx="147">
                  <c:v>5114</c:v>
                </c:pt>
                <c:pt idx="148">
                  <c:v>4977</c:v>
                </c:pt>
                <c:pt idx="149">
                  <c:v>5368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D1-4ECE-B8F6-6454767248E9}"/>
            </c:ext>
          </c:extLst>
        </c:ser>
        <c:ser>
          <c:idx val="5"/>
          <c:order val="4"/>
          <c:tx>
            <c:strRef>
              <c:f>'[1]Analysis (MCC9427)'!$F$2</c:f>
              <c:strCache>
                <c:ptCount val="1"/>
                <c:pt idx="0">
                  <c:v>2 ug/ml 9427  (1 X MIC)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x"/>
            <c:size val="4"/>
            <c:spPr>
              <a:noFill/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'[1]Analysis (MCC9427)'!$A$3:$A$152</c:f>
              <c:numCache>
                <c:formatCode>General</c:formatCode>
                <c:ptCount val="150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</c:numCache>
            </c:numRef>
          </c:cat>
          <c:val>
            <c:numRef>
              <c:f>'[1]Analysis (MCC9427)'!$F$3:$F$152</c:f>
              <c:numCache>
                <c:formatCode>General</c:formatCode>
                <c:ptCount val="150"/>
                <c:pt idx="0">
                  <c:v>2400</c:v>
                </c:pt>
                <c:pt idx="1">
                  <c:v>2937</c:v>
                </c:pt>
                <c:pt idx="2">
                  <c:v>2378</c:v>
                </c:pt>
                <c:pt idx="3">
                  <c:v>2760</c:v>
                </c:pt>
                <c:pt idx="4">
                  <c:v>2711</c:v>
                </c:pt>
                <c:pt idx="5">
                  <c:v>2219</c:v>
                </c:pt>
                <c:pt idx="6">
                  <c:v>2592</c:v>
                </c:pt>
                <c:pt idx="7">
                  <c:v>2535</c:v>
                </c:pt>
                <c:pt idx="8">
                  <c:v>2403</c:v>
                </c:pt>
                <c:pt idx="9">
                  <c:v>2477</c:v>
                </c:pt>
                <c:pt idx="10">
                  <c:v>2338</c:v>
                </c:pt>
                <c:pt idx="11">
                  <c:v>2569</c:v>
                </c:pt>
                <c:pt idx="12">
                  <c:v>3007</c:v>
                </c:pt>
                <c:pt idx="13">
                  <c:v>2723</c:v>
                </c:pt>
                <c:pt idx="14">
                  <c:v>2639</c:v>
                </c:pt>
                <c:pt idx="15">
                  <c:v>2858</c:v>
                </c:pt>
                <c:pt idx="16">
                  <c:v>2760</c:v>
                </c:pt>
                <c:pt idx="17">
                  <c:v>2991</c:v>
                </c:pt>
                <c:pt idx="18">
                  <c:v>2702</c:v>
                </c:pt>
                <c:pt idx="19">
                  <c:v>2887</c:v>
                </c:pt>
                <c:pt idx="20">
                  <c:v>2935</c:v>
                </c:pt>
                <c:pt idx="21">
                  <c:v>2921</c:v>
                </c:pt>
                <c:pt idx="22">
                  <c:v>3118</c:v>
                </c:pt>
                <c:pt idx="23">
                  <c:v>3254</c:v>
                </c:pt>
                <c:pt idx="24">
                  <c:v>3592</c:v>
                </c:pt>
                <c:pt idx="25">
                  <c:v>3116</c:v>
                </c:pt>
                <c:pt idx="26">
                  <c:v>3345</c:v>
                </c:pt>
                <c:pt idx="27">
                  <c:v>3326</c:v>
                </c:pt>
                <c:pt idx="28">
                  <c:v>3503</c:v>
                </c:pt>
                <c:pt idx="29">
                  <c:v>3588</c:v>
                </c:pt>
                <c:pt idx="30">
                  <c:v>3603</c:v>
                </c:pt>
                <c:pt idx="31">
                  <c:v>3222</c:v>
                </c:pt>
                <c:pt idx="32">
                  <c:v>3259</c:v>
                </c:pt>
                <c:pt idx="33">
                  <c:v>3181</c:v>
                </c:pt>
                <c:pt idx="34">
                  <c:v>3070</c:v>
                </c:pt>
                <c:pt idx="35">
                  <c:v>3712</c:v>
                </c:pt>
                <c:pt idx="36">
                  <c:v>3576</c:v>
                </c:pt>
                <c:pt idx="37">
                  <c:v>3302</c:v>
                </c:pt>
                <c:pt idx="38">
                  <c:v>3742</c:v>
                </c:pt>
                <c:pt idx="39">
                  <c:v>3444</c:v>
                </c:pt>
                <c:pt idx="40">
                  <c:v>3463</c:v>
                </c:pt>
                <c:pt idx="41">
                  <c:v>3471</c:v>
                </c:pt>
                <c:pt idx="42">
                  <c:v>3396</c:v>
                </c:pt>
                <c:pt idx="43">
                  <c:v>3612</c:v>
                </c:pt>
                <c:pt idx="44">
                  <c:v>3184</c:v>
                </c:pt>
                <c:pt idx="45">
                  <c:v>3325</c:v>
                </c:pt>
                <c:pt idx="46">
                  <c:v>3428</c:v>
                </c:pt>
                <c:pt idx="47">
                  <c:v>3355</c:v>
                </c:pt>
                <c:pt idx="48">
                  <c:v>3055</c:v>
                </c:pt>
                <c:pt idx="49">
                  <c:v>3790</c:v>
                </c:pt>
                <c:pt idx="50">
                  <c:v>3871</c:v>
                </c:pt>
                <c:pt idx="51">
                  <c:v>3549</c:v>
                </c:pt>
                <c:pt idx="52">
                  <c:v>3670</c:v>
                </c:pt>
                <c:pt idx="53">
                  <c:v>3546</c:v>
                </c:pt>
                <c:pt idx="54">
                  <c:v>4005</c:v>
                </c:pt>
                <c:pt idx="55">
                  <c:v>4117</c:v>
                </c:pt>
                <c:pt idx="56">
                  <c:v>3849</c:v>
                </c:pt>
                <c:pt idx="57">
                  <c:v>3818</c:v>
                </c:pt>
                <c:pt idx="58">
                  <c:v>3632</c:v>
                </c:pt>
                <c:pt idx="59">
                  <c:v>3676</c:v>
                </c:pt>
                <c:pt idx="60">
                  <c:v>3636</c:v>
                </c:pt>
                <c:pt idx="61">
                  <c:v>3694</c:v>
                </c:pt>
                <c:pt idx="62">
                  <c:v>3773</c:v>
                </c:pt>
                <c:pt idx="63">
                  <c:v>3584</c:v>
                </c:pt>
                <c:pt idx="64">
                  <c:v>3981</c:v>
                </c:pt>
                <c:pt idx="65">
                  <c:v>3999</c:v>
                </c:pt>
                <c:pt idx="66">
                  <c:v>3847</c:v>
                </c:pt>
                <c:pt idx="67">
                  <c:v>3868</c:v>
                </c:pt>
                <c:pt idx="68">
                  <c:v>4179</c:v>
                </c:pt>
                <c:pt idx="69">
                  <c:v>4476</c:v>
                </c:pt>
                <c:pt idx="70">
                  <c:v>4344</c:v>
                </c:pt>
                <c:pt idx="71">
                  <c:v>3968</c:v>
                </c:pt>
                <c:pt idx="72">
                  <c:v>4154</c:v>
                </c:pt>
                <c:pt idx="73">
                  <c:v>4078</c:v>
                </c:pt>
                <c:pt idx="74">
                  <c:v>4276</c:v>
                </c:pt>
                <c:pt idx="75">
                  <c:v>4262</c:v>
                </c:pt>
                <c:pt idx="76">
                  <c:v>4470</c:v>
                </c:pt>
                <c:pt idx="77">
                  <c:v>4321</c:v>
                </c:pt>
                <c:pt idx="78">
                  <c:v>4311</c:v>
                </c:pt>
                <c:pt idx="79">
                  <c:v>4454</c:v>
                </c:pt>
                <c:pt idx="80">
                  <c:v>4330</c:v>
                </c:pt>
                <c:pt idx="81">
                  <c:v>4379</c:v>
                </c:pt>
                <c:pt idx="82">
                  <c:v>4200</c:v>
                </c:pt>
                <c:pt idx="83">
                  <c:v>4416</c:v>
                </c:pt>
                <c:pt idx="84">
                  <c:v>4460</c:v>
                </c:pt>
                <c:pt idx="85">
                  <c:v>4268</c:v>
                </c:pt>
                <c:pt idx="86">
                  <c:v>4071</c:v>
                </c:pt>
                <c:pt idx="87">
                  <c:v>4385</c:v>
                </c:pt>
                <c:pt idx="88">
                  <c:v>4258</c:v>
                </c:pt>
                <c:pt idx="89">
                  <c:v>4705</c:v>
                </c:pt>
                <c:pt idx="90">
                  <c:v>4223</c:v>
                </c:pt>
                <c:pt idx="91">
                  <c:v>4652</c:v>
                </c:pt>
                <c:pt idx="92">
                  <c:v>4307</c:v>
                </c:pt>
                <c:pt idx="93">
                  <c:v>3881</c:v>
                </c:pt>
                <c:pt idx="94">
                  <c:v>4317</c:v>
                </c:pt>
                <c:pt idx="95">
                  <c:v>4115</c:v>
                </c:pt>
                <c:pt idx="96">
                  <c:v>4582</c:v>
                </c:pt>
                <c:pt idx="97">
                  <c:v>4466</c:v>
                </c:pt>
                <c:pt idx="98">
                  <c:v>4325</c:v>
                </c:pt>
                <c:pt idx="99">
                  <c:v>4309</c:v>
                </c:pt>
                <c:pt idx="100">
                  <c:v>4637</c:v>
                </c:pt>
                <c:pt idx="101">
                  <c:v>4096</c:v>
                </c:pt>
                <c:pt idx="102">
                  <c:v>4259</c:v>
                </c:pt>
                <c:pt idx="103">
                  <c:v>4579</c:v>
                </c:pt>
                <c:pt idx="104">
                  <c:v>4408</c:v>
                </c:pt>
                <c:pt idx="105">
                  <c:v>4370</c:v>
                </c:pt>
                <c:pt idx="106">
                  <c:v>4188</c:v>
                </c:pt>
                <c:pt idx="107">
                  <c:v>4073</c:v>
                </c:pt>
                <c:pt idx="108">
                  <c:v>4174</c:v>
                </c:pt>
                <c:pt idx="109">
                  <c:v>4273</c:v>
                </c:pt>
                <c:pt idx="110">
                  <c:v>4085</c:v>
                </c:pt>
                <c:pt idx="111">
                  <c:v>4480</c:v>
                </c:pt>
                <c:pt idx="112">
                  <c:v>4582</c:v>
                </c:pt>
                <c:pt idx="113">
                  <c:v>4969</c:v>
                </c:pt>
                <c:pt idx="114">
                  <c:v>4745</c:v>
                </c:pt>
                <c:pt idx="115">
                  <c:v>4638</c:v>
                </c:pt>
                <c:pt idx="116">
                  <c:v>4812</c:v>
                </c:pt>
                <c:pt idx="117">
                  <c:v>5068</c:v>
                </c:pt>
                <c:pt idx="118">
                  <c:v>4493</c:v>
                </c:pt>
                <c:pt idx="119">
                  <c:v>4524</c:v>
                </c:pt>
                <c:pt idx="120">
                  <c:v>4748</c:v>
                </c:pt>
                <c:pt idx="121">
                  <c:v>4678</c:v>
                </c:pt>
                <c:pt idx="122">
                  <c:v>4370</c:v>
                </c:pt>
                <c:pt idx="123">
                  <c:v>4527</c:v>
                </c:pt>
                <c:pt idx="124">
                  <c:v>4737</c:v>
                </c:pt>
                <c:pt idx="125">
                  <c:v>4786</c:v>
                </c:pt>
                <c:pt idx="126">
                  <c:v>5026</c:v>
                </c:pt>
                <c:pt idx="127">
                  <c:v>4801</c:v>
                </c:pt>
                <c:pt idx="128">
                  <c:v>4886</c:v>
                </c:pt>
                <c:pt idx="129">
                  <c:v>4685</c:v>
                </c:pt>
                <c:pt idx="130">
                  <c:v>4257</c:v>
                </c:pt>
                <c:pt idx="131">
                  <c:v>4293</c:v>
                </c:pt>
                <c:pt idx="132">
                  <c:v>4652</c:v>
                </c:pt>
                <c:pt idx="133">
                  <c:v>4446</c:v>
                </c:pt>
                <c:pt idx="134">
                  <c:v>4651</c:v>
                </c:pt>
                <c:pt idx="135">
                  <c:v>4552</c:v>
                </c:pt>
                <c:pt idx="136">
                  <c:v>4796</c:v>
                </c:pt>
                <c:pt idx="137">
                  <c:v>4672</c:v>
                </c:pt>
                <c:pt idx="138">
                  <c:v>4250</c:v>
                </c:pt>
                <c:pt idx="139">
                  <c:v>4161</c:v>
                </c:pt>
                <c:pt idx="140">
                  <c:v>4230</c:v>
                </c:pt>
                <c:pt idx="141">
                  <c:v>4957</c:v>
                </c:pt>
                <c:pt idx="142">
                  <c:v>4690</c:v>
                </c:pt>
                <c:pt idx="143">
                  <c:v>4540</c:v>
                </c:pt>
                <c:pt idx="144">
                  <c:v>4701</c:v>
                </c:pt>
                <c:pt idx="145">
                  <c:v>4309</c:v>
                </c:pt>
                <c:pt idx="146">
                  <c:v>4232</c:v>
                </c:pt>
                <c:pt idx="147">
                  <c:v>4431</c:v>
                </c:pt>
                <c:pt idx="148">
                  <c:v>4879</c:v>
                </c:pt>
                <c:pt idx="149">
                  <c:v>4837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0D1-4ECE-B8F6-6454767248E9}"/>
            </c:ext>
          </c:extLst>
        </c:ser>
        <c:ser>
          <c:idx val="6"/>
          <c:order val="5"/>
          <c:tx>
            <c:strRef>
              <c:f>'[1]Analysis (MCC9427)'!$G$2</c:f>
              <c:strCache>
                <c:ptCount val="1"/>
                <c:pt idx="0">
                  <c:v>1 ug/ml 9427  (0.5 X MIC)</c:v>
                </c:pt>
              </c:strCache>
            </c:strRef>
          </c:tx>
          <c:spPr>
            <a:ln w="1270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plus"/>
            <c:size val="4"/>
            <c:spPr>
              <a:noFill/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'[1]Analysis (MCC9427)'!$A$3:$A$152</c:f>
              <c:numCache>
                <c:formatCode>General</c:formatCode>
                <c:ptCount val="150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</c:numCache>
            </c:numRef>
          </c:cat>
          <c:val>
            <c:numRef>
              <c:f>'[1]Analysis (MCC9427)'!$G$3:$G$152</c:f>
              <c:numCache>
                <c:formatCode>General</c:formatCode>
                <c:ptCount val="150"/>
                <c:pt idx="0">
                  <c:v>2538</c:v>
                </c:pt>
                <c:pt idx="1">
                  <c:v>2821</c:v>
                </c:pt>
                <c:pt idx="2">
                  <c:v>2713</c:v>
                </c:pt>
                <c:pt idx="3">
                  <c:v>2673</c:v>
                </c:pt>
                <c:pt idx="4">
                  <c:v>2790</c:v>
                </c:pt>
                <c:pt idx="5">
                  <c:v>2414</c:v>
                </c:pt>
                <c:pt idx="6">
                  <c:v>2467</c:v>
                </c:pt>
                <c:pt idx="7">
                  <c:v>2504</c:v>
                </c:pt>
                <c:pt idx="8">
                  <c:v>2352</c:v>
                </c:pt>
                <c:pt idx="9">
                  <c:v>2579</c:v>
                </c:pt>
                <c:pt idx="10">
                  <c:v>2565</c:v>
                </c:pt>
                <c:pt idx="11">
                  <c:v>2295</c:v>
                </c:pt>
                <c:pt idx="12">
                  <c:v>2657</c:v>
                </c:pt>
                <c:pt idx="13">
                  <c:v>2735</c:v>
                </c:pt>
                <c:pt idx="14">
                  <c:v>2728</c:v>
                </c:pt>
                <c:pt idx="15">
                  <c:v>2616</c:v>
                </c:pt>
                <c:pt idx="16">
                  <c:v>2893</c:v>
                </c:pt>
                <c:pt idx="17">
                  <c:v>2783</c:v>
                </c:pt>
                <c:pt idx="18">
                  <c:v>2687</c:v>
                </c:pt>
                <c:pt idx="19">
                  <c:v>2565</c:v>
                </c:pt>
                <c:pt idx="20">
                  <c:v>2654</c:v>
                </c:pt>
                <c:pt idx="21">
                  <c:v>2844</c:v>
                </c:pt>
                <c:pt idx="22">
                  <c:v>2587</c:v>
                </c:pt>
                <c:pt idx="23">
                  <c:v>3026</c:v>
                </c:pt>
                <c:pt idx="24">
                  <c:v>2913</c:v>
                </c:pt>
                <c:pt idx="25">
                  <c:v>2909</c:v>
                </c:pt>
                <c:pt idx="26">
                  <c:v>3284</c:v>
                </c:pt>
                <c:pt idx="27">
                  <c:v>2857</c:v>
                </c:pt>
                <c:pt idx="28">
                  <c:v>3024</c:v>
                </c:pt>
                <c:pt idx="29">
                  <c:v>2619</c:v>
                </c:pt>
                <c:pt idx="30">
                  <c:v>2771</c:v>
                </c:pt>
                <c:pt idx="31">
                  <c:v>3234</c:v>
                </c:pt>
                <c:pt idx="32">
                  <c:v>3059</c:v>
                </c:pt>
                <c:pt idx="33">
                  <c:v>2538</c:v>
                </c:pt>
                <c:pt idx="34">
                  <c:v>3085</c:v>
                </c:pt>
                <c:pt idx="35">
                  <c:v>3202</c:v>
                </c:pt>
                <c:pt idx="36">
                  <c:v>3346</c:v>
                </c:pt>
                <c:pt idx="37">
                  <c:v>3118</c:v>
                </c:pt>
                <c:pt idx="38">
                  <c:v>3173</c:v>
                </c:pt>
                <c:pt idx="39">
                  <c:v>3160</c:v>
                </c:pt>
                <c:pt idx="40">
                  <c:v>2590</c:v>
                </c:pt>
                <c:pt idx="41">
                  <c:v>3039</c:v>
                </c:pt>
                <c:pt idx="42">
                  <c:v>2987</c:v>
                </c:pt>
                <c:pt idx="43">
                  <c:v>3459</c:v>
                </c:pt>
                <c:pt idx="44">
                  <c:v>2759</c:v>
                </c:pt>
                <c:pt idx="45">
                  <c:v>2935</c:v>
                </c:pt>
                <c:pt idx="46">
                  <c:v>3028</c:v>
                </c:pt>
                <c:pt idx="47">
                  <c:v>3133</c:v>
                </c:pt>
                <c:pt idx="48">
                  <c:v>2990</c:v>
                </c:pt>
                <c:pt idx="49">
                  <c:v>3205</c:v>
                </c:pt>
                <c:pt idx="50">
                  <c:v>3288</c:v>
                </c:pt>
                <c:pt idx="51">
                  <c:v>3212</c:v>
                </c:pt>
                <c:pt idx="52">
                  <c:v>3173</c:v>
                </c:pt>
                <c:pt idx="53">
                  <c:v>2939</c:v>
                </c:pt>
                <c:pt idx="54">
                  <c:v>3596</c:v>
                </c:pt>
                <c:pt idx="55">
                  <c:v>3915</c:v>
                </c:pt>
                <c:pt idx="56">
                  <c:v>3731</c:v>
                </c:pt>
                <c:pt idx="57">
                  <c:v>3398</c:v>
                </c:pt>
                <c:pt idx="58">
                  <c:v>3208</c:v>
                </c:pt>
                <c:pt idx="59">
                  <c:v>3323</c:v>
                </c:pt>
                <c:pt idx="60">
                  <c:v>3399</c:v>
                </c:pt>
                <c:pt idx="61">
                  <c:v>3468</c:v>
                </c:pt>
                <c:pt idx="62">
                  <c:v>3371</c:v>
                </c:pt>
                <c:pt idx="63">
                  <c:v>3036</c:v>
                </c:pt>
                <c:pt idx="64">
                  <c:v>3594</c:v>
                </c:pt>
                <c:pt idx="65">
                  <c:v>3635</c:v>
                </c:pt>
                <c:pt idx="66">
                  <c:v>3438</c:v>
                </c:pt>
                <c:pt idx="67">
                  <c:v>3597</c:v>
                </c:pt>
                <c:pt idx="68">
                  <c:v>3659</c:v>
                </c:pt>
                <c:pt idx="69">
                  <c:v>3863</c:v>
                </c:pt>
                <c:pt idx="70">
                  <c:v>3611</c:v>
                </c:pt>
                <c:pt idx="71">
                  <c:v>3603</c:v>
                </c:pt>
                <c:pt idx="72">
                  <c:v>3416</c:v>
                </c:pt>
                <c:pt idx="73">
                  <c:v>3748</c:v>
                </c:pt>
                <c:pt idx="74">
                  <c:v>3721</c:v>
                </c:pt>
                <c:pt idx="75">
                  <c:v>4115</c:v>
                </c:pt>
                <c:pt idx="76">
                  <c:v>3995</c:v>
                </c:pt>
                <c:pt idx="77">
                  <c:v>3925</c:v>
                </c:pt>
                <c:pt idx="78">
                  <c:v>3955</c:v>
                </c:pt>
                <c:pt idx="79">
                  <c:v>3809</c:v>
                </c:pt>
                <c:pt idx="80">
                  <c:v>4010</c:v>
                </c:pt>
                <c:pt idx="81">
                  <c:v>3510</c:v>
                </c:pt>
                <c:pt idx="82">
                  <c:v>3566</c:v>
                </c:pt>
                <c:pt idx="83">
                  <c:v>3914</c:v>
                </c:pt>
                <c:pt idx="84">
                  <c:v>3983</c:v>
                </c:pt>
                <c:pt idx="85">
                  <c:v>3995</c:v>
                </c:pt>
                <c:pt idx="86">
                  <c:v>3664</c:v>
                </c:pt>
                <c:pt idx="87">
                  <c:v>3707</c:v>
                </c:pt>
                <c:pt idx="88">
                  <c:v>3973</c:v>
                </c:pt>
                <c:pt idx="89">
                  <c:v>3647</c:v>
                </c:pt>
                <c:pt idx="90">
                  <c:v>3599</c:v>
                </c:pt>
                <c:pt idx="91">
                  <c:v>3944</c:v>
                </c:pt>
                <c:pt idx="92">
                  <c:v>4150</c:v>
                </c:pt>
                <c:pt idx="93">
                  <c:v>4155</c:v>
                </c:pt>
                <c:pt idx="94">
                  <c:v>3697</c:v>
                </c:pt>
                <c:pt idx="95">
                  <c:v>3609</c:v>
                </c:pt>
                <c:pt idx="96">
                  <c:v>4215</c:v>
                </c:pt>
                <c:pt idx="97">
                  <c:v>3987</c:v>
                </c:pt>
                <c:pt idx="98">
                  <c:v>3680</c:v>
                </c:pt>
                <c:pt idx="99">
                  <c:v>3742</c:v>
                </c:pt>
                <c:pt idx="100">
                  <c:v>3901</c:v>
                </c:pt>
                <c:pt idx="101">
                  <c:v>4010</c:v>
                </c:pt>
                <c:pt idx="102">
                  <c:v>3736</c:v>
                </c:pt>
                <c:pt idx="103">
                  <c:v>3812</c:v>
                </c:pt>
                <c:pt idx="104">
                  <c:v>3762</c:v>
                </c:pt>
                <c:pt idx="105">
                  <c:v>3587</c:v>
                </c:pt>
                <c:pt idx="106">
                  <c:v>3610</c:v>
                </c:pt>
                <c:pt idx="107">
                  <c:v>3898</c:v>
                </c:pt>
                <c:pt idx="108">
                  <c:v>3840</c:v>
                </c:pt>
                <c:pt idx="109">
                  <c:v>3665</c:v>
                </c:pt>
                <c:pt idx="110">
                  <c:v>3958</c:v>
                </c:pt>
                <c:pt idx="111">
                  <c:v>3931</c:v>
                </c:pt>
                <c:pt idx="112">
                  <c:v>4088</c:v>
                </c:pt>
                <c:pt idx="113">
                  <c:v>4138</c:v>
                </c:pt>
                <c:pt idx="114">
                  <c:v>3830</c:v>
                </c:pt>
                <c:pt idx="115">
                  <c:v>3978</c:v>
                </c:pt>
                <c:pt idx="116">
                  <c:v>3959</c:v>
                </c:pt>
                <c:pt idx="117">
                  <c:v>4160</c:v>
                </c:pt>
                <c:pt idx="118">
                  <c:v>4080</c:v>
                </c:pt>
                <c:pt idx="119">
                  <c:v>4170</c:v>
                </c:pt>
                <c:pt idx="120">
                  <c:v>4004</c:v>
                </c:pt>
                <c:pt idx="121">
                  <c:v>3988</c:v>
                </c:pt>
                <c:pt idx="122">
                  <c:v>3732</c:v>
                </c:pt>
                <c:pt idx="123">
                  <c:v>3951</c:v>
                </c:pt>
                <c:pt idx="124">
                  <c:v>4054</c:v>
                </c:pt>
                <c:pt idx="125">
                  <c:v>4006</c:v>
                </c:pt>
                <c:pt idx="126">
                  <c:v>4539</c:v>
                </c:pt>
                <c:pt idx="127">
                  <c:v>4398</c:v>
                </c:pt>
                <c:pt idx="128">
                  <c:v>4109</c:v>
                </c:pt>
                <c:pt idx="129">
                  <c:v>3824</c:v>
                </c:pt>
                <c:pt idx="130">
                  <c:v>3676</c:v>
                </c:pt>
                <c:pt idx="131">
                  <c:v>3693</c:v>
                </c:pt>
                <c:pt idx="132">
                  <c:v>3672</c:v>
                </c:pt>
                <c:pt idx="133">
                  <c:v>3824</c:v>
                </c:pt>
                <c:pt idx="134">
                  <c:v>3988</c:v>
                </c:pt>
                <c:pt idx="135">
                  <c:v>3831</c:v>
                </c:pt>
                <c:pt idx="136">
                  <c:v>3926</c:v>
                </c:pt>
                <c:pt idx="137">
                  <c:v>4096</c:v>
                </c:pt>
                <c:pt idx="138">
                  <c:v>3616</c:v>
                </c:pt>
                <c:pt idx="139">
                  <c:v>3712</c:v>
                </c:pt>
                <c:pt idx="140">
                  <c:v>3683</c:v>
                </c:pt>
                <c:pt idx="141">
                  <c:v>4022</c:v>
                </c:pt>
                <c:pt idx="142">
                  <c:v>3951</c:v>
                </c:pt>
                <c:pt idx="143">
                  <c:v>4139</c:v>
                </c:pt>
                <c:pt idx="144">
                  <c:v>3851</c:v>
                </c:pt>
                <c:pt idx="145">
                  <c:v>3885</c:v>
                </c:pt>
                <c:pt idx="146">
                  <c:v>3801</c:v>
                </c:pt>
                <c:pt idx="147">
                  <c:v>3919</c:v>
                </c:pt>
                <c:pt idx="148">
                  <c:v>3928</c:v>
                </c:pt>
                <c:pt idx="149">
                  <c:v>4073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0D1-4ECE-B8F6-645476724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80878208"/>
        <c:axId val="-1380872224"/>
      </c:lineChart>
      <c:catAx>
        <c:axId val="-1380878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80872224"/>
        <c:crosses val="autoZero"/>
        <c:auto val="1"/>
        <c:lblAlgn val="ctr"/>
        <c:lblOffset val="100"/>
        <c:noMultiLvlLbl val="0"/>
      </c:catAx>
      <c:valAx>
        <c:axId val="-138087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80878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MCC9427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'[1]E.coli SPT-39 MCC9427 analysis'!$B$2</c:f>
              <c:strCache>
                <c:ptCount val="1"/>
                <c:pt idx="0">
                  <c:v>DMSO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plus"/>
            <c:size val="4"/>
            <c:spPr>
              <a:noFill/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'[1]E.coli SPT-39 MCC9427 analysis'!$A$3:$A$92</c:f>
              <c:numCache>
                <c:formatCode>General</c:formatCode>
                <c:ptCount val="90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  <c:pt idx="13">
                  <c:v>260</c:v>
                </c:pt>
                <c:pt idx="14">
                  <c:v>280</c:v>
                </c:pt>
                <c:pt idx="15">
                  <c:v>300</c:v>
                </c:pt>
                <c:pt idx="16">
                  <c:v>320</c:v>
                </c:pt>
                <c:pt idx="17">
                  <c:v>340</c:v>
                </c:pt>
                <c:pt idx="18">
                  <c:v>360</c:v>
                </c:pt>
                <c:pt idx="19">
                  <c:v>380</c:v>
                </c:pt>
                <c:pt idx="20">
                  <c:v>400</c:v>
                </c:pt>
                <c:pt idx="21">
                  <c:v>420</c:v>
                </c:pt>
                <c:pt idx="22">
                  <c:v>440</c:v>
                </c:pt>
                <c:pt idx="23">
                  <c:v>460</c:v>
                </c:pt>
                <c:pt idx="24">
                  <c:v>480</c:v>
                </c:pt>
                <c:pt idx="25">
                  <c:v>500</c:v>
                </c:pt>
                <c:pt idx="26">
                  <c:v>520</c:v>
                </c:pt>
                <c:pt idx="27">
                  <c:v>540</c:v>
                </c:pt>
                <c:pt idx="28">
                  <c:v>560</c:v>
                </c:pt>
                <c:pt idx="29">
                  <c:v>580</c:v>
                </c:pt>
                <c:pt idx="30">
                  <c:v>600</c:v>
                </c:pt>
                <c:pt idx="31">
                  <c:v>620</c:v>
                </c:pt>
                <c:pt idx="32">
                  <c:v>640</c:v>
                </c:pt>
                <c:pt idx="33">
                  <c:v>660</c:v>
                </c:pt>
                <c:pt idx="34">
                  <c:v>680</c:v>
                </c:pt>
                <c:pt idx="35">
                  <c:v>700</c:v>
                </c:pt>
                <c:pt idx="36">
                  <c:v>720</c:v>
                </c:pt>
                <c:pt idx="37">
                  <c:v>740</c:v>
                </c:pt>
                <c:pt idx="38">
                  <c:v>760</c:v>
                </c:pt>
                <c:pt idx="39">
                  <c:v>780</c:v>
                </c:pt>
                <c:pt idx="40">
                  <c:v>800</c:v>
                </c:pt>
                <c:pt idx="41">
                  <c:v>820</c:v>
                </c:pt>
                <c:pt idx="42">
                  <c:v>840</c:v>
                </c:pt>
                <c:pt idx="43">
                  <c:v>860</c:v>
                </c:pt>
                <c:pt idx="44">
                  <c:v>880</c:v>
                </c:pt>
                <c:pt idx="45">
                  <c:v>900</c:v>
                </c:pt>
                <c:pt idx="46">
                  <c:v>920</c:v>
                </c:pt>
                <c:pt idx="47">
                  <c:v>940</c:v>
                </c:pt>
                <c:pt idx="48">
                  <c:v>960</c:v>
                </c:pt>
                <c:pt idx="49">
                  <c:v>980</c:v>
                </c:pt>
                <c:pt idx="50">
                  <c:v>1000</c:v>
                </c:pt>
                <c:pt idx="51">
                  <c:v>1020</c:v>
                </c:pt>
                <c:pt idx="52">
                  <c:v>1040</c:v>
                </c:pt>
                <c:pt idx="53">
                  <c:v>1060</c:v>
                </c:pt>
                <c:pt idx="54">
                  <c:v>1080</c:v>
                </c:pt>
                <c:pt idx="55">
                  <c:v>1100</c:v>
                </c:pt>
                <c:pt idx="56">
                  <c:v>1120</c:v>
                </c:pt>
                <c:pt idx="57">
                  <c:v>1140</c:v>
                </c:pt>
                <c:pt idx="58">
                  <c:v>1160</c:v>
                </c:pt>
                <c:pt idx="59">
                  <c:v>1180</c:v>
                </c:pt>
                <c:pt idx="60">
                  <c:v>1200</c:v>
                </c:pt>
                <c:pt idx="61">
                  <c:v>1220</c:v>
                </c:pt>
                <c:pt idx="62">
                  <c:v>1240</c:v>
                </c:pt>
                <c:pt idx="63">
                  <c:v>1260</c:v>
                </c:pt>
                <c:pt idx="64">
                  <c:v>1280</c:v>
                </c:pt>
                <c:pt idx="65">
                  <c:v>1300</c:v>
                </c:pt>
                <c:pt idx="66">
                  <c:v>1320</c:v>
                </c:pt>
                <c:pt idx="67">
                  <c:v>1340</c:v>
                </c:pt>
                <c:pt idx="68">
                  <c:v>1360</c:v>
                </c:pt>
                <c:pt idx="69">
                  <c:v>1380</c:v>
                </c:pt>
                <c:pt idx="70">
                  <c:v>1400</c:v>
                </c:pt>
                <c:pt idx="71">
                  <c:v>1420</c:v>
                </c:pt>
                <c:pt idx="72">
                  <c:v>1440</c:v>
                </c:pt>
                <c:pt idx="73">
                  <c:v>1460</c:v>
                </c:pt>
                <c:pt idx="74">
                  <c:v>1480</c:v>
                </c:pt>
                <c:pt idx="75">
                  <c:v>1500</c:v>
                </c:pt>
                <c:pt idx="76">
                  <c:v>1520</c:v>
                </c:pt>
                <c:pt idx="77">
                  <c:v>1540</c:v>
                </c:pt>
                <c:pt idx="78">
                  <c:v>1560</c:v>
                </c:pt>
                <c:pt idx="79">
                  <c:v>1580</c:v>
                </c:pt>
                <c:pt idx="80">
                  <c:v>1600</c:v>
                </c:pt>
                <c:pt idx="81">
                  <c:v>1620</c:v>
                </c:pt>
                <c:pt idx="82">
                  <c:v>1640</c:v>
                </c:pt>
                <c:pt idx="83">
                  <c:v>1660</c:v>
                </c:pt>
                <c:pt idx="84">
                  <c:v>1680</c:v>
                </c:pt>
                <c:pt idx="85">
                  <c:v>1700</c:v>
                </c:pt>
                <c:pt idx="86">
                  <c:v>1720</c:v>
                </c:pt>
                <c:pt idx="87">
                  <c:v>1740</c:v>
                </c:pt>
                <c:pt idx="88">
                  <c:v>1760</c:v>
                </c:pt>
                <c:pt idx="89">
                  <c:v>1780</c:v>
                </c:pt>
              </c:numCache>
            </c:numRef>
          </c:cat>
          <c:val>
            <c:numRef>
              <c:f>'[1]E.coli SPT-39 MCC9427 analysis'!$B$3:$B$92</c:f>
              <c:numCache>
                <c:formatCode>General</c:formatCode>
                <c:ptCount val="90"/>
                <c:pt idx="0">
                  <c:v>17158</c:v>
                </c:pt>
                <c:pt idx="1">
                  <c:v>16418</c:v>
                </c:pt>
                <c:pt idx="2">
                  <c:v>15920</c:v>
                </c:pt>
                <c:pt idx="3">
                  <c:v>15572</c:v>
                </c:pt>
                <c:pt idx="4">
                  <c:v>15317</c:v>
                </c:pt>
                <c:pt idx="5">
                  <c:v>15273</c:v>
                </c:pt>
                <c:pt idx="6">
                  <c:v>14798</c:v>
                </c:pt>
                <c:pt idx="7">
                  <c:v>15036</c:v>
                </c:pt>
                <c:pt idx="8">
                  <c:v>15438</c:v>
                </c:pt>
                <c:pt idx="9">
                  <c:v>14926</c:v>
                </c:pt>
                <c:pt idx="10">
                  <c:v>15002</c:v>
                </c:pt>
                <c:pt idx="11">
                  <c:v>15155</c:v>
                </c:pt>
                <c:pt idx="12">
                  <c:v>15317</c:v>
                </c:pt>
                <c:pt idx="13">
                  <c:v>14583</c:v>
                </c:pt>
                <c:pt idx="14">
                  <c:v>15095</c:v>
                </c:pt>
                <c:pt idx="15">
                  <c:v>14766</c:v>
                </c:pt>
                <c:pt idx="16">
                  <c:v>14586</c:v>
                </c:pt>
                <c:pt idx="17">
                  <c:v>14687</c:v>
                </c:pt>
                <c:pt idx="18">
                  <c:v>14692</c:v>
                </c:pt>
                <c:pt idx="19">
                  <c:v>14285</c:v>
                </c:pt>
                <c:pt idx="20">
                  <c:v>14145</c:v>
                </c:pt>
                <c:pt idx="21">
                  <c:v>14292</c:v>
                </c:pt>
                <c:pt idx="22">
                  <c:v>14136</c:v>
                </c:pt>
                <c:pt idx="23">
                  <c:v>13996</c:v>
                </c:pt>
                <c:pt idx="24">
                  <c:v>13794</c:v>
                </c:pt>
                <c:pt idx="25">
                  <c:v>13749</c:v>
                </c:pt>
                <c:pt idx="26">
                  <c:v>13587</c:v>
                </c:pt>
                <c:pt idx="27">
                  <c:v>13553</c:v>
                </c:pt>
                <c:pt idx="28">
                  <c:v>13430</c:v>
                </c:pt>
                <c:pt idx="29">
                  <c:v>13909</c:v>
                </c:pt>
                <c:pt idx="30">
                  <c:v>13247</c:v>
                </c:pt>
                <c:pt idx="31">
                  <c:v>13946</c:v>
                </c:pt>
                <c:pt idx="32">
                  <c:v>13828</c:v>
                </c:pt>
                <c:pt idx="33">
                  <c:v>13656</c:v>
                </c:pt>
                <c:pt idx="34">
                  <c:v>13415</c:v>
                </c:pt>
                <c:pt idx="35">
                  <c:v>13556</c:v>
                </c:pt>
                <c:pt idx="36">
                  <c:v>13550</c:v>
                </c:pt>
                <c:pt idx="37">
                  <c:v>13247</c:v>
                </c:pt>
                <c:pt idx="38">
                  <c:v>12820</c:v>
                </c:pt>
                <c:pt idx="39">
                  <c:v>13421</c:v>
                </c:pt>
                <c:pt idx="40">
                  <c:v>13086</c:v>
                </c:pt>
                <c:pt idx="41">
                  <c:v>13381</c:v>
                </c:pt>
                <c:pt idx="42">
                  <c:v>13360</c:v>
                </c:pt>
                <c:pt idx="43">
                  <c:v>13270</c:v>
                </c:pt>
                <c:pt idx="44">
                  <c:v>13150</c:v>
                </c:pt>
                <c:pt idx="45">
                  <c:v>12715</c:v>
                </c:pt>
                <c:pt idx="46">
                  <c:v>12567</c:v>
                </c:pt>
                <c:pt idx="47">
                  <c:v>12731</c:v>
                </c:pt>
                <c:pt idx="48">
                  <c:v>12106</c:v>
                </c:pt>
                <c:pt idx="49">
                  <c:v>12180</c:v>
                </c:pt>
                <c:pt idx="50">
                  <c:v>12260</c:v>
                </c:pt>
                <c:pt idx="51">
                  <c:v>12236</c:v>
                </c:pt>
                <c:pt idx="52">
                  <c:v>12327</c:v>
                </c:pt>
                <c:pt idx="53">
                  <c:v>12159</c:v>
                </c:pt>
                <c:pt idx="54">
                  <c:v>12536</c:v>
                </c:pt>
                <c:pt idx="55">
                  <c:v>12373</c:v>
                </c:pt>
                <c:pt idx="56">
                  <c:v>12101</c:v>
                </c:pt>
                <c:pt idx="57">
                  <c:v>11945</c:v>
                </c:pt>
                <c:pt idx="58">
                  <c:v>12089</c:v>
                </c:pt>
                <c:pt idx="59">
                  <c:v>11980</c:v>
                </c:pt>
                <c:pt idx="60">
                  <c:v>12217</c:v>
                </c:pt>
                <c:pt idx="61">
                  <c:v>12334</c:v>
                </c:pt>
                <c:pt idx="62">
                  <c:v>12237</c:v>
                </c:pt>
                <c:pt idx="63">
                  <c:v>12259</c:v>
                </c:pt>
                <c:pt idx="64">
                  <c:v>11795</c:v>
                </c:pt>
                <c:pt idx="65">
                  <c:v>12217</c:v>
                </c:pt>
                <c:pt idx="66">
                  <c:v>12039</c:v>
                </c:pt>
                <c:pt idx="67">
                  <c:v>11766</c:v>
                </c:pt>
                <c:pt idx="68">
                  <c:v>11583</c:v>
                </c:pt>
                <c:pt idx="69">
                  <c:v>11337</c:v>
                </c:pt>
                <c:pt idx="70">
                  <c:v>11419</c:v>
                </c:pt>
                <c:pt idx="71">
                  <c:v>11218</c:v>
                </c:pt>
                <c:pt idx="72">
                  <c:v>11500</c:v>
                </c:pt>
                <c:pt idx="73">
                  <c:v>11421</c:v>
                </c:pt>
                <c:pt idx="74">
                  <c:v>11375</c:v>
                </c:pt>
                <c:pt idx="75">
                  <c:v>11525</c:v>
                </c:pt>
                <c:pt idx="76">
                  <c:v>11452</c:v>
                </c:pt>
                <c:pt idx="77">
                  <c:v>11331</c:v>
                </c:pt>
                <c:pt idx="78">
                  <c:v>11547</c:v>
                </c:pt>
                <c:pt idx="79">
                  <c:v>11311</c:v>
                </c:pt>
                <c:pt idx="80">
                  <c:v>11030</c:v>
                </c:pt>
                <c:pt idx="81">
                  <c:v>11481</c:v>
                </c:pt>
                <c:pt idx="82">
                  <c:v>11413</c:v>
                </c:pt>
                <c:pt idx="83">
                  <c:v>11574</c:v>
                </c:pt>
                <c:pt idx="84">
                  <c:v>11437</c:v>
                </c:pt>
                <c:pt idx="85">
                  <c:v>11315</c:v>
                </c:pt>
                <c:pt idx="86">
                  <c:v>11210</c:v>
                </c:pt>
                <c:pt idx="87">
                  <c:v>11347</c:v>
                </c:pt>
                <c:pt idx="88">
                  <c:v>11191</c:v>
                </c:pt>
                <c:pt idx="89">
                  <c:v>11140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D2-4380-907A-FA98816CE5B9}"/>
            </c:ext>
          </c:extLst>
        </c:ser>
        <c:ser>
          <c:idx val="2"/>
          <c:order val="1"/>
          <c:tx>
            <c:strRef>
              <c:f>'[1]E.coli SPT-39 MCC9427 analysis'!$C$2</c:f>
              <c:strCache>
                <c:ptCount val="1"/>
                <c:pt idx="0">
                  <c:v>16 ug/ml 9427  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4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'[1]E.coli SPT-39 MCC9427 analysis'!$A$3:$A$92</c:f>
              <c:numCache>
                <c:formatCode>General</c:formatCode>
                <c:ptCount val="90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  <c:pt idx="13">
                  <c:v>260</c:v>
                </c:pt>
                <c:pt idx="14">
                  <c:v>280</c:v>
                </c:pt>
                <c:pt idx="15">
                  <c:v>300</c:v>
                </c:pt>
                <c:pt idx="16">
                  <c:v>320</c:v>
                </c:pt>
                <c:pt idx="17">
                  <c:v>340</c:v>
                </c:pt>
                <c:pt idx="18">
                  <c:v>360</c:v>
                </c:pt>
                <c:pt idx="19">
                  <c:v>380</c:v>
                </c:pt>
                <c:pt idx="20">
                  <c:v>400</c:v>
                </c:pt>
                <c:pt idx="21">
                  <c:v>420</c:v>
                </c:pt>
                <c:pt idx="22">
                  <c:v>440</c:v>
                </c:pt>
                <c:pt idx="23">
                  <c:v>460</c:v>
                </c:pt>
                <c:pt idx="24">
                  <c:v>480</c:v>
                </c:pt>
                <c:pt idx="25">
                  <c:v>500</c:v>
                </c:pt>
                <c:pt idx="26">
                  <c:v>520</c:v>
                </c:pt>
                <c:pt idx="27">
                  <c:v>540</c:v>
                </c:pt>
                <c:pt idx="28">
                  <c:v>560</c:v>
                </c:pt>
                <c:pt idx="29">
                  <c:v>580</c:v>
                </c:pt>
                <c:pt idx="30">
                  <c:v>600</c:v>
                </c:pt>
                <c:pt idx="31">
                  <c:v>620</c:v>
                </c:pt>
                <c:pt idx="32">
                  <c:v>640</c:v>
                </c:pt>
                <c:pt idx="33">
                  <c:v>660</c:v>
                </c:pt>
                <c:pt idx="34">
                  <c:v>680</c:v>
                </c:pt>
                <c:pt idx="35">
                  <c:v>700</c:v>
                </c:pt>
                <c:pt idx="36">
                  <c:v>720</c:v>
                </c:pt>
                <c:pt idx="37">
                  <c:v>740</c:v>
                </c:pt>
                <c:pt idx="38">
                  <c:v>760</c:v>
                </c:pt>
                <c:pt idx="39">
                  <c:v>780</c:v>
                </c:pt>
                <c:pt idx="40">
                  <c:v>800</c:v>
                </c:pt>
                <c:pt idx="41">
                  <c:v>820</c:v>
                </c:pt>
                <c:pt idx="42">
                  <c:v>840</c:v>
                </c:pt>
                <c:pt idx="43">
                  <c:v>860</c:v>
                </c:pt>
                <c:pt idx="44">
                  <c:v>880</c:v>
                </c:pt>
                <c:pt idx="45">
                  <c:v>900</c:v>
                </c:pt>
                <c:pt idx="46">
                  <c:v>920</c:v>
                </c:pt>
                <c:pt idx="47">
                  <c:v>940</c:v>
                </c:pt>
                <c:pt idx="48">
                  <c:v>960</c:v>
                </c:pt>
                <c:pt idx="49">
                  <c:v>980</c:v>
                </c:pt>
                <c:pt idx="50">
                  <c:v>1000</c:v>
                </c:pt>
                <c:pt idx="51">
                  <c:v>1020</c:v>
                </c:pt>
                <c:pt idx="52">
                  <c:v>1040</c:v>
                </c:pt>
                <c:pt idx="53">
                  <c:v>1060</c:v>
                </c:pt>
                <c:pt idx="54">
                  <c:v>1080</c:v>
                </c:pt>
                <c:pt idx="55">
                  <c:v>1100</c:v>
                </c:pt>
                <c:pt idx="56">
                  <c:v>1120</c:v>
                </c:pt>
                <c:pt idx="57">
                  <c:v>1140</c:v>
                </c:pt>
                <c:pt idx="58">
                  <c:v>1160</c:v>
                </c:pt>
                <c:pt idx="59">
                  <c:v>1180</c:v>
                </c:pt>
                <c:pt idx="60">
                  <c:v>1200</c:v>
                </c:pt>
                <c:pt idx="61">
                  <c:v>1220</c:v>
                </c:pt>
                <c:pt idx="62">
                  <c:v>1240</c:v>
                </c:pt>
                <c:pt idx="63">
                  <c:v>1260</c:v>
                </c:pt>
                <c:pt idx="64">
                  <c:v>1280</c:v>
                </c:pt>
                <c:pt idx="65">
                  <c:v>1300</c:v>
                </c:pt>
                <c:pt idx="66">
                  <c:v>1320</c:v>
                </c:pt>
                <c:pt idx="67">
                  <c:v>1340</c:v>
                </c:pt>
                <c:pt idx="68">
                  <c:v>1360</c:v>
                </c:pt>
                <c:pt idx="69">
                  <c:v>1380</c:v>
                </c:pt>
                <c:pt idx="70">
                  <c:v>1400</c:v>
                </c:pt>
                <c:pt idx="71">
                  <c:v>1420</c:v>
                </c:pt>
                <c:pt idx="72">
                  <c:v>1440</c:v>
                </c:pt>
                <c:pt idx="73">
                  <c:v>1460</c:v>
                </c:pt>
                <c:pt idx="74">
                  <c:v>1480</c:v>
                </c:pt>
                <c:pt idx="75">
                  <c:v>1500</c:v>
                </c:pt>
                <c:pt idx="76">
                  <c:v>1520</c:v>
                </c:pt>
                <c:pt idx="77">
                  <c:v>1540</c:v>
                </c:pt>
                <c:pt idx="78">
                  <c:v>1560</c:v>
                </c:pt>
                <c:pt idx="79">
                  <c:v>1580</c:v>
                </c:pt>
                <c:pt idx="80">
                  <c:v>1600</c:v>
                </c:pt>
                <c:pt idx="81">
                  <c:v>1620</c:v>
                </c:pt>
                <c:pt idx="82">
                  <c:v>1640</c:v>
                </c:pt>
                <c:pt idx="83">
                  <c:v>1660</c:v>
                </c:pt>
                <c:pt idx="84">
                  <c:v>1680</c:v>
                </c:pt>
                <c:pt idx="85">
                  <c:v>1700</c:v>
                </c:pt>
                <c:pt idx="86">
                  <c:v>1720</c:v>
                </c:pt>
                <c:pt idx="87">
                  <c:v>1740</c:v>
                </c:pt>
                <c:pt idx="88">
                  <c:v>1760</c:v>
                </c:pt>
                <c:pt idx="89">
                  <c:v>1780</c:v>
                </c:pt>
              </c:numCache>
            </c:numRef>
          </c:cat>
          <c:val>
            <c:numRef>
              <c:f>'[1]E.coli SPT-39 MCC9427 analysis'!$C$3:$C$92</c:f>
              <c:numCache>
                <c:formatCode>General</c:formatCode>
                <c:ptCount val="90"/>
                <c:pt idx="0">
                  <c:v>11503</c:v>
                </c:pt>
                <c:pt idx="1">
                  <c:v>11237</c:v>
                </c:pt>
                <c:pt idx="2">
                  <c:v>11563</c:v>
                </c:pt>
                <c:pt idx="3">
                  <c:v>11937</c:v>
                </c:pt>
                <c:pt idx="4">
                  <c:v>11822</c:v>
                </c:pt>
                <c:pt idx="5">
                  <c:v>11881</c:v>
                </c:pt>
                <c:pt idx="6">
                  <c:v>12017</c:v>
                </c:pt>
                <c:pt idx="7">
                  <c:v>12145</c:v>
                </c:pt>
                <c:pt idx="8">
                  <c:v>12424</c:v>
                </c:pt>
                <c:pt idx="9">
                  <c:v>12628</c:v>
                </c:pt>
                <c:pt idx="10">
                  <c:v>12693</c:v>
                </c:pt>
                <c:pt idx="11">
                  <c:v>12699</c:v>
                </c:pt>
                <c:pt idx="12">
                  <c:v>12471</c:v>
                </c:pt>
                <c:pt idx="13">
                  <c:v>12431</c:v>
                </c:pt>
                <c:pt idx="14">
                  <c:v>13427</c:v>
                </c:pt>
                <c:pt idx="15">
                  <c:v>12935</c:v>
                </c:pt>
                <c:pt idx="16">
                  <c:v>12902</c:v>
                </c:pt>
                <c:pt idx="17">
                  <c:v>13154</c:v>
                </c:pt>
                <c:pt idx="18">
                  <c:v>12950</c:v>
                </c:pt>
                <c:pt idx="19">
                  <c:v>13108</c:v>
                </c:pt>
                <c:pt idx="20">
                  <c:v>13347</c:v>
                </c:pt>
                <c:pt idx="21">
                  <c:v>12877</c:v>
                </c:pt>
                <c:pt idx="22">
                  <c:v>13404</c:v>
                </c:pt>
                <c:pt idx="23">
                  <c:v>13913</c:v>
                </c:pt>
                <c:pt idx="24">
                  <c:v>12822</c:v>
                </c:pt>
                <c:pt idx="25">
                  <c:v>13146</c:v>
                </c:pt>
                <c:pt idx="26">
                  <c:v>12694</c:v>
                </c:pt>
                <c:pt idx="27">
                  <c:v>12933</c:v>
                </c:pt>
                <c:pt idx="28">
                  <c:v>13082</c:v>
                </c:pt>
                <c:pt idx="29">
                  <c:v>13387</c:v>
                </c:pt>
                <c:pt idx="30">
                  <c:v>13525</c:v>
                </c:pt>
                <c:pt idx="31">
                  <c:v>13100</c:v>
                </c:pt>
                <c:pt idx="32">
                  <c:v>13012</c:v>
                </c:pt>
                <c:pt idx="33">
                  <c:v>13529</c:v>
                </c:pt>
                <c:pt idx="34">
                  <c:v>13377</c:v>
                </c:pt>
                <c:pt idx="35">
                  <c:v>13331</c:v>
                </c:pt>
                <c:pt idx="36">
                  <c:v>13579</c:v>
                </c:pt>
                <c:pt idx="37">
                  <c:v>13152</c:v>
                </c:pt>
                <c:pt idx="38">
                  <c:v>13254</c:v>
                </c:pt>
                <c:pt idx="39">
                  <c:v>13345</c:v>
                </c:pt>
                <c:pt idx="40">
                  <c:v>13234</c:v>
                </c:pt>
                <c:pt idx="41">
                  <c:v>13813</c:v>
                </c:pt>
                <c:pt idx="42">
                  <c:v>14027</c:v>
                </c:pt>
                <c:pt idx="43">
                  <c:v>13841</c:v>
                </c:pt>
                <c:pt idx="44">
                  <c:v>13599</c:v>
                </c:pt>
                <c:pt idx="45">
                  <c:v>13230</c:v>
                </c:pt>
                <c:pt idx="46">
                  <c:v>13352</c:v>
                </c:pt>
                <c:pt idx="47">
                  <c:v>13369</c:v>
                </c:pt>
                <c:pt idx="48">
                  <c:v>13226</c:v>
                </c:pt>
                <c:pt idx="49">
                  <c:v>13503</c:v>
                </c:pt>
                <c:pt idx="50">
                  <c:v>13395</c:v>
                </c:pt>
                <c:pt idx="51">
                  <c:v>13676</c:v>
                </c:pt>
                <c:pt idx="52">
                  <c:v>13631</c:v>
                </c:pt>
                <c:pt idx="53">
                  <c:v>13407</c:v>
                </c:pt>
                <c:pt idx="54">
                  <c:v>13641</c:v>
                </c:pt>
                <c:pt idx="55">
                  <c:v>13502</c:v>
                </c:pt>
                <c:pt idx="56">
                  <c:v>13222</c:v>
                </c:pt>
                <c:pt idx="57">
                  <c:v>13457</c:v>
                </c:pt>
                <c:pt idx="58">
                  <c:v>13756</c:v>
                </c:pt>
                <c:pt idx="59">
                  <c:v>13901</c:v>
                </c:pt>
                <c:pt idx="60">
                  <c:v>13432</c:v>
                </c:pt>
                <c:pt idx="61">
                  <c:v>13570</c:v>
                </c:pt>
                <c:pt idx="62">
                  <c:v>13633</c:v>
                </c:pt>
                <c:pt idx="63">
                  <c:v>13234</c:v>
                </c:pt>
                <c:pt idx="64">
                  <c:v>13540</c:v>
                </c:pt>
                <c:pt idx="65">
                  <c:v>13514</c:v>
                </c:pt>
                <c:pt idx="66">
                  <c:v>13079</c:v>
                </c:pt>
                <c:pt idx="67">
                  <c:v>14046</c:v>
                </c:pt>
                <c:pt idx="68">
                  <c:v>13348</c:v>
                </c:pt>
                <c:pt idx="69">
                  <c:v>12722</c:v>
                </c:pt>
                <c:pt idx="70">
                  <c:v>12765</c:v>
                </c:pt>
                <c:pt idx="71">
                  <c:v>12991</c:v>
                </c:pt>
                <c:pt idx="72">
                  <c:v>13159</c:v>
                </c:pt>
                <c:pt idx="73">
                  <c:v>13416</c:v>
                </c:pt>
                <c:pt idx="74">
                  <c:v>13324</c:v>
                </c:pt>
                <c:pt idx="75">
                  <c:v>12822</c:v>
                </c:pt>
                <c:pt idx="76">
                  <c:v>13529</c:v>
                </c:pt>
                <c:pt idx="77">
                  <c:v>13500</c:v>
                </c:pt>
                <c:pt idx="78">
                  <c:v>13363</c:v>
                </c:pt>
                <c:pt idx="79">
                  <c:v>13465</c:v>
                </c:pt>
                <c:pt idx="80">
                  <c:v>13360</c:v>
                </c:pt>
                <c:pt idx="81">
                  <c:v>13523</c:v>
                </c:pt>
                <c:pt idx="82">
                  <c:v>13849</c:v>
                </c:pt>
                <c:pt idx="83">
                  <c:v>13454</c:v>
                </c:pt>
                <c:pt idx="84">
                  <c:v>13595</c:v>
                </c:pt>
                <c:pt idx="85">
                  <c:v>13555</c:v>
                </c:pt>
                <c:pt idx="86">
                  <c:v>13050</c:v>
                </c:pt>
                <c:pt idx="87">
                  <c:v>13418</c:v>
                </c:pt>
                <c:pt idx="88">
                  <c:v>12631</c:v>
                </c:pt>
                <c:pt idx="89">
                  <c:v>13278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D2-4380-907A-FA98816CE5B9}"/>
            </c:ext>
          </c:extLst>
        </c:ser>
        <c:ser>
          <c:idx val="3"/>
          <c:order val="2"/>
          <c:tx>
            <c:strRef>
              <c:f>'[1]E.coli SPT-39 MCC9427 analysis'!$D$2</c:f>
              <c:strCache>
                <c:ptCount val="1"/>
                <c:pt idx="0">
                  <c:v> 8 ug/ml 9427  </c:v>
                </c:pt>
              </c:strCache>
            </c:strRef>
          </c:tx>
          <c:spPr>
            <a:ln w="12700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4"/>
            <c:spPr>
              <a:noFill/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'[1]E.coli SPT-39 MCC9427 analysis'!$A$3:$A$92</c:f>
              <c:numCache>
                <c:formatCode>General</c:formatCode>
                <c:ptCount val="90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  <c:pt idx="13">
                  <c:v>260</c:v>
                </c:pt>
                <c:pt idx="14">
                  <c:v>280</c:v>
                </c:pt>
                <c:pt idx="15">
                  <c:v>300</c:v>
                </c:pt>
                <c:pt idx="16">
                  <c:v>320</c:v>
                </c:pt>
                <c:pt idx="17">
                  <c:v>340</c:v>
                </c:pt>
                <c:pt idx="18">
                  <c:v>360</c:v>
                </c:pt>
                <c:pt idx="19">
                  <c:v>380</c:v>
                </c:pt>
                <c:pt idx="20">
                  <c:v>400</c:v>
                </c:pt>
                <c:pt idx="21">
                  <c:v>420</c:v>
                </c:pt>
                <c:pt idx="22">
                  <c:v>440</c:v>
                </c:pt>
                <c:pt idx="23">
                  <c:v>460</c:v>
                </c:pt>
                <c:pt idx="24">
                  <c:v>480</c:v>
                </c:pt>
                <c:pt idx="25">
                  <c:v>500</c:v>
                </c:pt>
                <c:pt idx="26">
                  <c:v>520</c:v>
                </c:pt>
                <c:pt idx="27">
                  <c:v>540</c:v>
                </c:pt>
                <c:pt idx="28">
                  <c:v>560</c:v>
                </c:pt>
                <c:pt idx="29">
                  <c:v>580</c:v>
                </c:pt>
                <c:pt idx="30">
                  <c:v>600</c:v>
                </c:pt>
                <c:pt idx="31">
                  <c:v>620</c:v>
                </c:pt>
                <c:pt idx="32">
                  <c:v>640</c:v>
                </c:pt>
                <c:pt idx="33">
                  <c:v>660</c:v>
                </c:pt>
                <c:pt idx="34">
                  <c:v>680</c:v>
                </c:pt>
                <c:pt idx="35">
                  <c:v>700</c:v>
                </c:pt>
                <c:pt idx="36">
                  <c:v>720</c:v>
                </c:pt>
                <c:pt idx="37">
                  <c:v>740</c:v>
                </c:pt>
                <c:pt idx="38">
                  <c:v>760</c:v>
                </c:pt>
                <c:pt idx="39">
                  <c:v>780</c:v>
                </c:pt>
                <c:pt idx="40">
                  <c:v>800</c:v>
                </c:pt>
                <c:pt idx="41">
                  <c:v>820</c:v>
                </c:pt>
                <c:pt idx="42">
                  <c:v>840</c:v>
                </c:pt>
                <c:pt idx="43">
                  <c:v>860</c:v>
                </c:pt>
                <c:pt idx="44">
                  <c:v>880</c:v>
                </c:pt>
                <c:pt idx="45">
                  <c:v>900</c:v>
                </c:pt>
                <c:pt idx="46">
                  <c:v>920</c:v>
                </c:pt>
                <c:pt idx="47">
                  <c:v>940</c:v>
                </c:pt>
                <c:pt idx="48">
                  <c:v>960</c:v>
                </c:pt>
                <c:pt idx="49">
                  <c:v>980</c:v>
                </c:pt>
                <c:pt idx="50">
                  <c:v>1000</c:v>
                </c:pt>
                <c:pt idx="51">
                  <c:v>1020</c:v>
                </c:pt>
                <c:pt idx="52">
                  <c:v>1040</c:v>
                </c:pt>
                <c:pt idx="53">
                  <c:v>1060</c:v>
                </c:pt>
                <c:pt idx="54">
                  <c:v>1080</c:v>
                </c:pt>
                <c:pt idx="55">
                  <c:v>1100</c:v>
                </c:pt>
                <c:pt idx="56">
                  <c:v>1120</c:v>
                </c:pt>
                <c:pt idx="57">
                  <c:v>1140</c:v>
                </c:pt>
                <c:pt idx="58">
                  <c:v>1160</c:v>
                </c:pt>
                <c:pt idx="59">
                  <c:v>1180</c:v>
                </c:pt>
                <c:pt idx="60">
                  <c:v>1200</c:v>
                </c:pt>
                <c:pt idx="61">
                  <c:v>1220</c:v>
                </c:pt>
                <c:pt idx="62">
                  <c:v>1240</c:v>
                </c:pt>
                <c:pt idx="63">
                  <c:v>1260</c:v>
                </c:pt>
                <c:pt idx="64">
                  <c:v>1280</c:v>
                </c:pt>
                <c:pt idx="65">
                  <c:v>1300</c:v>
                </c:pt>
                <c:pt idx="66">
                  <c:v>1320</c:v>
                </c:pt>
                <c:pt idx="67">
                  <c:v>1340</c:v>
                </c:pt>
                <c:pt idx="68">
                  <c:v>1360</c:v>
                </c:pt>
                <c:pt idx="69">
                  <c:v>1380</c:v>
                </c:pt>
                <c:pt idx="70">
                  <c:v>1400</c:v>
                </c:pt>
                <c:pt idx="71">
                  <c:v>1420</c:v>
                </c:pt>
                <c:pt idx="72">
                  <c:v>1440</c:v>
                </c:pt>
                <c:pt idx="73">
                  <c:v>1460</c:v>
                </c:pt>
                <c:pt idx="74">
                  <c:v>1480</c:v>
                </c:pt>
                <c:pt idx="75">
                  <c:v>1500</c:v>
                </c:pt>
                <c:pt idx="76">
                  <c:v>1520</c:v>
                </c:pt>
                <c:pt idx="77">
                  <c:v>1540</c:v>
                </c:pt>
                <c:pt idx="78">
                  <c:v>1560</c:v>
                </c:pt>
                <c:pt idx="79">
                  <c:v>1580</c:v>
                </c:pt>
                <c:pt idx="80">
                  <c:v>1600</c:v>
                </c:pt>
                <c:pt idx="81">
                  <c:v>1620</c:v>
                </c:pt>
                <c:pt idx="82">
                  <c:v>1640</c:v>
                </c:pt>
                <c:pt idx="83">
                  <c:v>1660</c:v>
                </c:pt>
                <c:pt idx="84">
                  <c:v>1680</c:v>
                </c:pt>
                <c:pt idx="85">
                  <c:v>1700</c:v>
                </c:pt>
                <c:pt idx="86">
                  <c:v>1720</c:v>
                </c:pt>
                <c:pt idx="87">
                  <c:v>1740</c:v>
                </c:pt>
                <c:pt idx="88">
                  <c:v>1760</c:v>
                </c:pt>
                <c:pt idx="89">
                  <c:v>1780</c:v>
                </c:pt>
              </c:numCache>
            </c:numRef>
          </c:cat>
          <c:val>
            <c:numRef>
              <c:f>'[1]E.coli SPT-39 MCC9427 analysis'!$D$3:$D$92</c:f>
              <c:numCache>
                <c:formatCode>General</c:formatCode>
                <c:ptCount val="90"/>
                <c:pt idx="0">
                  <c:v>9861</c:v>
                </c:pt>
                <c:pt idx="1">
                  <c:v>9695</c:v>
                </c:pt>
                <c:pt idx="2">
                  <c:v>10125</c:v>
                </c:pt>
                <c:pt idx="3">
                  <c:v>10230</c:v>
                </c:pt>
                <c:pt idx="4">
                  <c:v>10088</c:v>
                </c:pt>
                <c:pt idx="5">
                  <c:v>10141</c:v>
                </c:pt>
                <c:pt idx="6">
                  <c:v>10264</c:v>
                </c:pt>
                <c:pt idx="7">
                  <c:v>10340</c:v>
                </c:pt>
                <c:pt idx="8">
                  <c:v>10381</c:v>
                </c:pt>
                <c:pt idx="9">
                  <c:v>10368</c:v>
                </c:pt>
                <c:pt idx="10">
                  <c:v>10939</c:v>
                </c:pt>
                <c:pt idx="11">
                  <c:v>10963</c:v>
                </c:pt>
                <c:pt idx="12">
                  <c:v>11565</c:v>
                </c:pt>
                <c:pt idx="13">
                  <c:v>11044</c:v>
                </c:pt>
                <c:pt idx="14">
                  <c:v>11329</c:v>
                </c:pt>
                <c:pt idx="15">
                  <c:v>11457</c:v>
                </c:pt>
                <c:pt idx="16">
                  <c:v>11903</c:v>
                </c:pt>
                <c:pt idx="17">
                  <c:v>11592</c:v>
                </c:pt>
                <c:pt idx="18">
                  <c:v>11629</c:v>
                </c:pt>
                <c:pt idx="19">
                  <c:v>11406</c:v>
                </c:pt>
                <c:pt idx="20">
                  <c:v>11796</c:v>
                </c:pt>
                <c:pt idx="21">
                  <c:v>11691</c:v>
                </c:pt>
                <c:pt idx="22">
                  <c:v>12223</c:v>
                </c:pt>
                <c:pt idx="23">
                  <c:v>12206</c:v>
                </c:pt>
                <c:pt idx="24">
                  <c:v>11574</c:v>
                </c:pt>
                <c:pt idx="25">
                  <c:v>11441</c:v>
                </c:pt>
                <c:pt idx="26">
                  <c:v>11515</c:v>
                </c:pt>
                <c:pt idx="27">
                  <c:v>11462</c:v>
                </c:pt>
                <c:pt idx="28">
                  <c:v>11583</c:v>
                </c:pt>
                <c:pt idx="29">
                  <c:v>11754</c:v>
                </c:pt>
                <c:pt idx="30">
                  <c:v>11861</c:v>
                </c:pt>
                <c:pt idx="31">
                  <c:v>11927</c:v>
                </c:pt>
                <c:pt idx="32">
                  <c:v>12044</c:v>
                </c:pt>
                <c:pt idx="33">
                  <c:v>12214</c:v>
                </c:pt>
                <c:pt idx="34">
                  <c:v>11809</c:v>
                </c:pt>
                <c:pt idx="35">
                  <c:v>12013</c:v>
                </c:pt>
                <c:pt idx="36">
                  <c:v>11873</c:v>
                </c:pt>
                <c:pt idx="37">
                  <c:v>12281</c:v>
                </c:pt>
                <c:pt idx="38">
                  <c:v>12135</c:v>
                </c:pt>
                <c:pt idx="39">
                  <c:v>11952</c:v>
                </c:pt>
                <c:pt idx="40">
                  <c:v>12128</c:v>
                </c:pt>
                <c:pt idx="41">
                  <c:v>12548</c:v>
                </c:pt>
                <c:pt idx="42">
                  <c:v>12555</c:v>
                </c:pt>
                <c:pt idx="43">
                  <c:v>12403</c:v>
                </c:pt>
                <c:pt idx="44">
                  <c:v>12406</c:v>
                </c:pt>
                <c:pt idx="45">
                  <c:v>11944</c:v>
                </c:pt>
                <c:pt idx="46">
                  <c:v>12035</c:v>
                </c:pt>
                <c:pt idx="47">
                  <c:v>11836</c:v>
                </c:pt>
                <c:pt idx="48">
                  <c:v>11893</c:v>
                </c:pt>
                <c:pt idx="49">
                  <c:v>11821</c:v>
                </c:pt>
                <c:pt idx="50">
                  <c:v>11851</c:v>
                </c:pt>
                <c:pt idx="51">
                  <c:v>12076</c:v>
                </c:pt>
                <c:pt idx="52">
                  <c:v>11961</c:v>
                </c:pt>
                <c:pt idx="53">
                  <c:v>12012</c:v>
                </c:pt>
                <c:pt idx="54">
                  <c:v>12005</c:v>
                </c:pt>
                <c:pt idx="55">
                  <c:v>11422</c:v>
                </c:pt>
                <c:pt idx="56">
                  <c:v>12023</c:v>
                </c:pt>
                <c:pt idx="57">
                  <c:v>11505</c:v>
                </c:pt>
                <c:pt idx="58">
                  <c:v>11685</c:v>
                </c:pt>
                <c:pt idx="59">
                  <c:v>11610</c:v>
                </c:pt>
                <c:pt idx="60">
                  <c:v>11846</c:v>
                </c:pt>
                <c:pt idx="61">
                  <c:v>12132</c:v>
                </c:pt>
                <c:pt idx="62">
                  <c:v>12002</c:v>
                </c:pt>
                <c:pt idx="63">
                  <c:v>11731</c:v>
                </c:pt>
                <c:pt idx="64">
                  <c:v>11947</c:v>
                </c:pt>
                <c:pt idx="65">
                  <c:v>12096</c:v>
                </c:pt>
                <c:pt idx="66">
                  <c:v>11949</c:v>
                </c:pt>
                <c:pt idx="67">
                  <c:v>12449</c:v>
                </c:pt>
                <c:pt idx="68">
                  <c:v>11868</c:v>
                </c:pt>
                <c:pt idx="69">
                  <c:v>11116</c:v>
                </c:pt>
                <c:pt idx="70">
                  <c:v>11462</c:v>
                </c:pt>
                <c:pt idx="71">
                  <c:v>11055</c:v>
                </c:pt>
                <c:pt idx="72">
                  <c:v>11214</c:v>
                </c:pt>
                <c:pt idx="73">
                  <c:v>12008</c:v>
                </c:pt>
                <c:pt idx="74">
                  <c:v>11644</c:v>
                </c:pt>
                <c:pt idx="75">
                  <c:v>11620</c:v>
                </c:pt>
                <c:pt idx="76">
                  <c:v>11684</c:v>
                </c:pt>
                <c:pt idx="77">
                  <c:v>11527</c:v>
                </c:pt>
                <c:pt idx="78">
                  <c:v>11732</c:v>
                </c:pt>
                <c:pt idx="79">
                  <c:v>11583</c:v>
                </c:pt>
                <c:pt idx="80">
                  <c:v>11350</c:v>
                </c:pt>
                <c:pt idx="81">
                  <c:v>11732</c:v>
                </c:pt>
                <c:pt idx="82">
                  <c:v>11794</c:v>
                </c:pt>
                <c:pt idx="83">
                  <c:v>11828</c:v>
                </c:pt>
                <c:pt idx="84">
                  <c:v>11614</c:v>
                </c:pt>
                <c:pt idx="85">
                  <c:v>11343</c:v>
                </c:pt>
                <c:pt idx="86">
                  <c:v>11524</c:v>
                </c:pt>
                <c:pt idx="87">
                  <c:v>11708</c:v>
                </c:pt>
                <c:pt idx="88">
                  <c:v>11026</c:v>
                </c:pt>
                <c:pt idx="89">
                  <c:v>11491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D2-4380-907A-FA98816CE5B9}"/>
            </c:ext>
          </c:extLst>
        </c:ser>
        <c:ser>
          <c:idx val="4"/>
          <c:order val="3"/>
          <c:tx>
            <c:strRef>
              <c:f>'[1]E.coli SPT-39 MCC9427 analysis'!$E$2</c:f>
              <c:strCache>
                <c:ptCount val="1"/>
                <c:pt idx="0">
                  <c:v> 4 ug/ml 9427  </c:v>
                </c:pt>
              </c:strCache>
            </c:strRef>
          </c:tx>
          <c:spPr>
            <a:ln w="1270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'[1]E.coli SPT-39 MCC9427 analysis'!$A$3:$A$92</c:f>
              <c:numCache>
                <c:formatCode>General</c:formatCode>
                <c:ptCount val="90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  <c:pt idx="13">
                  <c:v>260</c:v>
                </c:pt>
                <c:pt idx="14">
                  <c:v>280</c:v>
                </c:pt>
                <c:pt idx="15">
                  <c:v>300</c:v>
                </c:pt>
                <c:pt idx="16">
                  <c:v>320</c:v>
                </c:pt>
                <c:pt idx="17">
                  <c:v>340</c:v>
                </c:pt>
                <c:pt idx="18">
                  <c:v>360</c:v>
                </c:pt>
                <c:pt idx="19">
                  <c:v>380</c:v>
                </c:pt>
                <c:pt idx="20">
                  <c:v>400</c:v>
                </c:pt>
                <c:pt idx="21">
                  <c:v>420</c:v>
                </c:pt>
                <c:pt idx="22">
                  <c:v>440</c:v>
                </c:pt>
                <c:pt idx="23">
                  <c:v>460</c:v>
                </c:pt>
                <c:pt idx="24">
                  <c:v>480</c:v>
                </c:pt>
                <c:pt idx="25">
                  <c:v>500</c:v>
                </c:pt>
                <c:pt idx="26">
                  <c:v>520</c:v>
                </c:pt>
                <c:pt idx="27">
                  <c:v>540</c:v>
                </c:pt>
                <c:pt idx="28">
                  <c:v>560</c:v>
                </c:pt>
                <c:pt idx="29">
                  <c:v>580</c:v>
                </c:pt>
                <c:pt idx="30">
                  <c:v>600</c:v>
                </c:pt>
                <c:pt idx="31">
                  <c:v>620</c:v>
                </c:pt>
                <c:pt idx="32">
                  <c:v>640</c:v>
                </c:pt>
                <c:pt idx="33">
                  <c:v>660</c:v>
                </c:pt>
                <c:pt idx="34">
                  <c:v>680</c:v>
                </c:pt>
                <c:pt idx="35">
                  <c:v>700</c:v>
                </c:pt>
                <c:pt idx="36">
                  <c:v>720</c:v>
                </c:pt>
                <c:pt idx="37">
                  <c:v>740</c:v>
                </c:pt>
                <c:pt idx="38">
                  <c:v>760</c:v>
                </c:pt>
                <c:pt idx="39">
                  <c:v>780</c:v>
                </c:pt>
                <c:pt idx="40">
                  <c:v>800</c:v>
                </c:pt>
                <c:pt idx="41">
                  <c:v>820</c:v>
                </c:pt>
                <c:pt idx="42">
                  <c:v>840</c:v>
                </c:pt>
                <c:pt idx="43">
                  <c:v>860</c:v>
                </c:pt>
                <c:pt idx="44">
                  <c:v>880</c:v>
                </c:pt>
                <c:pt idx="45">
                  <c:v>900</c:v>
                </c:pt>
                <c:pt idx="46">
                  <c:v>920</c:v>
                </c:pt>
                <c:pt idx="47">
                  <c:v>940</c:v>
                </c:pt>
                <c:pt idx="48">
                  <c:v>960</c:v>
                </c:pt>
                <c:pt idx="49">
                  <c:v>980</c:v>
                </c:pt>
                <c:pt idx="50">
                  <c:v>1000</c:v>
                </c:pt>
                <c:pt idx="51">
                  <c:v>1020</c:v>
                </c:pt>
                <c:pt idx="52">
                  <c:v>1040</c:v>
                </c:pt>
                <c:pt idx="53">
                  <c:v>1060</c:v>
                </c:pt>
                <c:pt idx="54">
                  <c:v>1080</c:v>
                </c:pt>
                <c:pt idx="55">
                  <c:v>1100</c:v>
                </c:pt>
                <c:pt idx="56">
                  <c:v>1120</c:v>
                </c:pt>
                <c:pt idx="57">
                  <c:v>1140</c:v>
                </c:pt>
                <c:pt idx="58">
                  <c:v>1160</c:v>
                </c:pt>
                <c:pt idx="59">
                  <c:v>1180</c:v>
                </c:pt>
                <c:pt idx="60">
                  <c:v>1200</c:v>
                </c:pt>
                <c:pt idx="61">
                  <c:v>1220</c:v>
                </c:pt>
                <c:pt idx="62">
                  <c:v>1240</c:v>
                </c:pt>
                <c:pt idx="63">
                  <c:v>1260</c:v>
                </c:pt>
                <c:pt idx="64">
                  <c:v>1280</c:v>
                </c:pt>
                <c:pt idx="65">
                  <c:v>1300</c:v>
                </c:pt>
                <c:pt idx="66">
                  <c:v>1320</c:v>
                </c:pt>
                <c:pt idx="67">
                  <c:v>1340</c:v>
                </c:pt>
                <c:pt idx="68">
                  <c:v>1360</c:v>
                </c:pt>
                <c:pt idx="69">
                  <c:v>1380</c:v>
                </c:pt>
                <c:pt idx="70">
                  <c:v>1400</c:v>
                </c:pt>
                <c:pt idx="71">
                  <c:v>1420</c:v>
                </c:pt>
                <c:pt idx="72">
                  <c:v>1440</c:v>
                </c:pt>
                <c:pt idx="73">
                  <c:v>1460</c:v>
                </c:pt>
                <c:pt idx="74">
                  <c:v>1480</c:v>
                </c:pt>
                <c:pt idx="75">
                  <c:v>1500</c:v>
                </c:pt>
                <c:pt idx="76">
                  <c:v>1520</c:v>
                </c:pt>
                <c:pt idx="77">
                  <c:v>1540</c:v>
                </c:pt>
                <c:pt idx="78">
                  <c:v>1560</c:v>
                </c:pt>
                <c:pt idx="79">
                  <c:v>1580</c:v>
                </c:pt>
                <c:pt idx="80">
                  <c:v>1600</c:v>
                </c:pt>
                <c:pt idx="81">
                  <c:v>1620</c:v>
                </c:pt>
                <c:pt idx="82">
                  <c:v>1640</c:v>
                </c:pt>
                <c:pt idx="83">
                  <c:v>1660</c:v>
                </c:pt>
                <c:pt idx="84">
                  <c:v>1680</c:v>
                </c:pt>
                <c:pt idx="85">
                  <c:v>1700</c:v>
                </c:pt>
                <c:pt idx="86">
                  <c:v>1720</c:v>
                </c:pt>
                <c:pt idx="87">
                  <c:v>1740</c:v>
                </c:pt>
                <c:pt idx="88">
                  <c:v>1760</c:v>
                </c:pt>
                <c:pt idx="89">
                  <c:v>1780</c:v>
                </c:pt>
              </c:numCache>
            </c:numRef>
          </c:cat>
          <c:val>
            <c:numRef>
              <c:f>'[1]E.coli SPT-39 MCC9427 analysis'!$E$3:$E$92</c:f>
              <c:numCache>
                <c:formatCode>General</c:formatCode>
                <c:ptCount val="90"/>
                <c:pt idx="0">
                  <c:v>9831</c:v>
                </c:pt>
                <c:pt idx="1">
                  <c:v>9276</c:v>
                </c:pt>
                <c:pt idx="2">
                  <c:v>9760</c:v>
                </c:pt>
                <c:pt idx="3">
                  <c:v>9479</c:v>
                </c:pt>
                <c:pt idx="4">
                  <c:v>9664</c:v>
                </c:pt>
                <c:pt idx="5">
                  <c:v>9720</c:v>
                </c:pt>
                <c:pt idx="6">
                  <c:v>10047</c:v>
                </c:pt>
                <c:pt idx="7">
                  <c:v>9892</c:v>
                </c:pt>
                <c:pt idx="8">
                  <c:v>10199</c:v>
                </c:pt>
                <c:pt idx="9">
                  <c:v>10263</c:v>
                </c:pt>
                <c:pt idx="10">
                  <c:v>10800</c:v>
                </c:pt>
                <c:pt idx="11">
                  <c:v>10992</c:v>
                </c:pt>
                <c:pt idx="12">
                  <c:v>11095</c:v>
                </c:pt>
                <c:pt idx="13">
                  <c:v>10683</c:v>
                </c:pt>
                <c:pt idx="14">
                  <c:v>10936</c:v>
                </c:pt>
                <c:pt idx="15">
                  <c:v>11644</c:v>
                </c:pt>
                <c:pt idx="16">
                  <c:v>11593</c:v>
                </c:pt>
                <c:pt idx="17">
                  <c:v>11366</c:v>
                </c:pt>
                <c:pt idx="18">
                  <c:v>11495</c:v>
                </c:pt>
                <c:pt idx="19">
                  <c:v>11350</c:v>
                </c:pt>
                <c:pt idx="20">
                  <c:v>11797</c:v>
                </c:pt>
                <c:pt idx="21">
                  <c:v>11382</c:v>
                </c:pt>
                <c:pt idx="22">
                  <c:v>11805</c:v>
                </c:pt>
                <c:pt idx="23">
                  <c:v>12306</c:v>
                </c:pt>
                <c:pt idx="24">
                  <c:v>11490</c:v>
                </c:pt>
                <c:pt idx="25">
                  <c:v>11389</c:v>
                </c:pt>
                <c:pt idx="26">
                  <c:v>11267</c:v>
                </c:pt>
                <c:pt idx="27">
                  <c:v>11619</c:v>
                </c:pt>
                <c:pt idx="28">
                  <c:v>11753</c:v>
                </c:pt>
                <c:pt idx="29">
                  <c:v>12299</c:v>
                </c:pt>
                <c:pt idx="30">
                  <c:v>12009</c:v>
                </c:pt>
                <c:pt idx="31">
                  <c:v>12244</c:v>
                </c:pt>
                <c:pt idx="32">
                  <c:v>11600</c:v>
                </c:pt>
                <c:pt idx="33">
                  <c:v>12395</c:v>
                </c:pt>
                <c:pt idx="34">
                  <c:v>12356</c:v>
                </c:pt>
                <c:pt idx="35">
                  <c:v>11989</c:v>
                </c:pt>
                <c:pt idx="36">
                  <c:v>11809</c:v>
                </c:pt>
                <c:pt idx="37">
                  <c:v>12349</c:v>
                </c:pt>
                <c:pt idx="38">
                  <c:v>11987</c:v>
                </c:pt>
                <c:pt idx="39">
                  <c:v>11776</c:v>
                </c:pt>
                <c:pt idx="40">
                  <c:v>11998</c:v>
                </c:pt>
                <c:pt idx="41">
                  <c:v>12021</c:v>
                </c:pt>
                <c:pt idx="42">
                  <c:v>12150</c:v>
                </c:pt>
                <c:pt idx="43">
                  <c:v>11989</c:v>
                </c:pt>
                <c:pt idx="44">
                  <c:v>11752</c:v>
                </c:pt>
                <c:pt idx="45">
                  <c:v>11616</c:v>
                </c:pt>
                <c:pt idx="46">
                  <c:v>11562</c:v>
                </c:pt>
                <c:pt idx="47">
                  <c:v>12059</c:v>
                </c:pt>
                <c:pt idx="48">
                  <c:v>11865</c:v>
                </c:pt>
                <c:pt idx="49">
                  <c:v>11607</c:v>
                </c:pt>
                <c:pt idx="50">
                  <c:v>11781</c:v>
                </c:pt>
                <c:pt idx="51">
                  <c:v>11538</c:v>
                </c:pt>
                <c:pt idx="52">
                  <c:v>11504</c:v>
                </c:pt>
                <c:pt idx="53">
                  <c:v>11467</c:v>
                </c:pt>
                <c:pt idx="54">
                  <c:v>11630</c:v>
                </c:pt>
                <c:pt idx="55">
                  <c:v>11827</c:v>
                </c:pt>
                <c:pt idx="56">
                  <c:v>11376</c:v>
                </c:pt>
                <c:pt idx="57">
                  <c:v>11456</c:v>
                </c:pt>
                <c:pt idx="58">
                  <c:v>11160</c:v>
                </c:pt>
                <c:pt idx="59">
                  <c:v>11510</c:v>
                </c:pt>
                <c:pt idx="60">
                  <c:v>11493</c:v>
                </c:pt>
                <c:pt idx="61">
                  <c:v>11909</c:v>
                </c:pt>
                <c:pt idx="62">
                  <c:v>12038</c:v>
                </c:pt>
                <c:pt idx="63">
                  <c:v>11849</c:v>
                </c:pt>
                <c:pt idx="64">
                  <c:v>11174</c:v>
                </c:pt>
                <c:pt idx="65">
                  <c:v>11705</c:v>
                </c:pt>
                <c:pt idx="66">
                  <c:v>11637</c:v>
                </c:pt>
                <c:pt idx="67">
                  <c:v>11795</c:v>
                </c:pt>
                <c:pt idx="68">
                  <c:v>11246</c:v>
                </c:pt>
                <c:pt idx="69">
                  <c:v>11269</c:v>
                </c:pt>
                <c:pt idx="70">
                  <c:v>11128</c:v>
                </c:pt>
                <c:pt idx="71">
                  <c:v>11112</c:v>
                </c:pt>
                <c:pt idx="72">
                  <c:v>10967</c:v>
                </c:pt>
                <c:pt idx="73">
                  <c:v>11354</c:v>
                </c:pt>
                <c:pt idx="74">
                  <c:v>11111</c:v>
                </c:pt>
                <c:pt idx="75">
                  <c:v>11322</c:v>
                </c:pt>
                <c:pt idx="76">
                  <c:v>11207</c:v>
                </c:pt>
                <c:pt idx="77">
                  <c:v>11022</c:v>
                </c:pt>
                <c:pt idx="78">
                  <c:v>11031</c:v>
                </c:pt>
                <c:pt idx="79">
                  <c:v>11025</c:v>
                </c:pt>
                <c:pt idx="80">
                  <c:v>11170</c:v>
                </c:pt>
                <c:pt idx="81">
                  <c:v>11467</c:v>
                </c:pt>
                <c:pt idx="82">
                  <c:v>11565</c:v>
                </c:pt>
                <c:pt idx="83">
                  <c:v>11271</c:v>
                </c:pt>
                <c:pt idx="84">
                  <c:v>11109</c:v>
                </c:pt>
                <c:pt idx="85">
                  <c:v>10860</c:v>
                </c:pt>
                <c:pt idx="86">
                  <c:v>10757</c:v>
                </c:pt>
                <c:pt idx="87">
                  <c:v>11143</c:v>
                </c:pt>
                <c:pt idx="88">
                  <c:v>10807</c:v>
                </c:pt>
                <c:pt idx="89">
                  <c:v>11272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D2-4380-907A-FA98816CE5B9}"/>
            </c:ext>
          </c:extLst>
        </c:ser>
        <c:ser>
          <c:idx val="5"/>
          <c:order val="4"/>
          <c:tx>
            <c:strRef>
              <c:f>'[1]E.coli SPT-39 MCC9427 analysis'!$F$2</c:f>
              <c:strCache>
                <c:ptCount val="1"/>
                <c:pt idx="0">
                  <c:v>2 ug/ml 9427  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triangle"/>
            <c:size val="4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'[1]E.coli SPT-39 MCC9427 analysis'!$A$3:$A$92</c:f>
              <c:numCache>
                <c:formatCode>General</c:formatCode>
                <c:ptCount val="90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  <c:pt idx="13">
                  <c:v>260</c:v>
                </c:pt>
                <c:pt idx="14">
                  <c:v>280</c:v>
                </c:pt>
                <c:pt idx="15">
                  <c:v>300</c:v>
                </c:pt>
                <c:pt idx="16">
                  <c:v>320</c:v>
                </c:pt>
                <c:pt idx="17">
                  <c:v>340</c:v>
                </c:pt>
                <c:pt idx="18">
                  <c:v>360</c:v>
                </c:pt>
                <c:pt idx="19">
                  <c:v>380</c:v>
                </c:pt>
                <c:pt idx="20">
                  <c:v>400</c:v>
                </c:pt>
                <c:pt idx="21">
                  <c:v>420</c:v>
                </c:pt>
                <c:pt idx="22">
                  <c:v>440</c:v>
                </c:pt>
                <c:pt idx="23">
                  <c:v>460</c:v>
                </c:pt>
                <c:pt idx="24">
                  <c:v>480</c:v>
                </c:pt>
                <c:pt idx="25">
                  <c:v>500</c:v>
                </c:pt>
                <c:pt idx="26">
                  <c:v>520</c:v>
                </c:pt>
                <c:pt idx="27">
                  <c:v>540</c:v>
                </c:pt>
                <c:pt idx="28">
                  <c:v>560</c:v>
                </c:pt>
                <c:pt idx="29">
                  <c:v>580</c:v>
                </c:pt>
                <c:pt idx="30">
                  <c:v>600</c:v>
                </c:pt>
                <c:pt idx="31">
                  <c:v>620</c:v>
                </c:pt>
                <c:pt idx="32">
                  <c:v>640</c:v>
                </c:pt>
                <c:pt idx="33">
                  <c:v>660</c:v>
                </c:pt>
                <c:pt idx="34">
                  <c:v>680</c:v>
                </c:pt>
                <c:pt idx="35">
                  <c:v>700</c:v>
                </c:pt>
                <c:pt idx="36">
                  <c:v>720</c:v>
                </c:pt>
                <c:pt idx="37">
                  <c:v>740</c:v>
                </c:pt>
                <c:pt idx="38">
                  <c:v>760</c:v>
                </c:pt>
                <c:pt idx="39">
                  <c:v>780</c:v>
                </c:pt>
                <c:pt idx="40">
                  <c:v>800</c:v>
                </c:pt>
                <c:pt idx="41">
                  <c:v>820</c:v>
                </c:pt>
                <c:pt idx="42">
                  <c:v>840</c:v>
                </c:pt>
                <c:pt idx="43">
                  <c:v>860</c:v>
                </c:pt>
                <c:pt idx="44">
                  <c:v>880</c:v>
                </c:pt>
                <c:pt idx="45">
                  <c:v>900</c:v>
                </c:pt>
                <c:pt idx="46">
                  <c:v>920</c:v>
                </c:pt>
                <c:pt idx="47">
                  <c:v>940</c:v>
                </c:pt>
                <c:pt idx="48">
                  <c:v>960</c:v>
                </c:pt>
                <c:pt idx="49">
                  <c:v>980</c:v>
                </c:pt>
                <c:pt idx="50">
                  <c:v>1000</c:v>
                </c:pt>
                <c:pt idx="51">
                  <c:v>1020</c:v>
                </c:pt>
                <c:pt idx="52">
                  <c:v>1040</c:v>
                </c:pt>
                <c:pt idx="53">
                  <c:v>1060</c:v>
                </c:pt>
                <c:pt idx="54">
                  <c:v>1080</c:v>
                </c:pt>
                <c:pt idx="55">
                  <c:v>1100</c:v>
                </c:pt>
                <c:pt idx="56">
                  <c:v>1120</c:v>
                </c:pt>
                <c:pt idx="57">
                  <c:v>1140</c:v>
                </c:pt>
                <c:pt idx="58">
                  <c:v>1160</c:v>
                </c:pt>
                <c:pt idx="59">
                  <c:v>1180</c:v>
                </c:pt>
                <c:pt idx="60">
                  <c:v>1200</c:v>
                </c:pt>
                <c:pt idx="61">
                  <c:v>1220</c:v>
                </c:pt>
                <c:pt idx="62">
                  <c:v>1240</c:v>
                </c:pt>
                <c:pt idx="63">
                  <c:v>1260</c:v>
                </c:pt>
                <c:pt idx="64">
                  <c:v>1280</c:v>
                </c:pt>
                <c:pt idx="65">
                  <c:v>1300</c:v>
                </c:pt>
                <c:pt idx="66">
                  <c:v>1320</c:v>
                </c:pt>
                <c:pt idx="67">
                  <c:v>1340</c:v>
                </c:pt>
                <c:pt idx="68">
                  <c:v>1360</c:v>
                </c:pt>
                <c:pt idx="69">
                  <c:v>1380</c:v>
                </c:pt>
                <c:pt idx="70">
                  <c:v>1400</c:v>
                </c:pt>
                <c:pt idx="71">
                  <c:v>1420</c:v>
                </c:pt>
                <c:pt idx="72">
                  <c:v>1440</c:v>
                </c:pt>
                <c:pt idx="73">
                  <c:v>1460</c:v>
                </c:pt>
                <c:pt idx="74">
                  <c:v>1480</c:v>
                </c:pt>
                <c:pt idx="75">
                  <c:v>1500</c:v>
                </c:pt>
                <c:pt idx="76">
                  <c:v>1520</c:v>
                </c:pt>
                <c:pt idx="77">
                  <c:v>1540</c:v>
                </c:pt>
                <c:pt idx="78">
                  <c:v>1560</c:v>
                </c:pt>
                <c:pt idx="79">
                  <c:v>1580</c:v>
                </c:pt>
                <c:pt idx="80">
                  <c:v>1600</c:v>
                </c:pt>
                <c:pt idx="81">
                  <c:v>1620</c:v>
                </c:pt>
                <c:pt idx="82">
                  <c:v>1640</c:v>
                </c:pt>
                <c:pt idx="83">
                  <c:v>1660</c:v>
                </c:pt>
                <c:pt idx="84">
                  <c:v>1680</c:v>
                </c:pt>
                <c:pt idx="85">
                  <c:v>1700</c:v>
                </c:pt>
                <c:pt idx="86">
                  <c:v>1720</c:v>
                </c:pt>
                <c:pt idx="87">
                  <c:v>1740</c:v>
                </c:pt>
                <c:pt idx="88">
                  <c:v>1760</c:v>
                </c:pt>
                <c:pt idx="89">
                  <c:v>1780</c:v>
                </c:pt>
              </c:numCache>
            </c:numRef>
          </c:cat>
          <c:val>
            <c:numRef>
              <c:f>'[1]E.coli SPT-39 MCC9427 analysis'!$F$3:$F$92</c:f>
              <c:numCache>
                <c:formatCode>General</c:formatCode>
                <c:ptCount val="90"/>
                <c:pt idx="0">
                  <c:v>9176</c:v>
                </c:pt>
                <c:pt idx="1">
                  <c:v>8621</c:v>
                </c:pt>
                <c:pt idx="2">
                  <c:v>9167</c:v>
                </c:pt>
                <c:pt idx="3">
                  <c:v>9295</c:v>
                </c:pt>
                <c:pt idx="4">
                  <c:v>9540</c:v>
                </c:pt>
                <c:pt idx="5">
                  <c:v>9623</c:v>
                </c:pt>
                <c:pt idx="6">
                  <c:v>10009</c:v>
                </c:pt>
                <c:pt idx="7">
                  <c:v>10275</c:v>
                </c:pt>
                <c:pt idx="8">
                  <c:v>10714</c:v>
                </c:pt>
                <c:pt idx="9">
                  <c:v>10714</c:v>
                </c:pt>
                <c:pt idx="10">
                  <c:v>10931</c:v>
                </c:pt>
                <c:pt idx="11">
                  <c:v>10919</c:v>
                </c:pt>
                <c:pt idx="12">
                  <c:v>11396</c:v>
                </c:pt>
                <c:pt idx="13">
                  <c:v>11504</c:v>
                </c:pt>
                <c:pt idx="14">
                  <c:v>11187</c:v>
                </c:pt>
                <c:pt idx="15">
                  <c:v>11693</c:v>
                </c:pt>
                <c:pt idx="16">
                  <c:v>11663</c:v>
                </c:pt>
                <c:pt idx="17">
                  <c:v>11619</c:v>
                </c:pt>
                <c:pt idx="18">
                  <c:v>11619</c:v>
                </c:pt>
                <c:pt idx="19">
                  <c:v>11645</c:v>
                </c:pt>
                <c:pt idx="20">
                  <c:v>11614</c:v>
                </c:pt>
                <c:pt idx="21">
                  <c:v>11416</c:v>
                </c:pt>
                <c:pt idx="22">
                  <c:v>11946</c:v>
                </c:pt>
                <c:pt idx="23">
                  <c:v>12151</c:v>
                </c:pt>
                <c:pt idx="24">
                  <c:v>11152</c:v>
                </c:pt>
                <c:pt idx="25">
                  <c:v>11087</c:v>
                </c:pt>
                <c:pt idx="26">
                  <c:v>11378</c:v>
                </c:pt>
                <c:pt idx="27">
                  <c:v>11663</c:v>
                </c:pt>
                <c:pt idx="28">
                  <c:v>11751</c:v>
                </c:pt>
                <c:pt idx="29">
                  <c:v>11664</c:v>
                </c:pt>
                <c:pt idx="30">
                  <c:v>11668</c:v>
                </c:pt>
                <c:pt idx="31">
                  <c:v>11639</c:v>
                </c:pt>
                <c:pt idx="32">
                  <c:v>11533</c:v>
                </c:pt>
                <c:pt idx="33">
                  <c:v>11961</c:v>
                </c:pt>
                <c:pt idx="34">
                  <c:v>12056</c:v>
                </c:pt>
                <c:pt idx="35">
                  <c:v>11661</c:v>
                </c:pt>
                <c:pt idx="36">
                  <c:v>11658</c:v>
                </c:pt>
                <c:pt idx="37">
                  <c:v>11672</c:v>
                </c:pt>
                <c:pt idx="38">
                  <c:v>11565</c:v>
                </c:pt>
                <c:pt idx="39">
                  <c:v>11960</c:v>
                </c:pt>
                <c:pt idx="40">
                  <c:v>12344</c:v>
                </c:pt>
                <c:pt idx="41">
                  <c:v>11995</c:v>
                </c:pt>
                <c:pt idx="42">
                  <c:v>11970</c:v>
                </c:pt>
                <c:pt idx="43">
                  <c:v>12179</c:v>
                </c:pt>
                <c:pt idx="44">
                  <c:v>11842</c:v>
                </c:pt>
                <c:pt idx="45">
                  <c:v>11492</c:v>
                </c:pt>
                <c:pt idx="46">
                  <c:v>11603</c:v>
                </c:pt>
                <c:pt idx="47">
                  <c:v>11497</c:v>
                </c:pt>
                <c:pt idx="48">
                  <c:v>11573</c:v>
                </c:pt>
                <c:pt idx="49">
                  <c:v>11483</c:v>
                </c:pt>
                <c:pt idx="50">
                  <c:v>11427</c:v>
                </c:pt>
                <c:pt idx="51">
                  <c:v>11256</c:v>
                </c:pt>
                <c:pt idx="52">
                  <c:v>11241</c:v>
                </c:pt>
                <c:pt idx="53">
                  <c:v>11618</c:v>
                </c:pt>
                <c:pt idx="54">
                  <c:v>11655</c:v>
                </c:pt>
                <c:pt idx="55">
                  <c:v>11602</c:v>
                </c:pt>
                <c:pt idx="56">
                  <c:v>11488</c:v>
                </c:pt>
                <c:pt idx="57">
                  <c:v>11261</c:v>
                </c:pt>
                <c:pt idx="58">
                  <c:v>11287</c:v>
                </c:pt>
                <c:pt idx="59">
                  <c:v>11354</c:v>
                </c:pt>
                <c:pt idx="60">
                  <c:v>11212</c:v>
                </c:pt>
                <c:pt idx="61">
                  <c:v>11462</c:v>
                </c:pt>
                <c:pt idx="62">
                  <c:v>11352</c:v>
                </c:pt>
                <c:pt idx="63">
                  <c:v>11455</c:v>
                </c:pt>
                <c:pt idx="64">
                  <c:v>10874</c:v>
                </c:pt>
                <c:pt idx="65">
                  <c:v>11590</c:v>
                </c:pt>
                <c:pt idx="66">
                  <c:v>11149</c:v>
                </c:pt>
                <c:pt idx="67">
                  <c:v>11532</c:v>
                </c:pt>
                <c:pt idx="68">
                  <c:v>11364</c:v>
                </c:pt>
                <c:pt idx="69">
                  <c:v>10697</c:v>
                </c:pt>
                <c:pt idx="70">
                  <c:v>10833</c:v>
                </c:pt>
                <c:pt idx="71">
                  <c:v>10732</c:v>
                </c:pt>
                <c:pt idx="72">
                  <c:v>10676</c:v>
                </c:pt>
                <c:pt idx="73">
                  <c:v>11366</c:v>
                </c:pt>
                <c:pt idx="74">
                  <c:v>10975</c:v>
                </c:pt>
                <c:pt idx="75">
                  <c:v>10929</c:v>
                </c:pt>
                <c:pt idx="76">
                  <c:v>11121</c:v>
                </c:pt>
                <c:pt idx="77">
                  <c:v>10977</c:v>
                </c:pt>
                <c:pt idx="78">
                  <c:v>10634</c:v>
                </c:pt>
                <c:pt idx="79">
                  <c:v>10824</c:v>
                </c:pt>
                <c:pt idx="80">
                  <c:v>10802</c:v>
                </c:pt>
                <c:pt idx="81">
                  <c:v>11412</c:v>
                </c:pt>
                <c:pt idx="82">
                  <c:v>11390</c:v>
                </c:pt>
                <c:pt idx="83">
                  <c:v>10811</c:v>
                </c:pt>
                <c:pt idx="84">
                  <c:v>10689</c:v>
                </c:pt>
                <c:pt idx="85">
                  <c:v>10717</c:v>
                </c:pt>
                <c:pt idx="86">
                  <c:v>10630</c:v>
                </c:pt>
                <c:pt idx="87">
                  <c:v>10951</c:v>
                </c:pt>
                <c:pt idx="88">
                  <c:v>10556</c:v>
                </c:pt>
                <c:pt idx="89">
                  <c:v>10655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AD2-4380-907A-FA98816CE5B9}"/>
            </c:ext>
          </c:extLst>
        </c:ser>
        <c:ser>
          <c:idx val="6"/>
          <c:order val="5"/>
          <c:tx>
            <c:strRef>
              <c:f>'[1]E.coli SPT-39 MCC9427 analysis'!$G$2</c:f>
              <c:strCache>
                <c:ptCount val="1"/>
                <c:pt idx="0">
                  <c:v>1 ug/ml 9427  </c:v>
                </c:pt>
              </c:strCache>
            </c:strRef>
          </c:tx>
          <c:spPr>
            <a:ln w="1270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diamond"/>
            <c:size val="4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'[1]E.coli SPT-39 MCC9427 analysis'!$A$3:$A$92</c:f>
              <c:numCache>
                <c:formatCode>General</c:formatCode>
                <c:ptCount val="90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  <c:pt idx="13">
                  <c:v>260</c:v>
                </c:pt>
                <c:pt idx="14">
                  <c:v>280</c:v>
                </c:pt>
                <c:pt idx="15">
                  <c:v>300</c:v>
                </c:pt>
                <c:pt idx="16">
                  <c:v>320</c:v>
                </c:pt>
                <c:pt idx="17">
                  <c:v>340</c:v>
                </c:pt>
                <c:pt idx="18">
                  <c:v>360</c:v>
                </c:pt>
                <c:pt idx="19">
                  <c:v>380</c:v>
                </c:pt>
                <c:pt idx="20">
                  <c:v>400</c:v>
                </c:pt>
                <c:pt idx="21">
                  <c:v>420</c:v>
                </c:pt>
                <c:pt idx="22">
                  <c:v>440</c:v>
                </c:pt>
                <c:pt idx="23">
                  <c:v>460</c:v>
                </c:pt>
                <c:pt idx="24">
                  <c:v>480</c:v>
                </c:pt>
                <c:pt idx="25">
                  <c:v>500</c:v>
                </c:pt>
                <c:pt idx="26">
                  <c:v>520</c:v>
                </c:pt>
                <c:pt idx="27">
                  <c:v>540</c:v>
                </c:pt>
                <c:pt idx="28">
                  <c:v>560</c:v>
                </c:pt>
                <c:pt idx="29">
                  <c:v>580</c:v>
                </c:pt>
                <c:pt idx="30">
                  <c:v>600</c:v>
                </c:pt>
                <c:pt idx="31">
                  <c:v>620</c:v>
                </c:pt>
                <c:pt idx="32">
                  <c:v>640</c:v>
                </c:pt>
                <c:pt idx="33">
                  <c:v>660</c:v>
                </c:pt>
                <c:pt idx="34">
                  <c:v>680</c:v>
                </c:pt>
                <c:pt idx="35">
                  <c:v>700</c:v>
                </c:pt>
                <c:pt idx="36">
                  <c:v>720</c:v>
                </c:pt>
                <c:pt idx="37">
                  <c:v>740</c:v>
                </c:pt>
                <c:pt idx="38">
                  <c:v>760</c:v>
                </c:pt>
                <c:pt idx="39">
                  <c:v>780</c:v>
                </c:pt>
                <c:pt idx="40">
                  <c:v>800</c:v>
                </c:pt>
                <c:pt idx="41">
                  <c:v>820</c:v>
                </c:pt>
                <c:pt idx="42">
                  <c:v>840</c:v>
                </c:pt>
                <c:pt idx="43">
                  <c:v>860</c:v>
                </c:pt>
                <c:pt idx="44">
                  <c:v>880</c:v>
                </c:pt>
                <c:pt idx="45">
                  <c:v>900</c:v>
                </c:pt>
                <c:pt idx="46">
                  <c:v>920</c:v>
                </c:pt>
                <c:pt idx="47">
                  <c:v>940</c:v>
                </c:pt>
                <c:pt idx="48">
                  <c:v>960</c:v>
                </c:pt>
                <c:pt idx="49">
                  <c:v>980</c:v>
                </c:pt>
                <c:pt idx="50">
                  <c:v>1000</c:v>
                </c:pt>
                <c:pt idx="51">
                  <c:v>1020</c:v>
                </c:pt>
                <c:pt idx="52">
                  <c:v>1040</c:v>
                </c:pt>
                <c:pt idx="53">
                  <c:v>1060</c:v>
                </c:pt>
                <c:pt idx="54">
                  <c:v>1080</c:v>
                </c:pt>
                <c:pt idx="55">
                  <c:v>1100</c:v>
                </c:pt>
                <c:pt idx="56">
                  <c:v>1120</c:v>
                </c:pt>
                <c:pt idx="57">
                  <c:v>1140</c:v>
                </c:pt>
                <c:pt idx="58">
                  <c:v>1160</c:v>
                </c:pt>
                <c:pt idx="59">
                  <c:v>1180</c:v>
                </c:pt>
                <c:pt idx="60">
                  <c:v>1200</c:v>
                </c:pt>
                <c:pt idx="61">
                  <c:v>1220</c:v>
                </c:pt>
                <c:pt idx="62">
                  <c:v>1240</c:v>
                </c:pt>
                <c:pt idx="63">
                  <c:v>1260</c:v>
                </c:pt>
                <c:pt idx="64">
                  <c:v>1280</c:v>
                </c:pt>
                <c:pt idx="65">
                  <c:v>1300</c:v>
                </c:pt>
                <c:pt idx="66">
                  <c:v>1320</c:v>
                </c:pt>
                <c:pt idx="67">
                  <c:v>1340</c:v>
                </c:pt>
                <c:pt idx="68">
                  <c:v>1360</c:v>
                </c:pt>
                <c:pt idx="69">
                  <c:v>1380</c:v>
                </c:pt>
                <c:pt idx="70">
                  <c:v>1400</c:v>
                </c:pt>
                <c:pt idx="71">
                  <c:v>1420</c:v>
                </c:pt>
                <c:pt idx="72">
                  <c:v>1440</c:v>
                </c:pt>
                <c:pt idx="73">
                  <c:v>1460</c:v>
                </c:pt>
                <c:pt idx="74">
                  <c:v>1480</c:v>
                </c:pt>
                <c:pt idx="75">
                  <c:v>1500</c:v>
                </c:pt>
                <c:pt idx="76">
                  <c:v>1520</c:v>
                </c:pt>
                <c:pt idx="77">
                  <c:v>1540</c:v>
                </c:pt>
                <c:pt idx="78">
                  <c:v>1560</c:v>
                </c:pt>
                <c:pt idx="79">
                  <c:v>1580</c:v>
                </c:pt>
                <c:pt idx="80">
                  <c:v>1600</c:v>
                </c:pt>
                <c:pt idx="81">
                  <c:v>1620</c:v>
                </c:pt>
                <c:pt idx="82">
                  <c:v>1640</c:v>
                </c:pt>
                <c:pt idx="83">
                  <c:v>1660</c:v>
                </c:pt>
                <c:pt idx="84">
                  <c:v>1680</c:v>
                </c:pt>
                <c:pt idx="85">
                  <c:v>1700</c:v>
                </c:pt>
                <c:pt idx="86">
                  <c:v>1720</c:v>
                </c:pt>
                <c:pt idx="87">
                  <c:v>1740</c:v>
                </c:pt>
                <c:pt idx="88">
                  <c:v>1760</c:v>
                </c:pt>
                <c:pt idx="89">
                  <c:v>1780</c:v>
                </c:pt>
              </c:numCache>
            </c:numRef>
          </c:cat>
          <c:val>
            <c:numRef>
              <c:f>'[1]E.coli SPT-39 MCC9427 analysis'!$G$3:$G$92</c:f>
              <c:numCache>
                <c:formatCode>General</c:formatCode>
                <c:ptCount val="90"/>
                <c:pt idx="0">
                  <c:v>10010</c:v>
                </c:pt>
                <c:pt idx="1">
                  <c:v>9124</c:v>
                </c:pt>
                <c:pt idx="2">
                  <c:v>10358</c:v>
                </c:pt>
                <c:pt idx="3">
                  <c:v>10112</c:v>
                </c:pt>
                <c:pt idx="4">
                  <c:v>10255</c:v>
                </c:pt>
                <c:pt idx="5">
                  <c:v>10660</c:v>
                </c:pt>
                <c:pt idx="6">
                  <c:v>10642</c:v>
                </c:pt>
                <c:pt idx="7">
                  <c:v>11135</c:v>
                </c:pt>
                <c:pt idx="8">
                  <c:v>11651</c:v>
                </c:pt>
                <c:pt idx="9">
                  <c:v>11195</c:v>
                </c:pt>
                <c:pt idx="10">
                  <c:v>11932</c:v>
                </c:pt>
                <c:pt idx="11">
                  <c:v>11988</c:v>
                </c:pt>
                <c:pt idx="12">
                  <c:v>12687</c:v>
                </c:pt>
                <c:pt idx="13">
                  <c:v>12444</c:v>
                </c:pt>
                <c:pt idx="14">
                  <c:v>12856</c:v>
                </c:pt>
                <c:pt idx="15">
                  <c:v>13126</c:v>
                </c:pt>
                <c:pt idx="16">
                  <c:v>12861</c:v>
                </c:pt>
                <c:pt idx="17">
                  <c:v>13089</c:v>
                </c:pt>
                <c:pt idx="18">
                  <c:v>13160</c:v>
                </c:pt>
                <c:pt idx="19">
                  <c:v>12821</c:v>
                </c:pt>
                <c:pt idx="20">
                  <c:v>12493</c:v>
                </c:pt>
                <c:pt idx="21">
                  <c:v>12921</c:v>
                </c:pt>
                <c:pt idx="22">
                  <c:v>12589</c:v>
                </c:pt>
                <c:pt idx="23">
                  <c:v>13123</c:v>
                </c:pt>
                <c:pt idx="24">
                  <c:v>12350</c:v>
                </c:pt>
                <c:pt idx="25">
                  <c:v>12219</c:v>
                </c:pt>
                <c:pt idx="26">
                  <c:v>12306</c:v>
                </c:pt>
                <c:pt idx="27">
                  <c:v>12423</c:v>
                </c:pt>
                <c:pt idx="28">
                  <c:v>12215</c:v>
                </c:pt>
                <c:pt idx="29">
                  <c:v>12219</c:v>
                </c:pt>
                <c:pt idx="30">
                  <c:v>12422</c:v>
                </c:pt>
                <c:pt idx="31">
                  <c:v>12558</c:v>
                </c:pt>
                <c:pt idx="32">
                  <c:v>12357</c:v>
                </c:pt>
                <c:pt idx="33">
                  <c:v>12693</c:v>
                </c:pt>
                <c:pt idx="34">
                  <c:v>12503</c:v>
                </c:pt>
                <c:pt idx="35">
                  <c:v>12391</c:v>
                </c:pt>
                <c:pt idx="36">
                  <c:v>12421</c:v>
                </c:pt>
                <c:pt idx="37">
                  <c:v>12367</c:v>
                </c:pt>
                <c:pt idx="38">
                  <c:v>12382</c:v>
                </c:pt>
                <c:pt idx="39">
                  <c:v>12623</c:v>
                </c:pt>
                <c:pt idx="40">
                  <c:v>12830</c:v>
                </c:pt>
                <c:pt idx="41">
                  <c:v>12302</c:v>
                </c:pt>
                <c:pt idx="42">
                  <c:v>12542</c:v>
                </c:pt>
                <c:pt idx="43">
                  <c:v>12578</c:v>
                </c:pt>
                <c:pt idx="44">
                  <c:v>12027</c:v>
                </c:pt>
                <c:pt idx="45">
                  <c:v>12079</c:v>
                </c:pt>
                <c:pt idx="46">
                  <c:v>12313</c:v>
                </c:pt>
                <c:pt idx="47">
                  <c:v>11956</c:v>
                </c:pt>
                <c:pt idx="48">
                  <c:v>12167</c:v>
                </c:pt>
                <c:pt idx="49">
                  <c:v>12009</c:v>
                </c:pt>
                <c:pt idx="50">
                  <c:v>11507</c:v>
                </c:pt>
                <c:pt idx="51">
                  <c:v>11930</c:v>
                </c:pt>
                <c:pt idx="52">
                  <c:v>12084</c:v>
                </c:pt>
                <c:pt idx="53">
                  <c:v>11717</c:v>
                </c:pt>
                <c:pt idx="54">
                  <c:v>12018</c:v>
                </c:pt>
                <c:pt idx="55">
                  <c:v>12152</c:v>
                </c:pt>
                <c:pt idx="56">
                  <c:v>12553</c:v>
                </c:pt>
                <c:pt idx="57">
                  <c:v>11816</c:v>
                </c:pt>
                <c:pt idx="58">
                  <c:v>12019</c:v>
                </c:pt>
                <c:pt idx="59">
                  <c:v>12038</c:v>
                </c:pt>
                <c:pt idx="60">
                  <c:v>11939</c:v>
                </c:pt>
                <c:pt idx="61">
                  <c:v>11668</c:v>
                </c:pt>
                <c:pt idx="62">
                  <c:v>12132</c:v>
                </c:pt>
                <c:pt idx="63">
                  <c:v>12050</c:v>
                </c:pt>
                <c:pt idx="64">
                  <c:v>11639</c:v>
                </c:pt>
                <c:pt idx="65">
                  <c:v>11870</c:v>
                </c:pt>
                <c:pt idx="66">
                  <c:v>11580</c:v>
                </c:pt>
                <c:pt idx="67">
                  <c:v>11942</c:v>
                </c:pt>
                <c:pt idx="68">
                  <c:v>12010</c:v>
                </c:pt>
                <c:pt idx="69">
                  <c:v>11561</c:v>
                </c:pt>
                <c:pt idx="70">
                  <c:v>11580</c:v>
                </c:pt>
                <c:pt idx="71">
                  <c:v>11161</c:v>
                </c:pt>
                <c:pt idx="72">
                  <c:v>11258</c:v>
                </c:pt>
                <c:pt idx="73">
                  <c:v>11497</c:v>
                </c:pt>
                <c:pt idx="74">
                  <c:v>11852</c:v>
                </c:pt>
                <c:pt idx="75">
                  <c:v>11699</c:v>
                </c:pt>
                <c:pt idx="76">
                  <c:v>11463</c:v>
                </c:pt>
                <c:pt idx="77">
                  <c:v>11425</c:v>
                </c:pt>
                <c:pt idx="78">
                  <c:v>11051</c:v>
                </c:pt>
                <c:pt idx="79">
                  <c:v>11557</c:v>
                </c:pt>
                <c:pt idx="80">
                  <c:v>11454</c:v>
                </c:pt>
                <c:pt idx="81">
                  <c:v>11597</c:v>
                </c:pt>
                <c:pt idx="82">
                  <c:v>11274</c:v>
                </c:pt>
                <c:pt idx="83">
                  <c:v>11481</c:v>
                </c:pt>
                <c:pt idx="84">
                  <c:v>11584</c:v>
                </c:pt>
                <c:pt idx="85">
                  <c:v>11296</c:v>
                </c:pt>
                <c:pt idx="86">
                  <c:v>11161</c:v>
                </c:pt>
                <c:pt idx="87">
                  <c:v>11200</c:v>
                </c:pt>
                <c:pt idx="88">
                  <c:v>10817</c:v>
                </c:pt>
                <c:pt idx="89">
                  <c:v>11310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AD2-4380-907A-FA98816CE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80882560"/>
        <c:axId val="-1380882016"/>
      </c:lineChart>
      <c:catAx>
        <c:axId val="-1380882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80882016"/>
        <c:crosses val="autoZero"/>
        <c:auto val="1"/>
        <c:lblAlgn val="ctr"/>
        <c:lblOffset val="100"/>
        <c:noMultiLvlLbl val="0"/>
      </c:catAx>
      <c:valAx>
        <c:axId val="-1380882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80882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200" b="1" i="1" baseline="0">
                <a:effectLst/>
              </a:rPr>
              <a:t>S. aureus</a:t>
            </a:r>
            <a:r>
              <a:rPr lang="en-GB" sz="1200" b="1" i="0" baseline="0">
                <a:effectLst/>
              </a:rPr>
              <a:t>  MIC distribution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GB" sz="1200" b="1" i="0" baseline="0">
                <a:effectLst/>
              </a:rPr>
              <a:t>broth microdilution assay  (100 USA isolates)</a:t>
            </a:r>
            <a:endParaRPr lang="en-AU" sz="12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343157230554862"/>
          <c:y val="0.19859013091641489"/>
          <c:w val="0.63726403147853605"/>
          <c:h val="0.45115049440572197"/>
        </c:manualLayout>
      </c:layout>
      <c:lineChart>
        <c:grouping val="standard"/>
        <c:varyColors val="0"/>
        <c:ser>
          <c:idx val="0"/>
          <c:order val="0"/>
          <c:tx>
            <c:strRef>
              <c:f>'Fig 1b,1d '!$A$69</c:f>
              <c:strCache>
                <c:ptCount val="1"/>
                <c:pt idx="0">
                  <c:v>Oxacillin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 1b,1d '!$B$68:$M$68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'!$B$69:$M$69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20</c:v>
                </c:pt>
                <c:pt idx="5">
                  <c:v>36</c:v>
                </c:pt>
                <c:pt idx="6">
                  <c:v>49</c:v>
                </c:pt>
                <c:pt idx="7">
                  <c:v>50</c:v>
                </c:pt>
                <c:pt idx="8">
                  <c:v>52</c:v>
                </c:pt>
                <c:pt idx="9">
                  <c:v>52</c:v>
                </c:pt>
                <c:pt idx="10">
                  <c:v>54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09-4F51-9B35-184D5DFDAAC2}"/>
            </c:ext>
          </c:extLst>
        </c:ser>
        <c:ser>
          <c:idx val="1"/>
          <c:order val="1"/>
          <c:tx>
            <c:strRef>
              <c:f>'Fig 1b,1d '!$A$70</c:f>
              <c:strCache>
                <c:ptCount val="1"/>
                <c:pt idx="0">
                  <c:v>Levofloxacin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 1b,1d '!$B$68:$M$68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'!$B$70:$M$70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28</c:v>
                </c:pt>
                <c:pt idx="4">
                  <c:v>53</c:v>
                </c:pt>
                <c:pt idx="5">
                  <c:v>55</c:v>
                </c:pt>
                <c:pt idx="6">
                  <c:v>55</c:v>
                </c:pt>
                <c:pt idx="7">
                  <c:v>56</c:v>
                </c:pt>
                <c:pt idx="8">
                  <c:v>71</c:v>
                </c:pt>
                <c:pt idx="9">
                  <c:v>78</c:v>
                </c:pt>
                <c:pt idx="10">
                  <c:v>88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09-4F51-9B35-184D5DFDAAC2}"/>
            </c:ext>
          </c:extLst>
        </c:ser>
        <c:ser>
          <c:idx val="2"/>
          <c:order val="2"/>
          <c:tx>
            <c:strRef>
              <c:f>'Fig 1b,1d '!$A$71</c:f>
              <c:strCache>
                <c:ptCount val="1"/>
                <c:pt idx="0">
                  <c:v>Erythromycin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'Fig 1b,1d '!$B$68:$M$68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'!$B$71:$M$71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23</c:v>
                </c:pt>
                <c:pt idx="5">
                  <c:v>42</c:v>
                </c:pt>
                <c:pt idx="6">
                  <c:v>44</c:v>
                </c:pt>
                <c:pt idx="7">
                  <c:v>44</c:v>
                </c:pt>
                <c:pt idx="8">
                  <c:v>44</c:v>
                </c:pt>
                <c:pt idx="9">
                  <c:v>46</c:v>
                </c:pt>
                <c:pt idx="10">
                  <c:v>48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09-4F51-9B35-184D5DFDAAC2}"/>
            </c:ext>
          </c:extLst>
        </c:ser>
        <c:ser>
          <c:idx val="3"/>
          <c:order val="3"/>
          <c:tx>
            <c:strRef>
              <c:f>'Fig 1b,1d '!$A$72</c:f>
              <c:strCache>
                <c:ptCount val="1"/>
                <c:pt idx="0">
                  <c:v>Vancomycin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Pt>
            <c:idx val="4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409-4F51-9B35-184D5DFDAAC2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6409-4F51-9B35-184D5DFDAAC2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6409-4F51-9B35-184D5DFDAAC2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6409-4F51-9B35-184D5DFDAAC2}"/>
              </c:ext>
            </c:extLst>
          </c:dPt>
          <c:cat>
            <c:strRef>
              <c:f>'Fig 1b,1d '!$B$68:$M$68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'!$B$72:$M$72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58</c:v>
                </c:pt>
                <c:pt idx="6">
                  <c:v>97</c:v>
                </c:pt>
                <c:pt idx="7">
                  <c:v>98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409-4F51-9B35-184D5DFDAAC2}"/>
            </c:ext>
          </c:extLst>
        </c:ser>
        <c:ser>
          <c:idx val="4"/>
          <c:order val="4"/>
          <c:tx>
            <c:strRef>
              <c:f>'Fig 1b,1d '!$A$73</c:f>
              <c:strCache>
                <c:ptCount val="1"/>
                <c:pt idx="0">
                  <c:v>Mupirocin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strRef>
              <c:f>'Fig 1b,1d '!$B$68:$M$68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'!$B$73:$M$73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92</c:v>
                </c:pt>
                <c:pt idx="5">
                  <c:v>92</c:v>
                </c:pt>
                <c:pt idx="6">
                  <c:v>92</c:v>
                </c:pt>
                <c:pt idx="7">
                  <c:v>92</c:v>
                </c:pt>
                <c:pt idx="8">
                  <c:v>93</c:v>
                </c:pt>
                <c:pt idx="9">
                  <c:v>93</c:v>
                </c:pt>
                <c:pt idx="10">
                  <c:v>94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409-4F51-9B35-184D5DFDAAC2}"/>
            </c:ext>
          </c:extLst>
        </c:ser>
        <c:ser>
          <c:idx val="5"/>
          <c:order val="5"/>
          <c:tx>
            <c:strRef>
              <c:f>'Fig 1b,1d '!$A$74</c:f>
              <c:strCache>
                <c:ptCount val="1"/>
                <c:pt idx="0">
                  <c:v>Clindamycin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'Fig 1b,1d '!$B$68:$M$68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'!$B$74:$M$74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28</c:v>
                </c:pt>
                <c:pt idx="3">
                  <c:v>76</c:v>
                </c:pt>
                <c:pt idx="4">
                  <c:v>83</c:v>
                </c:pt>
                <c:pt idx="5">
                  <c:v>83</c:v>
                </c:pt>
                <c:pt idx="6">
                  <c:v>83</c:v>
                </c:pt>
                <c:pt idx="7">
                  <c:v>83</c:v>
                </c:pt>
                <c:pt idx="8">
                  <c:v>83</c:v>
                </c:pt>
                <c:pt idx="9">
                  <c:v>83</c:v>
                </c:pt>
                <c:pt idx="10">
                  <c:v>83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409-4F51-9B35-184D5DFDAAC2}"/>
            </c:ext>
          </c:extLst>
        </c:ser>
        <c:ser>
          <c:idx val="6"/>
          <c:order val="6"/>
          <c:tx>
            <c:strRef>
              <c:f>'Fig 1b,1d '!$A$75</c:f>
              <c:strCache>
                <c:ptCount val="1"/>
                <c:pt idx="0">
                  <c:v>Cannabidiol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strRef>
              <c:f>'Fig 1b,1d '!$B$68:$M$68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'!$B$75:$M$75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97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409-4F51-9B35-184D5DFDA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4614576"/>
        <c:axId val="1152384640"/>
      </c:lineChart>
      <c:catAx>
        <c:axId val="11646145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</a:rPr>
                  <a:t>MIC µg</a:t>
                </a:r>
                <a:r>
                  <a:rPr lang="en-US" sz="1200" baseline="0">
                    <a:solidFill>
                      <a:sysClr val="windowText" lastClr="000000"/>
                    </a:solidFill>
                  </a:rPr>
                  <a:t> m</a:t>
                </a:r>
                <a:r>
                  <a:rPr lang="en-US" sz="1200">
                    <a:solidFill>
                      <a:sysClr val="windowText" lastClr="000000"/>
                    </a:solidFill>
                  </a:rPr>
                  <a:t>L</a:t>
                </a:r>
                <a:r>
                  <a:rPr lang="en-US" sz="1200" baseline="30000">
                    <a:solidFill>
                      <a:sysClr val="windowText" lastClr="000000"/>
                    </a:solidFill>
                  </a:rPr>
                  <a:t>-1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2384640"/>
        <c:crosses val="autoZero"/>
        <c:auto val="1"/>
        <c:lblAlgn val="ctr"/>
        <c:lblOffset val="100"/>
        <c:noMultiLvlLbl val="0"/>
      </c:catAx>
      <c:valAx>
        <c:axId val="115238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ysClr val="windowText" lastClr="000000"/>
                    </a:solidFill>
                  </a:rPr>
                  <a:t>Cumulative Number of Isolates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4614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200" b="1" i="1">
                <a:effectLst/>
              </a:rPr>
              <a:t>N. gonorrheae</a:t>
            </a:r>
            <a:r>
              <a:rPr lang="en-GB" sz="1200" b="1">
                <a:effectLst/>
              </a:rPr>
              <a:t> MIC distribution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GB" sz="1200" b="1">
                <a:effectLst/>
              </a:rPr>
              <a:t>broth microdilution</a:t>
            </a:r>
            <a:r>
              <a:rPr lang="en-GB" sz="1200" b="1" baseline="0">
                <a:effectLst/>
              </a:rPr>
              <a:t> assay (30 isolates)</a:t>
            </a:r>
            <a:endParaRPr lang="en-AU" sz="12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 1b,1d '!$A$87</c:f>
              <c:strCache>
                <c:ptCount val="1"/>
                <c:pt idx="0">
                  <c:v>Ceftriaxone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 1b,1d '!$B$86:$N$86</c:f>
              <c:strCache>
                <c:ptCount val="13"/>
                <c:pt idx="0">
                  <c:v>≤0.004</c:v>
                </c:pt>
                <c:pt idx="1">
                  <c:v>0.008</c:v>
                </c:pt>
                <c:pt idx="2">
                  <c:v>0.015</c:v>
                </c:pt>
                <c:pt idx="3">
                  <c:v>0.03</c:v>
                </c:pt>
                <c:pt idx="4">
                  <c:v>0.06</c:v>
                </c:pt>
                <c:pt idx="5">
                  <c:v>0.12</c:v>
                </c:pt>
                <c:pt idx="6">
                  <c:v>0.25</c:v>
                </c:pt>
                <c:pt idx="7">
                  <c:v>0.5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8</c:v>
                </c:pt>
                <c:pt idx="12">
                  <c:v>&gt;8</c:v>
                </c:pt>
              </c:strCache>
            </c:strRef>
          </c:cat>
          <c:val>
            <c:numRef>
              <c:f>'Fig 1b,1d '!$B$87:$N$87</c:f>
              <c:numCache>
                <c:formatCode>General</c:formatCode>
                <c:ptCount val="13"/>
                <c:pt idx="0">
                  <c:v>20</c:v>
                </c:pt>
                <c:pt idx="1">
                  <c:v>20</c:v>
                </c:pt>
                <c:pt idx="2">
                  <c:v>25</c:v>
                </c:pt>
                <c:pt idx="3">
                  <c:v>27</c:v>
                </c:pt>
                <c:pt idx="4">
                  <c:v>28</c:v>
                </c:pt>
                <c:pt idx="5">
                  <c:v>28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9A-418C-9366-34C1859D421B}"/>
            </c:ext>
          </c:extLst>
        </c:ser>
        <c:ser>
          <c:idx val="1"/>
          <c:order val="1"/>
          <c:tx>
            <c:strRef>
              <c:f>'Fig 1b,1d '!$A$88</c:f>
              <c:strCache>
                <c:ptCount val="1"/>
                <c:pt idx="0">
                  <c:v>Azithromycin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cat>
            <c:strRef>
              <c:f>'Fig 1b,1d '!$B$86:$N$86</c:f>
              <c:strCache>
                <c:ptCount val="13"/>
                <c:pt idx="0">
                  <c:v>≤0.004</c:v>
                </c:pt>
                <c:pt idx="1">
                  <c:v>0.008</c:v>
                </c:pt>
                <c:pt idx="2">
                  <c:v>0.015</c:v>
                </c:pt>
                <c:pt idx="3">
                  <c:v>0.03</c:v>
                </c:pt>
                <c:pt idx="4">
                  <c:v>0.06</c:v>
                </c:pt>
                <c:pt idx="5">
                  <c:v>0.12</c:v>
                </c:pt>
                <c:pt idx="6">
                  <c:v>0.25</c:v>
                </c:pt>
                <c:pt idx="7">
                  <c:v>0.5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8</c:v>
                </c:pt>
                <c:pt idx="12">
                  <c:v>&gt;8</c:v>
                </c:pt>
              </c:strCache>
            </c:strRef>
          </c:cat>
          <c:val>
            <c:numRef>
              <c:f>'Fig 1b,1d '!$B$88:$N$88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8</c:v>
                </c:pt>
                <c:pt idx="6">
                  <c:v>19</c:v>
                </c:pt>
                <c:pt idx="7">
                  <c:v>21</c:v>
                </c:pt>
                <c:pt idx="8">
                  <c:v>22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9A-418C-9366-34C1859D421B}"/>
            </c:ext>
          </c:extLst>
        </c:ser>
        <c:ser>
          <c:idx val="2"/>
          <c:order val="2"/>
          <c:tx>
            <c:strRef>
              <c:f>'Fig 1b,1d '!$A$89</c:f>
              <c:strCache>
                <c:ptCount val="1"/>
                <c:pt idx="0">
                  <c:v>Ciprofloxacin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 1b,1d '!$B$86:$N$86</c:f>
              <c:strCache>
                <c:ptCount val="13"/>
                <c:pt idx="0">
                  <c:v>≤0.004</c:v>
                </c:pt>
                <c:pt idx="1">
                  <c:v>0.008</c:v>
                </c:pt>
                <c:pt idx="2">
                  <c:v>0.015</c:v>
                </c:pt>
                <c:pt idx="3">
                  <c:v>0.03</c:v>
                </c:pt>
                <c:pt idx="4">
                  <c:v>0.06</c:v>
                </c:pt>
                <c:pt idx="5">
                  <c:v>0.12</c:v>
                </c:pt>
                <c:pt idx="6">
                  <c:v>0.25</c:v>
                </c:pt>
                <c:pt idx="7">
                  <c:v>0.5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8</c:v>
                </c:pt>
                <c:pt idx="12">
                  <c:v>&gt;8</c:v>
                </c:pt>
              </c:strCache>
            </c:strRef>
          </c:cat>
          <c:val>
            <c:numRef>
              <c:f>'Fig 1b,1d '!$B$89:$N$89</c:f>
              <c:numCache>
                <c:formatCode>General</c:formatCode>
                <c:ptCount val="13"/>
                <c:pt idx="0">
                  <c:v>14</c:v>
                </c:pt>
                <c:pt idx="1">
                  <c:v>14</c:v>
                </c:pt>
                <c:pt idx="2">
                  <c:v>14</c:v>
                </c:pt>
                <c:pt idx="3">
                  <c:v>14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16</c:v>
                </c:pt>
                <c:pt idx="9">
                  <c:v>16</c:v>
                </c:pt>
                <c:pt idx="10">
                  <c:v>17</c:v>
                </c:pt>
                <c:pt idx="11">
                  <c:v>21</c:v>
                </c:pt>
                <c:pt idx="12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9A-418C-9366-34C1859D421B}"/>
            </c:ext>
          </c:extLst>
        </c:ser>
        <c:ser>
          <c:idx val="3"/>
          <c:order val="3"/>
          <c:tx>
            <c:strRef>
              <c:f>'Fig 1b,1d '!$A$90</c:f>
              <c:strCache>
                <c:ptCount val="1"/>
                <c:pt idx="0">
                  <c:v>Cannabidiol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strRef>
              <c:f>'Fig 1b,1d '!$B$86:$N$86</c:f>
              <c:strCache>
                <c:ptCount val="13"/>
                <c:pt idx="0">
                  <c:v>≤0.004</c:v>
                </c:pt>
                <c:pt idx="1">
                  <c:v>0.008</c:v>
                </c:pt>
                <c:pt idx="2">
                  <c:v>0.015</c:v>
                </c:pt>
                <c:pt idx="3">
                  <c:v>0.03</c:v>
                </c:pt>
                <c:pt idx="4">
                  <c:v>0.06</c:v>
                </c:pt>
                <c:pt idx="5">
                  <c:v>0.12</c:v>
                </c:pt>
                <c:pt idx="6">
                  <c:v>0.25</c:v>
                </c:pt>
                <c:pt idx="7">
                  <c:v>0.5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8</c:v>
                </c:pt>
                <c:pt idx="12">
                  <c:v>&gt;8</c:v>
                </c:pt>
              </c:strCache>
            </c:strRef>
          </c:cat>
          <c:val>
            <c:numRef>
              <c:f>'Fig 1b,1d '!$B$90:$N$90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13</c:v>
                </c:pt>
                <c:pt idx="9">
                  <c:v>28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9A-418C-9366-34C1859D4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781472"/>
        <c:axId val="1149776064"/>
      </c:lineChart>
      <c:catAx>
        <c:axId val="11497814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baseline="0">
                    <a:effectLst/>
                  </a:rPr>
                  <a:t>MIC µg mL</a:t>
                </a:r>
                <a:r>
                  <a:rPr lang="en-US" sz="1200" b="0" i="0" baseline="30000">
                    <a:effectLst/>
                  </a:rPr>
                  <a:t>-1</a:t>
                </a:r>
                <a:endParaRPr lang="en-AU" sz="12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9776064"/>
        <c:crosses val="autoZero"/>
        <c:auto val="1"/>
        <c:lblAlgn val="ctr"/>
        <c:lblOffset val="100"/>
        <c:noMultiLvlLbl val="0"/>
      </c:catAx>
      <c:valAx>
        <c:axId val="114977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Cumulative Number of Isolates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9781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 b="1" i="1" baseline="0">
                <a:effectLst/>
              </a:rPr>
              <a:t>N. gonorrheae</a:t>
            </a:r>
            <a:r>
              <a:rPr lang="en-GB" sz="1200" b="1" i="0" baseline="0">
                <a:effectLst/>
              </a:rPr>
              <a:t> MIC distribution (µg mL</a:t>
            </a:r>
            <a:r>
              <a:rPr lang="en-GB" sz="1200" b="1" i="0" baseline="30000">
                <a:effectLst/>
              </a:rPr>
              <a:t>-1</a:t>
            </a:r>
            <a:r>
              <a:rPr lang="en-GB" sz="1200" b="1" i="0" baseline="0">
                <a:effectLst/>
              </a:rPr>
              <a:t>)  </a:t>
            </a:r>
          </a:p>
          <a:p>
            <a:pPr>
              <a:defRPr sz="1200"/>
            </a:pPr>
            <a:r>
              <a:rPr lang="en-GB" sz="1200" b="1" i="0" baseline="0">
                <a:effectLst/>
              </a:rPr>
              <a:t>agar microdilution assay (26 isolates)</a:t>
            </a:r>
            <a:endParaRPr lang="en-AU" sz="1200">
              <a:effectLst/>
            </a:endParaRPr>
          </a:p>
        </c:rich>
      </c:tx>
      <c:layout>
        <c:manualLayout>
          <c:xMode val="edge"/>
          <c:yMode val="edge"/>
          <c:x val="0.21079155730533686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231951480155563"/>
          <c:y val="0.16708333333333336"/>
          <c:w val="0.85268055105533458"/>
          <c:h val="0.49544393157751832"/>
        </c:manualLayout>
      </c:layout>
      <c:lineChart>
        <c:grouping val="standard"/>
        <c:varyColors val="0"/>
        <c:ser>
          <c:idx val="0"/>
          <c:order val="0"/>
          <c:tx>
            <c:strRef>
              <c:f>'Fig 1b,1d '!$A$109</c:f>
              <c:strCache>
                <c:ptCount val="1"/>
                <c:pt idx="0">
                  <c:v>Ceftriaxone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 1b,1d '!$B$108:$N$108</c:f>
              <c:strCache>
                <c:ptCount val="13"/>
                <c:pt idx="0">
                  <c:v>≤0.004</c:v>
                </c:pt>
                <c:pt idx="1">
                  <c:v>0.008</c:v>
                </c:pt>
                <c:pt idx="2">
                  <c:v>0.015</c:v>
                </c:pt>
                <c:pt idx="3">
                  <c:v>0.03</c:v>
                </c:pt>
                <c:pt idx="4">
                  <c:v>0.06</c:v>
                </c:pt>
                <c:pt idx="5">
                  <c:v>0.12</c:v>
                </c:pt>
                <c:pt idx="6">
                  <c:v>0.25</c:v>
                </c:pt>
                <c:pt idx="7">
                  <c:v>0.5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8</c:v>
                </c:pt>
                <c:pt idx="12">
                  <c:v>&gt;8</c:v>
                </c:pt>
              </c:strCache>
            </c:strRef>
          </c:cat>
          <c:val>
            <c:numRef>
              <c:f>'Fig 1b,1d '!$B$109:$N$109</c:f>
              <c:numCache>
                <c:formatCode>General</c:formatCode>
                <c:ptCount val="13"/>
                <c:pt idx="0">
                  <c:v>2</c:v>
                </c:pt>
                <c:pt idx="1">
                  <c:v>6</c:v>
                </c:pt>
                <c:pt idx="2">
                  <c:v>12</c:v>
                </c:pt>
                <c:pt idx="3">
                  <c:v>15</c:v>
                </c:pt>
                <c:pt idx="4">
                  <c:v>21</c:v>
                </c:pt>
                <c:pt idx="5">
                  <c:v>22</c:v>
                </c:pt>
                <c:pt idx="6">
                  <c:v>24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26</c:v>
                </c:pt>
                <c:pt idx="11">
                  <c:v>26</c:v>
                </c:pt>
                <c:pt idx="12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A1-442A-97F6-ED355B936FD6}"/>
            </c:ext>
          </c:extLst>
        </c:ser>
        <c:ser>
          <c:idx val="1"/>
          <c:order val="1"/>
          <c:tx>
            <c:strRef>
              <c:f>'Fig 1b,1d '!$A$113</c:f>
              <c:strCache>
                <c:ptCount val="1"/>
                <c:pt idx="0">
                  <c:v>Ciprofloxacin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 1b,1d '!$B$108:$N$108</c:f>
              <c:strCache>
                <c:ptCount val="13"/>
                <c:pt idx="0">
                  <c:v>≤0.004</c:v>
                </c:pt>
                <c:pt idx="1">
                  <c:v>0.008</c:v>
                </c:pt>
                <c:pt idx="2">
                  <c:v>0.015</c:v>
                </c:pt>
                <c:pt idx="3">
                  <c:v>0.03</c:v>
                </c:pt>
                <c:pt idx="4">
                  <c:v>0.06</c:v>
                </c:pt>
                <c:pt idx="5">
                  <c:v>0.12</c:v>
                </c:pt>
                <c:pt idx="6">
                  <c:v>0.25</c:v>
                </c:pt>
                <c:pt idx="7">
                  <c:v>0.5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8</c:v>
                </c:pt>
                <c:pt idx="12">
                  <c:v>&gt;8</c:v>
                </c:pt>
              </c:strCache>
            </c:strRef>
          </c:cat>
          <c:val>
            <c:numRef>
              <c:f>'Fig 1b,1d '!$B$113:$N$113</c:f>
              <c:numCache>
                <c:formatCode>General</c:formatCode>
                <c:ptCount val="13"/>
                <c:pt idx="0">
                  <c:v>6</c:v>
                </c:pt>
                <c:pt idx="1">
                  <c:v>7</c:v>
                </c:pt>
                <c:pt idx="2">
                  <c:v>2</c:v>
                </c:pt>
                <c:pt idx="3">
                  <c:v>10</c:v>
                </c:pt>
                <c:pt idx="4">
                  <c:v>10</c:v>
                </c:pt>
                <c:pt idx="5">
                  <c:v>11</c:v>
                </c:pt>
                <c:pt idx="6">
                  <c:v>11</c:v>
                </c:pt>
                <c:pt idx="7">
                  <c:v>11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13</c:v>
                </c:pt>
                <c:pt idx="12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A1-442A-97F6-ED355B936FD6}"/>
            </c:ext>
          </c:extLst>
        </c:ser>
        <c:ser>
          <c:idx val="2"/>
          <c:order val="2"/>
          <c:tx>
            <c:strRef>
              <c:f>'Fig 1b,1d '!$A$117</c:f>
              <c:strCache>
                <c:ptCount val="1"/>
                <c:pt idx="0">
                  <c:v>Cannabidiol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strRef>
              <c:f>'Fig 1b,1d '!$B$108:$N$108</c:f>
              <c:strCache>
                <c:ptCount val="13"/>
                <c:pt idx="0">
                  <c:v>≤0.004</c:v>
                </c:pt>
                <c:pt idx="1">
                  <c:v>0.008</c:v>
                </c:pt>
                <c:pt idx="2">
                  <c:v>0.015</c:v>
                </c:pt>
                <c:pt idx="3">
                  <c:v>0.03</c:v>
                </c:pt>
                <c:pt idx="4">
                  <c:v>0.06</c:v>
                </c:pt>
                <c:pt idx="5">
                  <c:v>0.12</c:v>
                </c:pt>
                <c:pt idx="6">
                  <c:v>0.25</c:v>
                </c:pt>
                <c:pt idx="7">
                  <c:v>0.5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8</c:v>
                </c:pt>
                <c:pt idx="12">
                  <c:v>&gt;8</c:v>
                </c:pt>
              </c:strCache>
            </c:strRef>
          </c:cat>
          <c:val>
            <c:numRef>
              <c:f>'Fig 1b,1d '!$B$117:$N$117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</c:v>
                </c:pt>
                <c:pt idx="9">
                  <c:v>22</c:v>
                </c:pt>
                <c:pt idx="10">
                  <c:v>25</c:v>
                </c:pt>
                <c:pt idx="11">
                  <c:v>25</c:v>
                </c:pt>
                <c:pt idx="12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A1-442A-97F6-ED355B936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777728"/>
        <c:axId val="1149782304"/>
      </c:lineChart>
      <c:catAx>
        <c:axId val="1149777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baseline="0">
                    <a:effectLst/>
                  </a:rPr>
                  <a:t>MIC µg mL</a:t>
                </a:r>
                <a:r>
                  <a:rPr lang="en-US" sz="1200" b="0" i="0" baseline="30000">
                    <a:effectLst/>
                  </a:rPr>
                  <a:t>-1</a:t>
                </a:r>
                <a:endParaRPr lang="en-AU" sz="12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9782304"/>
        <c:crosses val="autoZero"/>
        <c:auto val="1"/>
        <c:lblAlgn val="ctr"/>
        <c:lblOffset val="100"/>
        <c:noMultiLvlLbl val="0"/>
      </c:catAx>
      <c:valAx>
        <c:axId val="1149782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Cumulative Number of Isolates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9777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42837097068024"/>
          <c:y val="8.5807192631560794E-2"/>
          <c:w val="0.69262385620915035"/>
          <c:h val="0.68659184504304038"/>
        </c:manualLayout>
      </c:layout>
      <c:lineChart>
        <c:grouping val="standard"/>
        <c:varyColors val="0"/>
        <c:ser>
          <c:idx val="0"/>
          <c:order val="0"/>
          <c:tx>
            <c:strRef>
              <c:f>'Fig 1b,1d '!$A$32</c:f>
              <c:strCache>
                <c:ptCount val="1"/>
                <c:pt idx="0">
                  <c:v>Daptomycin</c:v>
                </c:pt>
              </c:strCache>
            </c:strRef>
          </c:tx>
          <c:spPr>
            <a:ln w="28575" cap="rnd">
              <a:solidFill>
                <a:srgbClr val="FF99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99FF"/>
              </a:solidFill>
              <a:ln w="9525">
                <a:solidFill>
                  <a:srgbClr val="FF99FF"/>
                </a:solidFill>
              </a:ln>
              <a:effectLst/>
            </c:spPr>
          </c:marker>
          <c:cat>
            <c:strRef>
              <c:f>'Fig 1b,1d '!$B$31:$M$31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'!$B$32:$M$32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48</c:v>
                </c:pt>
                <c:pt idx="7">
                  <c:v>116</c:v>
                </c:pt>
                <c:pt idx="8">
                  <c:v>128</c:v>
                </c:pt>
                <c:pt idx="9">
                  <c:v>131</c:v>
                </c:pt>
                <c:pt idx="10">
                  <c:v>132</c:v>
                </c:pt>
                <c:pt idx="11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F0-449B-9AD4-58A0CF603339}"/>
            </c:ext>
          </c:extLst>
        </c:ser>
        <c:ser>
          <c:idx val="1"/>
          <c:order val="1"/>
          <c:tx>
            <c:strRef>
              <c:f>'Fig 1b,1d '!$A$37</c:f>
              <c:strCache>
                <c:ptCount val="1"/>
                <c:pt idx="0">
                  <c:v>Vancomycin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'Fig 1b,1d '!$B$31:$M$31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'!$B$37:$M$37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108</c:v>
                </c:pt>
                <c:pt idx="7">
                  <c:v>124</c:v>
                </c:pt>
                <c:pt idx="8">
                  <c:v>127</c:v>
                </c:pt>
                <c:pt idx="9">
                  <c:v>129</c:v>
                </c:pt>
                <c:pt idx="10">
                  <c:v>129</c:v>
                </c:pt>
                <c:pt idx="11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F0-449B-9AD4-58A0CF603339}"/>
            </c:ext>
          </c:extLst>
        </c:ser>
        <c:ser>
          <c:idx val="2"/>
          <c:order val="2"/>
          <c:tx>
            <c:strRef>
              <c:f>'Fig 1b,1d '!$A$42</c:f>
              <c:strCache>
                <c:ptCount val="1"/>
                <c:pt idx="0">
                  <c:v>Mupirocin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strRef>
              <c:f>'Fig 1b,1d '!$B$31:$M$31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'!$B$42:$M$42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46</c:v>
                </c:pt>
                <c:pt idx="5">
                  <c:v>121</c:v>
                </c:pt>
                <c:pt idx="6">
                  <c:v>124</c:v>
                </c:pt>
                <c:pt idx="7">
                  <c:v>125</c:v>
                </c:pt>
                <c:pt idx="8">
                  <c:v>126</c:v>
                </c:pt>
                <c:pt idx="9">
                  <c:v>126</c:v>
                </c:pt>
                <c:pt idx="10">
                  <c:v>127</c:v>
                </c:pt>
                <c:pt idx="11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F0-449B-9AD4-58A0CF603339}"/>
            </c:ext>
          </c:extLst>
        </c:ser>
        <c:ser>
          <c:idx val="3"/>
          <c:order val="3"/>
          <c:tx>
            <c:strRef>
              <c:f>'Fig 1b,1d '!$A$47</c:f>
              <c:strCache>
                <c:ptCount val="1"/>
                <c:pt idx="0">
                  <c:v>Clindamycin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'Fig 1b,1d '!$B$31:$M$31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'!$B$47:$M$47</c:f>
              <c:numCache>
                <c:formatCode>General</c:formatCode>
                <c:ptCount val="12"/>
                <c:pt idx="0">
                  <c:v>0</c:v>
                </c:pt>
                <c:pt idx="1">
                  <c:v>10</c:v>
                </c:pt>
                <c:pt idx="2">
                  <c:v>36</c:v>
                </c:pt>
                <c:pt idx="3">
                  <c:v>90</c:v>
                </c:pt>
                <c:pt idx="4">
                  <c:v>91</c:v>
                </c:pt>
                <c:pt idx="5">
                  <c:v>91</c:v>
                </c:pt>
                <c:pt idx="6">
                  <c:v>93</c:v>
                </c:pt>
                <c:pt idx="7">
                  <c:v>93</c:v>
                </c:pt>
                <c:pt idx="8">
                  <c:v>94</c:v>
                </c:pt>
                <c:pt idx="9">
                  <c:v>95</c:v>
                </c:pt>
                <c:pt idx="10">
                  <c:v>95</c:v>
                </c:pt>
                <c:pt idx="11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F0-449B-9AD4-58A0CF603339}"/>
            </c:ext>
          </c:extLst>
        </c:ser>
        <c:ser>
          <c:idx val="4"/>
          <c:order val="4"/>
          <c:tx>
            <c:strRef>
              <c:f>'Fig 1b,1d '!$A$52</c:f>
              <c:strCache>
                <c:ptCount val="1"/>
                <c:pt idx="0">
                  <c:v>Cannabidiol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strRef>
              <c:f>'Fig 1b,1d '!$B$31:$M$31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'!$B$52:$M$52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7</c:v>
                </c:pt>
                <c:pt idx="7">
                  <c:v>113</c:v>
                </c:pt>
                <c:pt idx="8">
                  <c:v>131</c:v>
                </c:pt>
                <c:pt idx="9">
                  <c:v>132</c:v>
                </c:pt>
                <c:pt idx="10">
                  <c:v>132</c:v>
                </c:pt>
                <c:pt idx="11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7F0-449B-9AD4-58A0CF603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170000"/>
        <c:axId val="1058869456"/>
      </c:lineChart>
      <c:catAx>
        <c:axId val="11661700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MIC µg mL</a:t>
                </a:r>
                <a:r>
                  <a:rPr lang="en-US" sz="1100" baseline="30000"/>
                  <a:t>-1</a:t>
                </a:r>
                <a:endParaRPr lang="en-AU" sz="1100" baseline="30000"/>
              </a:p>
            </c:rich>
          </c:tx>
          <c:layout>
            <c:manualLayout>
              <c:xMode val="edge"/>
              <c:yMode val="edge"/>
              <c:x val="0.43846519607843132"/>
              <c:y val="0.879308796296296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869456"/>
        <c:crosses val="autoZero"/>
        <c:auto val="1"/>
        <c:lblAlgn val="ctr"/>
        <c:lblOffset val="100"/>
        <c:noMultiLvlLbl val="0"/>
      </c:catAx>
      <c:valAx>
        <c:axId val="105886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Number of Isolates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6170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566470588235294"/>
          <c:y val="0.24456759259259264"/>
          <c:w val="0.20186679096088267"/>
          <c:h val="0.455405245969831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43157230554862"/>
          <c:y val="9.7896344662741205E-2"/>
          <c:w val="0.68035996287969658"/>
          <c:h val="0.65253798169416433"/>
        </c:manualLayout>
      </c:layout>
      <c:lineChart>
        <c:grouping val="standard"/>
        <c:varyColors val="0"/>
        <c:ser>
          <c:idx val="0"/>
          <c:order val="0"/>
          <c:tx>
            <c:strRef>
              <c:f>'Fig 1b,1d '!$A$69</c:f>
              <c:strCache>
                <c:ptCount val="1"/>
                <c:pt idx="0">
                  <c:v>Oxacillin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 1b,1d '!$B$68:$M$68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'!$B$69:$M$69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20</c:v>
                </c:pt>
                <c:pt idx="5">
                  <c:v>36</c:v>
                </c:pt>
                <c:pt idx="6">
                  <c:v>49</c:v>
                </c:pt>
                <c:pt idx="7">
                  <c:v>50</c:v>
                </c:pt>
                <c:pt idx="8">
                  <c:v>52</c:v>
                </c:pt>
                <c:pt idx="9">
                  <c:v>52</c:v>
                </c:pt>
                <c:pt idx="10">
                  <c:v>54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F0-466A-A3AE-B639F15A01FF}"/>
            </c:ext>
          </c:extLst>
        </c:ser>
        <c:ser>
          <c:idx val="1"/>
          <c:order val="1"/>
          <c:tx>
            <c:strRef>
              <c:f>'Fig 1b,1d '!$A$70</c:f>
              <c:strCache>
                <c:ptCount val="1"/>
                <c:pt idx="0">
                  <c:v>Levofloxacin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 1b,1d '!$B$68:$M$68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'!$B$70:$M$70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28</c:v>
                </c:pt>
                <c:pt idx="4">
                  <c:v>53</c:v>
                </c:pt>
                <c:pt idx="5">
                  <c:v>55</c:v>
                </c:pt>
                <c:pt idx="6">
                  <c:v>55</c:v>
                </c:pt>
                <c:pt idx="7">
                  <c:v>56</c:v>
                </c:pt>
                <c:pt idx="8">
                  <c:v>71</c:v>
                </c:pt>
                <c:pt idx="9">
                  <c:v>78</c:v>
                </c:pt>
                <c:pt idx="10">
                  <c:v>88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F0-466A-A3AE-B639F15A01FF}"/>
            </c:ext>
          </c:extLst>
        </c:ser>
        <c:ser>
          <c:idx val="2"/>
          <c:order val="2"/>
          <c:tx>
            <c:strRef>
              <c:f>'Fig 1b,1d '!$A$71</c:f>
              <c:strCache>
                <c:ptCount val="1"/>
                <c:pt idx="0">
                  <c:v>Erythromycin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'Fig 1b,1d '!$B$68:$M$68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'!$B$71:$M$71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23</c:v>
                </c:pt>
                <c:pt idx="5">
                  <c:v>42</c:v>
                </c:pt>
                <c:pt idx="6">
                  <c:v>44</c:v>
                </c:pt>
                <c:pt idx="7">
                  <c:v>44</c:v>
                </c:pt>
                <c:pt idx="8">
                  <c:v>44</c:v>
                </c:pt>
                <c:pt idx="9">
                  <c:v>46</c:v>
                </c:pt>
                <c:pt idx="10">
                  <c:v>48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F0-466A-A3AE-B639F15A01FF}"/>
            </c:ext>
          </c:extLst>
        </c:ser>
        <c:ser>
          <c:idx val="3"/>
          <c:order val="3"/>
          <c:tx>
            <c:strRef>
              <c:f>'Fig 1b,1d '!$A$72</c:f>
              <c:strCache>
                <c:ptCount val="1"/>
                <c:pt idx="0">
                  <c:v>Vancomycin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Pt>
            <c:idx val="4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F7F0-466A-A3AE-B639F15A01F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F7F0-466A-A3AE-B639F15A01F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F7F0-466A-A3AE-B639F15A01F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F7F0-466A-A3AE-B639F15A01FF}"/>
              </c:ext>
            </c:extLst>
          </c:dPt>
          <c:cat>
            <c:strRef>
              <c:f>'Fig 1b,1d '!$B$68:$M$68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'!$B$72:$M$72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58</c:v>
                </c:pt>
                <c:pt idx="6">
                  <c:v>97</c:v>
                </c:pt>
                <c:pt idx="7">
                  <c:v>98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7F0-466A-A3AE-B639F15A01FF}"/>
            </c:ext>
          </c:extLst>
        </c:ser>
        <c:ser>
          <c:idx val="4"/>
          <c:order val="4"/>
          <c:tx>
            <c:strRef>
              <c:f>'Fig 1b,1d '!$A$73</c:f>
              <c:strCache>
                <c:ptCount val="1"/>
                <c:pt idx="0">
                  <c:v>Mupirocin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strRef>
              <c:f>'Fig 1b,1d '!$B$68:$M$68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'!$B$73:$M$73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92</c:v>
                </c:pt>
                <c:pt idx="5">
                  <c:v>92</c:v>
                </c:pt>
                <c:pt idx="6">
                  <c:v>92</c:v>
                </c:pt>
                <c:pt idx="7">
                  <c:v>92</c:v>
                </c:pt>
                <c:pt idx="8">
                  <c:v>93</c:v>
                </c:pt>
                <c:pt idx="9">
                  <c:v>93</c:v>
                </c:pt>
                <c:pt idx="10">
                  <c:v>94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7F0-466A-A3AE-B639F15A01FF}"/>
            </c:ext>
          </c:extLst>
        </c:ser>
        <c:ser>
          <c:idx val="5"/>
          <c:order val="5"/>
          <c:tx>
            <c:strRef>
              <c:f>'Fig 1b,1d '!$A$74</c:f>
              <c:strCache>
                <c:ptCount val="1"/>
                <c:pt idx="0">
                  <c:v>Clindamycin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'Fig 1b,1d '!$B$68:$M$68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'!$B$74:$M$74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28</c:v>
                </c:pt>
                <c:pt idx="3">
                  <c:v>76</c:v>
                </c:pt>
                <c:pt idx="4">
                  <c:v>83</c:v>
                </c:pt>
                <c:pt idx="5">
                  <c:v>83</c:v>
                </c:pt>
                <c:pt idx="6">
                  <c:v>83</c:v>
                </c:pt>
                <c:pt idx="7">
                  <c:v>83</c:v>
                </c:pt>
                <c:pt idx="8">
                  <c:v>83</c:v>
                </c:pt>
                <c:pt idx="9">
                  <c:v>83</c:v>
                </c:pt>
                <c:pt idx="10">
                  <c:v>83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7F0-466A-A3AE-B639F15A01FF}"/>
            </c:ext>
          </c:extLst>
        </c:ser>
        <c:ser>
          <c:idx val="6"/>
          <c:order val="6"/>
          <c:tx>
            <c:strRef>
              <c:f>'Fig 1b,1d '!$A$75</c:f>
              <c:strCache>
                <c:ptCount val="1"/>
                <c:pt idx="0">
                  <c:v>Cannabidiol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strRef>
              <c:f>'Fig 1b,1d '!$B$68:$M$68</c:f>
              <c:strCache>
                <c:ptCount val="12"/>
                <c:pt idx="0">
                  <c:v>0.015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16</c:v>
                </c:pt>
                <c:pt idx="11">
                  <c:v>≥ 32</c:v>
                </c:pt>
              </c:strCache>
            </c:strRef>
          </c:cat>
          <c:val>
            <c:numRef>
              <c:f>'Fig 1b,1d '!$B$75:$M$75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97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7F0-466A-A3AE-B639F15A0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4614576"/>
        <c:axId val="1152384640"/>
      </c:lineChart>
      <c:catAx>
        <c:axId val="11646145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</a:rPr>
                  <a:t>MIC µg</a:t>
                </a:r>
                <a:r>
                  <a:rPr lang="en-US" sz="1200" baseline="0">
                    <a:solidFill>
                      <a:sysClr val="windowText" lastClr="000000"/>
                    </a:solidFill>
                  </a:rPr>
                  <a:t> m</a:t>
                </a:r>
                <a:r>
                  <a:rPr lang="en-US" sz="1200">
                    <a:solidFill>
                      <a:sysClr val="windowText" lastClr="000000"/>
                    </a:solidFill>
                  </a:rPr>
                  <a:t>L</a:t>
                </a:r>
                <a:r>
                  <a:rPr lang="en-US" sz="1200" baseline="30000">
                    <a:solidFill>
                      <a:sysClr val="windowText" lastClr="000000"/>
                    </a:solidFill>
                  </a:rPr>
                  <a:t>-1</a:t>
                </a:r>
              </a:p>
            </c:rich>
          </c:tx>
          <c:layout>
            <c:manualLayout>
              <c:xMode val="edge"/>
              <c:yMode val="edge"/>
              <c:x val="0.435654882009887"/>
              <c:y val="0.881049845508074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2384640"/>
        <c:crosses val="autoZero"/>
        <c:auto val="1"/>
        <c:lblAlgn val="ctr"/>
        <c:lblOffset val="100"/>
        <c:noMultiLvlLbl val="0"/>
      </c:catAx>
      <c:valAx>
        <c:axId val="115238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ysClr val="windowText" lastClr="000000"/>
                    </a:solidFill>
                  </a:rPr>
                  <a:t>Cumulative Number of Isolates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4614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0123897011356671"/>
          <c:y val="0.16335195009619308"/>
          <c:w val="0.19376953514139955"/>
          <c:h val="0.623414213257156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82768625247448"/>
          <c:y val="6.5195011018283539E-2"/>
          <c:w val="0.66776891460369669"/>
          <c:h val="0.70280595220650344"/>
        </c:manualLayout>
      </c:layout>
      <c:lineChart>
        <c:grouping val="standard"/>
        <c:varyColors val="0"/>
        <c:ser>
          <c:idx val="0"/>
          <c:order val="0"/>
          <c:tx>
            <c:strRef>
              <c:f>'Fig 1b,1d '!$A$87</c:f>
              <c:strCache>
                <c:ptCount val="1"/>
                <c:pt idx="0">
                  <c:v>Ceftriaxone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 1b,1d '!$B$86:$N$86</c:f>
              <c:strCache>
                <c:ptCount val="13"/>
                <c:pt idx="0">
                  <c:v>≤0.004</c:v>
                </c:pt>
                <c:pt idx="1">
                  <c:v>0.008</c:v>
                </c:pt>
                <c:pt idx="2">
                  <c:v>0.015</c:v>
                </c:pt>
                <c:pt idx="3">
                  <c:v>0.03</c:v>
                </c:pt>
                <c:pt idx="4">
                  <c:v>0.06</c:v>
                </c:pt>
                <c:pt idx="5">
                  <c:v>0.12</c:v>
                </c:pt>
                <c:pt idx="6">
                  <c:v>0.25</c:v>
                </c:pt>
                <c:pt idx="7">
                  <c:v>0.5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8</c:v>
                </c:pt>
                <c:pt idx="12">
                  <c:v>&gt;8</c:v>
                </c:pt>
              </c:strCache>
            </c:strRef>
          </c:cat>
          <c:val>
            <c:numRef>
              <c:f>'Fig 1b,1d '!$B$87:$N$87</c:f>
              <c:numCache>
                <c:formatCode>General</c:formatCode>
                <c:ptCount val="13"/>
                <c:pt idx="0">
                  <c:v>20</c:v>
                </c:pt>
                <c:pt idx="1">
                  <c:v>20</c:v>
                </c:pt>
                <c:pt idx="2">
                  <c:v>25</c:v>
                </c:pt>
                <c:pt idx="3">
                  <c:v>27</c:v>
                </c:pt>
                <c:pt idx="4">
                  <c:v>28</c:v>
                </c:pt>
                <c:pt idx="5">
                  <c:v>28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4D-402A-9BA5-E8CD1CCE61AB}"/>
            </c:ext>
          </c:extLst>
        </c:ser>
        <c:ser>
          <c:idx val="1"/>
          <c:order val="1"/>
          <c:tx>
            <c:strRef>
              <c:f>'Fig 1b,1d '!$A$88</c:f>
              <c:strCache>
                <c:ptCount val="1"/>
                <c:pt idx="0">
                  <c:v>Azithromycin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cat>
            <c:strRef>
              <c:f>'Fig 1b,1d '!$B$86:$N$86</c:f>
              <c:strCache>
                <c:ptCount val="13"/>
                <c:pt idx="0">
                  <c:v>≤0.004</c:v>
                </c:pt>
                <c:pt idx="1">
                  <c:v>0.008</c:v>
                </c:pt>
                <c:pt idx="2">
                  <c:v>0.015</c:v>
                </c:pt>
                <c:pt idx="3">
                  <c:v>0.03</c:v>
                </c:pt>
                <c:pt idx="4">
                  <c:v>0.06</c:v>
                </c:pt>
                <c:pt idx="5">
                  <c:v>0.12</c:v>
                </c:pt>
                <c:pt idx="6">
                  <c:v>0.25</c:v>
                </c:pt>
                <c:pt idx="7">
                  <c:v>0.5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8</c:v>
                </c:pt>
                <c:pt idx="12">
                  <c:v>&gt;8</c:v>
                </c:pt>
              </c:strCache>
            </c:strRef>
          </c:cat>
          <c:val>
            <c:numRef>
              <c:f>'Fig 1b,1d '!$B$88:$N$88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8</c:v>
                </c:pt>
                <c:pt idx="6">
                  <c:v>19</c:v>
                </c:pt>
                <c:pt idx="7">
                  <c:v>21</c:v>
                </c:pt>
                <c:pt idx="8">
                  <c:v>22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4D-402A-9BA5-E8CD1CCE61AB}"/>
            </c:ext>
          </c:extLst>
        </c:ser>
        <c:ser>
          <c:idx val="2"/>
          <c:order val="2"/>
          <c:tx>
            <c:strRef>
              <c:f>'Fig 1b,1d '!$A$89</c:f>
              <c:strCache>
                <c:ptCount val="1"/>
                <c:pt idx="0">
                  <c:v>Ciprofloxacin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 1b,1d '!$B$86:$N$86</c:f>
              <c:strCache>
                <c:ptCount val="13"/>
                <c:pt idx="0">
                  <c:v>≤0.004</c:v>
                </c:pt>
                <c:pt idx="1">
                  <c:v>0.008</c:v>
                </c:pt>
                <c:pt idx="2">
                  <c:v>0.015</c:v>
                </c:pt>
                <c:pt idx="3">
                  <c:v>0.03</c:v>
                </c:pt>
                <c:pt idx="4">
                  <c:v>0.06</c:v>
                </c:pt>
                <c:pt idx="5">
                  <c:v>0.12</c:v>
                </c:pt>
                <c:pt idx="6">
                  <c:v>0.25</c:v>
                </c:pt>
                <c:pt idx="7">
                  <c:v>0.5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8</c:v>
                </c:pt>
                <c:pt idx="12">
                  <c:v>&gt;8</c:v>
                </c:pt>
              </c:strCache>
            </c:strRef>
          </c:cat>
          <c:val>
            <c:numRef>
              <c:f>'Fig 1b,1d '!$B$89:$N$89</c:f>
              <c:numCache>
                <c:formatCode>General</c:formatCode>
                <c:ptCount val="13"/>
                <c:pt idx="0">
                  <c:v>14</c:v>
                </c:pt>
                <c:pt idx="1">
                  <c:v>14</c:v>
                </c:pt>
                <c:pt idx="2">
                  <c:v>14</c:v>
                </c:pt>
                <c:pt idx="3">
                  <c:v>14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16</c:v>
                </c:pt>
                <c:pt idx="9">
                  <c:v>16</c:v>
                </c:pt>
                <c:pt idx="10">
                  <c:v>17</c:v>
                </c:pt>
                <c:pt idx="11">
                  <c:v>21</c:v>
                </c:pt>
                <c:pt idx="12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4D-402A-9BA5-E8CD1CCE61AB}"/>
            </c:ext>
          </c:extLst>
        </c:ser>
        <c:ser>
          <c:idx val="3"/>
          <c:order val="3"/>
          <c:tx>
            <c:strRef>
              <c:f>'Fig 1b,1d '!$A$90</c:f>
              <c:strCache>
                <c:ptCount val="1"/>
                <c:pt idx="0">
                  <c:v>Cannabidiol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strRef>
              <c:f>'Fig 1b,1d '!$B$86:$N$86</c:f>
              <c:strCache>
                <c:ptCount val="13"/>
                <c:pt idx="0">
                  <c:v>≤0.004</c:v>
                </c:pt>
                <c:pt idx="1">
                  <c:v>0.008</c:v>
                </c:pt>
                <c:pt idx="2">
                  <c:v>0.015</c:v>
                </c:pt>
                <c:pt idx="3">
                  <c:v>0.03</c:v>
                </c:pt>
                <c:pt idx="4">
                  <c:v>0.06</c:v>
                </c:pt>
                <c:pt idx="5">
                  <c:v>0.12</c:v>
                </c:pt>
                <c:pt idx="6">
                  <c:v>0.25</c:v>
                </c:pt>
                <c:pt idx="7">
                  <c:v>0.5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8</c:v>
                </c:pt>
                <c:pt idx="12">
                  <c:v>&gt;8</c:v>
                </c:pt>
              </c:strCache>
            </c:strRef>
          </c:cat>
          <c:val>
            <c:numRef>
              <c:f>'Fig 1b,1d '!$B$90:$N$90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13</c:v>
                </c:pt>
                <c:pt idx="9">
                  <c:v>28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34D-402A-9BA5-E8CD1CCE6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781472"/>
        <c:axId val="1149776064"/>
      </c:lineChart>
      <c:catAx>
        <c:axId val="11497814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baseline="0">
                    <a:solidFill>
                      <a:sysClr val="windowText" lastClr="000000"/>
                    </a:solidFill>
                    <a:effectLst/>
                  </a:rPr>
                  <a:t>MIC µg mL</a:t>
                </a:r>
                <a:r>
                  <a:rPr lang="en-US" sz="1200" b="0" i="0" baseline="30000">
                    <a:solidFill>
                      <a:sysClr val="windowText" lastClr="000000"/>
                    </a:solidFill>
                    <a:effectLst/>
                  </a:rPr>
                  <a:t>-1</a:t>
                </a:r>
                <a:endParaRPr lang="en-AU" sz="1200">
                  <a:solidFill>
                    <a:sysClr val="windowText" lastClr="000000"/>
                  </a:solidFill>
                  <a:effectLst/>
                </a:endParaRPr>
              </a:p>
            </c:rich>
          </c:tx>
          <c:layout>
            <c:manualLayout>
              <c:xMode val="edge"/>
              <c:yMode val="edge"/>
              <c:x val="0.43669564216557449"/>
              <c:y val="0.89020497460801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9776064"/>
        <c:crosses val="autoZero"/>
        <c:auto val="1"/>
        <c:lblAlgn val="ctr"/>
        <c:lblOffset val="100"/>
        <c:noMultiLvlLbl val="0"/>
      </c:catAx>
      <c:valAx>
        <c:axId val="114977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ysClr val="windowText" lastClr="000000"/>
                    </a:solidFill>
                  </a:rPr>
                  <a:t>Cumulative Number of Isolates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9781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621027373101116"/>
          <c:y val="0.26581457362836136"/>
          <c:w val="0.20208042293214543"/>
          <c:h val="0.348942179445417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31951480155563"/>
          <c:y val="0.16708333333333336"/>
          <c:w val="0.66585980996892091"/>
          <c:h val="0.59021465632833903"/>
        </c:manualLayout>
      </c:layout>
      <c:lineChart>
        <c:grouping val="standard"/>
        <c:varyColors val="0"/>
        <c:ser>
          <c:idx val="0"/>
          <c:order val="0"/>
          <c:tx>
            <c:strRef>
              <c:f>'Fig 1b,1d '!$A$109</c:f>
              <c:strCache>
                <c:ptCount val="1"/>
                <c:pt idx="0">
                  <c:v>Ceftriaxone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 1b,1d '!$B$108:$N$108</c:f>
              <c:strCache>
                <c:ptCount val="13"/>
                <c:pt idx="0">
                  <c:v>≤0.004</c:v>
                </c:pt>
                <c:pt idx="1">
                  <c:v>0.008</c:v>
                </c:pt>
                <c:pt idx="2">
                  <c:v>0.015</c:v>
                </c:pt>
                <c:pt idx="3">
                  <c:v>0.03</c:v>
                </c:pt>
                <c:pt idx="4">
                  <c:v>0.06</c:v>
                </c:pt>
                <c:pt idx="5">
                  <c:v>0.12</c:v>
                </c:pt>
                <c:pt idx="6">
                  <c:v>0.25</c:v>
                </c:pt>
                <c:pt idx="7">
                  <c:v>0.5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8</c:v>
                </c:pt>
                <c:pt idx="12">
                  <c:v>&gt;8</c:v>
                </c:pt>
              </c:strCache>
            </c:strRef>
          </c:cat>
          <c:val>
            <c:numRef>
              <c:f>'Fig 1b,1d '!$B$109:$N$109</c:f>
              <c:numCache>
                <c:formatCode>General</c:formatCode>
                <c:ptCount val="13"/>
                <c:pt idx="0">
                  <c:v>2</c:v>
                </c:pt>
                <c:pt idx="1">
                  <c:v>6</c:v>
                </c:pt>
                <c:pt idx="2">
                  <c:v>12</c:v>
                </c:pt>
                <c:pt idx="3">
                  <c:v>15</c:v>
                </c:pt>
                <c:pt idx="4">
                  <c:v>21</c:v>
                </c:pt>
                <c:pt idx="5">
                  <c:v>22</c:v>
                </c:pt>
                <c:pt idx="6">
                  <c:v>24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26</c:v>
                </c:pt>
                <c:pt idx="11">
                  <c:v>26</c:v>
                </c:pt>
                <c:pt idx="12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49-414F-BD64-C59262E6AC26}"/>
            </c:ext>
          </c:extLst>
        </c:ser>
        <c:ser>
          <c:idx val="1"/>
          <c:order val="1"/>
          <c:tx>
            <c:strRef>
              <c:f>'Fig 1b,1d '!$A$113</c:f>
              <c:strCache>
                <c:ptCount val="1"/>
                <c:pt idx="0">
                  <c:v>Ciprofloxacin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 1b,1d '!$B$108:$N$108</c:f>
              <c:strCache>
                <c:ptCount val="13"/>
                <c:pt idx="0">
                  <c:v>≤0.004</c:v>
                </c:pt>
                <c:pt idx="1">
                  <c:v>0.008</c:v>
                </c:pt>
                <c:pt idx="2">
                  <c:v>0.015</c:v>
                </c:pt>
                <c:pt idx="3">
                  <c:v>0.03</c:v>
                </c:pt>
                <c:pt idx="4">
                  <c:v>0.06</c:v>
                </c:pt>
                <c:pt idx="5">
                  <c:v>0.12</c:v>
                </c:pt>
                <c:pt idx="6">
                  <c:v>0.25</c:v>
                </c:pt>
                <c:pt idx="7">
                  <c:v>0.5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8</c:v>
                </c:pt>
                <c:pt idx="12">
                  <c:v>&gt;8</c:v>
                </c:pt>
              </c:strCache>
            </c:strRef>
          </c:cat>
          <c:val>
            <c:numRef>
              <c:f>'Fig 1b,1d '!$B$113:$N$113</c:f>
              <c:numCache>
                <c:formatCode>General</c:formatCode>
                <c:ptCount val="13"/>
                <c:pt idx="0">
                  <c:v>6</c:v>
                </c:pt>
                <c:pt idx="1">
                  <c:v>7</c:v>
                </c:pt>
                <c:pt idx="2">
                  <c:v>2</c:v>
                </c:pt>
                <c:pt idx="3">
                  <c:v>10</c:v>
                </c:pt>
                <c:pt idx="4">
                  <c:v>10</c:v>
                </c:pt>
                <c:pt idx="5">
                  <c:v>11</c:v>
                </c:pt>
                <c:pt idx="6">
                  <c:v>11</c:v>
                </c:pt>
                <c:pt idx="7">
                  <c:v>11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13</c:v>
                </c:pt>
                <c:pt idx="12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49-414F-BD64-C59262E6AC26}"/>
            </c:ext>
          </c:extLst>
        </c:ser>
        <c:ser>
          <c:idx val="2"/>
          <c:order val="2"/>
          <c:tx>
            <c:strRef>
              <c:f>'Fig 1b,1d '!$A$117</c:f>
              <c:strCache>
                <c:ptCount val="1"/>
                <c:pt idx="0">
                  <c:v>Cannabidiol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strRef>
              <c:f>'Fig 1b,1d '!$B$108:$N$108</c:f>
              <c:strCache>
                <c:ptCount val="13"/>
                <c:pt idx="0">
                  <c:v>≤0.004</c:v>
                </c:pt>
                <c:pt idx="1">
                  <c:v>0.008</c:v>
                </c:pt>
                <c:pt idx="2">
                  <c:v>0.015</c:v>
                </c:pt>
                <c:pt idx="3">
                  <c:v>0.03</c:v>
                </c:pt>
                <c:pt idx="4">
                  <c:v>0.06</c:v>
                </c:pt>
                <c:pt idx="5">
                  <c:v>0.12</c:v>
                </c:pt>
                <c:pt idx="6">
                  <c:v>0.25</c:v>
                </c:pt>
                <c:pt idx="7">
                  <c:v>0.5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8</c:v>
                </c:pt>
                <c:pt idx="12">
                  <c:v>&gt;8</c:v>
                </c:pt>
              </c:strCache>
            </c:strRef>
          </c:cat>
          <c:val>
            <c:numRef>
              <c:f>'Fig 1b,1d '!$B$117:$N$117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</c:v>
                </c:pt>
                <c:pt idx="9">
                  <c:v>22</c:v>
                </c:pt>
                <c:pt idx="10">
                  <c:v>25</c:v>
                </c:pt>
                <c:pt idx="11">
                  <c:v>25</c:v>
                </c:pt>
                <c:pt idx="12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49-414F-BD64-C59262E6A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777728"/>
        <c:axId val="1149782304"/>
      </c:lineChart>
      <c:catAx>
        <c:axId val="1149777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baseline="0">
                    <a:solidFill>
                      <a:sysClr val="windowText" lastClr="000000"/>
                    </a:solidFill>
                    <a:effectLst/>
                  </a:rPr>
                  <a:t>MIC µg mL</a:t>
                </a:r>
                <a:r>
                  <a:rPr lang="en-US" sz="1200" b="0" i="0" baseline="30000">
                    <a:solidFill>
                      <a:sysClr val="windowText" lastClr="000000"/>
                    </a:solidFill>
                    <a:effectLst/>
                  </a:rPr>
                  <a:t>-1</a:t>
                </a:r>
                <a:endParaRPr lang="en-AU" sz="1200">
                  <a:solidFill>
                    <a:sysClr val="windowText" lastClr="000000"/>
                  </a:solidFill>
                  <a:effectLst/>
                </a:endParaRPr>
              </a:p>
            </c:rich>
          </c:tx>
          <c:layout>
            <c:manualLayout>
              <c:xMode val="edge"/>
              <c:yMode val="edge"/>
              <c:x val="0.41880906140915525"/>
              <c:y val="0.894705299364542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9782304"/>
        <c:crosses val="autoZero"/>
        <c:auto val="1"/>
        <c:lblAlgn val="ctr"/>
        <c:lblOffset val="100"/>
        <c:noMultiLvlLbl val="0"/>
      </c:catAx>
      <c:valAx>
        <c:axId val="1149782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ysClr val="windowText" lastClr="000000"/>
                    </a:solidFill>
                  </a:rPr>
                  <a:t>Cumulative Number of Isolates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9777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70216027879069"/>
          <c:y val="0.28996024019122019"/>
          <c:w val="0.20045792646988933"/>
          <c:h val="0.259879437999183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 b="1" i="1" baseline="0">
                <a:effectLst/>
              </a:rPr>
              <a:t>N. gonorrheae</a:t>
            </a:r>
            <a:r>
              <a:rPr lang="en-GB" sz="1200" b="1" i="0" baseline="0">
                <a:effectLst/>
              </a:rPr>
              <a:t> MIC distribution (µg mL</a:t>
            </a:r>
            <a:r>
              <a:rPr lang="en-GB" sz="1200" b="1" i="0" baseline="30000">
                <a:effectLst/>
              </a:rPr>
              <a:t>-1</a:t>
            </a:r>
            <a:r>
              <a:rPr lang="en-GB" sz="1200" b="1" i="0" baseline="0">
                <a:effectLst/>
              </a:rPr>
              <a:t>)  </a:t>
            </a:r>
            <a:endParaRPr lang="en-AU" sz="1200">
              <a:effectLst/>
            </a:endParaRPr>
          </a:p>
          <a:p>
            <a:pPr>
              <a:defRPr sz="1200"/>
            </a:pPr>
            <a:r>
              <a:rPr lang="en-GB" sz="1200" b="1" i="0" baseline="0">
                <a:effectLst/>
              </a:rPr>
              <a:t>agar microdilution assay (26 isolates)</a:t>
            </a:r>
            <a:endParaRPr lang="en-AU" sz="1200">
              <a:effectLst/>
            </a:endParaRPr>
          </a:p>
        </c:rich>
      </c:tx>
      <c:layout>
        <c:manualLayout>
          <c:xMode val="edge"/>
          <c:yMode val="edge"/>
          <c:x val="0.30002613412228796"/>
          <c:y val="4.586111111111112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323964497041421"/>
          <c:y val="0.17227314814814812"/>
          <c:w val="0.85214825772518077"/>
          <c:h val="0.53537175925925928"/>
        </c:manualLayout>
      </c:layout>
      <c:lineChart>
        <c:grouping val="standard"/>
        <c:varyColors val="0"/>
        <c:ser>
          <c:idx val="0"/>
          <c:order val="0"/>
          <c:tx>
            <c:strRef>
              <c:f>'Fig 1b,1d '!$A$109</c:f>
              <c:strCache>
                <c:ptCount val="1"/>
                <c:pt idx="0">
                  <c:v>Ceftriaxone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 1b,1d '!$B$108:$N$108</c:f>
              <c:strCache>
                <c:ptCount val="13"/>
                <c:pt idx="0">
                  <c:v>≤0.004</c:v>
                </c:pt>
                <c:pt idx="1">
                  <c:v>0.008</c:v>
                </c:pt>
                <c:pt idx="2">
                  <c:v>0.015</c:v>
                </c:pt>
                <c:pt idx="3">
                  <c:v>0.03</c:v>
                </c:pt>
                <c:pt idx="4">
                  <c:v>0.06</c:v>
                </c:pt>
                <c:pt idx="5">
                  <c:v>0.12</c:v>
                </c:pt>
                <c:pt idx="6">
                  <c:v>0.25</c:v>
                </c:pt>
                <c:pt idx="7">
                  <c:v>0.5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8</c:v>
                </c:pt>
                <c:pt idx="12">
                  <c:v>&gt;8</c:v>
                </c:pt>
              </c:strCache>
            </c:strRef>
          </c:cat>
          <c:val>
            <c:numRef>
              <c:f>'Fig 1b,1d '!$B$109:$N$109</c:f>
              <c:numCache>
                <c:formatCode>General</c:formatCode>
                <c:ptCount val="13"/>
                <c:pt idx="0">
                  <c:v>2</c:v>
                </c:pt>
                <c:pt idx="1">
                  <c:v>6</c:v>
                </c:pt>
                <c:pt idx="2">
                  <c:v>12</c:v>
                </c:pt>
                <c:pt idx="3">
                  <c:v>15</c:v>
                </c:pt>
                <c:pt idx="4">
                  <c:v>21</c:v>
                </c:pt>
                <c:pt idx="5">
                  <c:v>22</c:v>
                </c:pt>
                <c:pt idx="6">
                  <c:v>24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26</c:v>
                </c:pt>
                <c:pt idx="11">
                  <c:v>26</c:v>
                </c:pt>
                <c:pt idx="12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3F-432E-8169-1CD90FFED7EE}"/>
            </c:ext>
          </c:extLst>
        </c:ser>
        <c:ser>
          <c:idx val="1"/>
          <c:order val="1"/>
          <c:tx>
            <c:strRef>
              <c:f>'Fig 1b,1d '!$A$110</c:f>
              <c:strCache>
                <c:ptCount val="1"/>
                <c:pt idx="0">
                  <c:v>Cef-1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 1b,1d '!$B$108:$N$108</c:f>
              <c:strCache>
                <c:ptCount val="13"/>
                <c:pt idx="0">
                  <c:v>≤0.004</c:v>
                </c:pt>
                <c:pt idx="1">
                  <c:v>0.008</c:v>
                </c:pt>
                <c:pt idx="2">
                  <c:v>0.015</c:v>
                </c:pt>
                <c:pt idx="3">
                  <c:v>0.03</c:v>
                </c:pt>
                <c:pt idx="4">
                  <c:v>0.06</c:v>
                </c:pt>
                <c:pt idx="5">
                  <c:v>0.12</c:v>
                </c:pt>
                <c:pt idx="6">
                  <c:v>0.25</c:v>
                </c:pt>
                <c:pt idx="7">
                  <c:v>0.5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8</c:v>
                </c:pt>
                <c:pt idx="12">
                  <c:v>&gt;8</c:v>
                </c:pt>
              </c:strCache>
            </c:strRef>
          </c:cat>
          <c:val>
            <c:numRef>
              <c:f>'Fig 1b,1d '!$B$110:$N$110</c:f>
              <c:numCache>
                <c:formatCode>General</c:formatCode>
                <c:ptCount val="13"/>
                <c:pt idx="0">
                  <c:v>3</c:v>
                </c:pt>
                <c:pt idx="1">
                  <c:v>8</c:v>
                </c:pt>
                <c:pt idx="2">
                  <c:v>14</c:v>
                </c:pt>
                <c:pt idx="3">
                  <c:v>15</c:v>
                </c:pt>
                <c:pt idx="4">
                  <c:v>21</c:v>
                </c:pt>
                <c:pt idx="5">
                  <c:v>22</c:v>
                </c:pt>
                <c:pt idx="6">
                  <c:v>24</c:v>
                </c:pt>
                <c:pt idx="7">
                  <c:v>24</c:v>
                </c:pt>
                <c:pt idx="8">
                  <c:v>24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3F-432E-8169-1CD90FFED7EE}"/>
            </c:ext>
          </c:extLst>
        </c:ser>
        <c:ser>
          <c:idx val="2"/>
          <c:order val="2"/>
          <c:tx>
            <c:strRef>
              <c:f>'Fig 1b,1d '!$A$111</c:f>
              <c:strCache>
                <c:ptCount val="1"/>
                <c:pt idx="0">
                  <c:v>Cef-2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 1b,1d '!$B$108:$N$108</c:f>
              <c:strCache>
                <c:ptCount val="13"/>
                <c:pt idx="0">
                  <c:v>≤0.004</c:v>
                </c:pt>
                <c:pt idx="1">
                  <c:v>0.008</c:v>
                </c:pt>
                <c:pt idx="2">
                  <c:v>0.015</c:v>
                </c:pt>
                <c:pt idx="3">
                  <c:v>0.03</c:v>
                </c:pt>
                <c:pt idx="4">
                  <c:v>0.06</c:v>
                </c:pt>
                <c:pt idx="5">
                  <c:v>0.12</c:v>
                </c:pt>
                <c:pt idx="6">
                  <c:v>0.25</c:v>
                </c:pt>
                <c:pt idx="7">
                  <c:v>0.5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8</c:v>
                </c:pt>
                <c:pt idx="12">
                  <c:v>&gt;8</c:v>
                </c:pt>
              </c:strCache>
            </c:strRef>
          </c:cat>
          <c:val>
            <c:numRef>
              <c:f>'Fig 1b,1d '!$B$111:$N$111</c:f>
              <c:numCache>
                <c:formatCode>General</c:formatCode>
                <c:ptCount val="13"/>
                <c:pt idx="0">
                  <c:v>2</c:v>
                </c:pt>
                <c:pt idx="1">
                  <c:v>4</c:v>
                </c:pt>
                <c:pt idx="2">
                  <c:v>10</c:v>
                </c:pt>
                <c:pt idx="3">
                  <c:v>14</c:v>
                </c:pt>
                <c:pt idx="4">
                  <c:v>19</c:v>
                </c:pt>
                <c:pt idx="5">
                  <c:v>22</c:v>
                </c:pt>
                <c:pt idx="6">
                  <c:v>23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3F-432E-8169-1CD90FFED7EE}"/>
            </c:ext>
          </c:extLst>
        </c:ser>
        <c:ser>
          <c:idx val="3"/>
          <c:order val="3"/>
          <c:tx>
            <c:strRef>
              <c:f>'Fig 1b,1d '!$A$112</c:f>
              <c:strCache>
                <c:ptCount val="1"/>
                <c:pt idx="0">
                  <c:v>Cef-3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 1b,1d '!$B$108:$N$108</c:f>
              <c:strCache>
                <c:ptCount val="13"/>
                <c:pt idx="0">
                  <c:v>≤0.004</c:v>
                </c:pt>
                <c:pt idx="1">
                  <c:v>0.008</c:v>
                </c:pt>
                <c:pt idx="2">
                  <c:v>0.015</c:v>
                </c:pt>
                <c:pt idx="3">
                  <c:v>0.03</c:v>
                </c:pt>
                <c:pt idx="4">
                  <c:v>0.06</c:v>
                </c:pt>
                <c:pt idx="5">
                  <c:v>0.12</c:v>
                </c:pt>
                <c:pt idx="6">
                  <c:v>0.25</c:v>
                </c:pt>
                <c:pt idx="7">
                  <c:v>0.5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8</c:v>
                </c:pt>
                <c:pt idx="12">
                  <c:v>&gt;8</c:v>
                </c:pt>
              </c:strCache>
            </c:strRef>
          </c:cat>
          <c:val>
            <c:numRef>
              <c:f>'Fig 1b,1d '!$B$112:$N$112</c:f>
              <c:numCache>
                <c:formatCode>General</c:formatCode>
                <c:ptCount val="13"/>
                <c:pt idx="0">
                  <c:v>2</c:v>
                </c:pt>
                <c:pt idx="1">
                  <c:v>7</c:v>
                </c:pt>
                <c:pt idx="2">
                  <c:v>10</c:v>
                </c:pt>
                <c:pt idx="3">
                  <c:v>20</c:v>
                </c:pt>
                <c:pt idx="4">
                  <c:v>20</c:v>
                </c:pt>
                <c:pt idx="5">
                  <c:v>23</c:v>
                </c:pt>
                <c:pt idx="6">
                  <c:v>24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26</c:v>
                </c:pt>
                <c:pt idx="11">
                  <c:v>26</c:v>
                </c:pt>
                <c:pt idx="12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3F-432E-8169-1CD90FFED7EE}"/>
            </c:ext>
          </c:extLst>
        </c:ser>
        <c:ser>
          <c:idx val="4"/>
          <c:order val="4"/>
          <c:tx>
            <c:strRef>
              <c:f>'Fig 1b,1d '!$A$113</c:f>
              <c:strCache>
                <c:ptCount val="1"/>
                <c:pt idx="0">
                  <c:v>Ciprofloxacin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 1b,1d '!$B$108:$N$108</c:f>
              <c:strCache>
                <c:ptCount val="13"/>
                <c:pt idx="0">
                  <c:v>≤0.004</c:v>
                </c:pt>
                <c:pt idx="1">
                  <c:v>0.008</c:v>
                </c:pt>
                <c:pt idx="2">
                  <c:v>0.015</c:v>
                </c:pt>
                <c:pt idx="3">
                  <c:v>0.03</c:v>
                </c:pt>
                <c:pt idx="4">
                  <c:v>0.06</c:v>
                </c:pt>
                <c:pt idx="5">
                  <c:v>0.12</c:v>
                </c:pt>
                <c:pt idx="6">
                  <c:v>0.25</c:v>
                </c:pt>
                <c:pt idx="7">
                  <c:v>0.5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8</c:v>
                </c:pt>
                <c:pt idx="12">
                  <c:v>&gt;8</c:v>
                </c:pt>
              </c:strCache>
            </c:strRef>
          </c:cat>
          <c:val>
            <c:numRef>
              <c:f>'Fig 1b,1d '!$B$113:$N$113</c:f>
              <c:numCache>
                <c:formatCode>General</c:formatCode>
                <c:ptCount val="13"/>
                <c:pt idx="0">
                  <c:v>6</c:v>
                </c:pt>
                <c:pt idx="1">
                  <c:v>7</c:v>
                </c:pt>
                <c:pt idx="2">
                  <c:v>2</c:v>
                </c:pt>
                <c:pt idx="3">
                  <c:v>10</c:v>
                </c:pt>
                <c:pt idx="4">
                  <c:v>10</c:v>
                </c:pt>
                <c:pt idx="5">
                  <c:v>11</c:v>
                </c:pt>
                <c:pt idx="6">
                  <c:v>11</c:v>
                </c:pt>
                <c:pt idx="7">
                  <c:v>11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13</c:v>
                </c:pt>
                <c:pt idx="12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63F-432E-8169-1CD90FFED7EE}"/>
            </c:ext>
          </c:extLst>
        </c:ser>
        <c:ser>
          <c:idx val="5"/>
          <c:order val="5"/>
          <c:tx>
            <c:strRef>
              <c:f>'Fig 1b,1d '!$A$114</c:f>
              <c:strCache>
                <c:ptCount val="1"/>
                <c:pt idx="0">
                  <c:v>cip-1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 1b,1d '!$B$108:$N$108</c:f>
              <c:strCache>
                <c:ptCount val="13"/>
                <c:pt idx="0">
                  <c:v>≤0.004</c:v>
                </c:pt>
                <c:pt idx="1">
                  <c:v>0.008</c:v>
                </c:pt>
                <c:pt idx="2">
                  <c:v>0.015</c:v>
                </c:pt>
                <c:pt idx="3">
                  <c:v>0.03</c:v>
                </c:pt>
                <c:pt idx="4">
                  <c:v>0.06</c:v>
                </c:pt>
                <c:pt idx="5">
                  <c:v>0.12</c:v>
                </c:pt>
                <c:pt idx="6">
                  <c:v>0.25</c:v>
                </c:pt>
                <c:pt idx="7">
                  <c:v>0.5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8</c:v>
                </c:pt>
                <c:pt idx="12">
                  <c:v>&gt;8</c:v>
                </c:pt>
              </c:strCache>
            </c:strRef>
          </c:cat>
          <c:val>
            <c:numRef>
              <c:f>'Fig 1b,1d '!$B$114:$N$114</c:f>
              <c:numCache>
                <c:formatCode>General</c:formatCode>
                <c:ptCount val="13"/>
                <c:pt idx="0">
                  <c:v>6</c:v>
                </c:pt>
                <c:pt idx="1">
                  <c:v>7</c:v>
                </c:pt>
                <c:pt idx="2">
                  <c:v>3</c:v>
                </c:pt>
                <c:pt idx="3">
                  <c:v>10</c:v>
                </c:pt>
                <c:pt idx="4">
                  <c:v>10</c:v>
                </c:pt>
                <c:pt idx="5">
                  <c:v>11</c:v>
                </c:pt>
                <c:pt idx="6">
                  <c:v>11</c:v>
                </c:pt>
                <c:pt idx="7">
                  <c:v>11</c:v>
                </c:pt>
                <c:pt idx="8">
                  <c:v>11</c:v>
                </c:pt>
                <c:pt idx="9">
                  <c:v>12</c:v>
                </c:pt>
                <c:pt idx="10">
                  <c:v>14</c:v>
                </c:pt>
                <c:pt idx="11">
                  <c:v>14</c:v>
                </c:pt>
                <c:pt idx="12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63F-432E-8169-1CD90FFED7EE}"/>
            </c:ext>
          </c:extLst>
        </c:ser>
        <c:ser>
          <c:idx val="6"/>
          <c:order val="6"/>
          <c:tx>
            <c:strRef>
              <c:f>'Fig 1b,1d '!$A$115</c:f>
              <c:strCache>
                <c:ptCount val="1"/>
                <c:pt idx="0">
                  <c:v>cip-2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 1b,1d '!$B$108:$N$108</c:f>
              <c:strCache>
                <c:ptCount val="13"/>
                <c:pt idx="0">
                  <c:v>≤0.004</c:v>
                </c:pt>
                <c:pt idx="1">
                  <c:v>0.008</c:v>
                </c:pt>
                <c:pt idx="2">
                  <c:v>0.015</c:v>
                </c:pt>
                <c:pt idx="3">
                  <c:v>0.03</c:v>
                </c:pt>
                <c:pt idx="4">
                  <c:v>0.06</c:v>
                </c:pt>
                <c:pt idx="5">
                  <c:v>0.12</c:v>
                </c:pt>
                <c:pt idx="6">
                  <c:v>0.25</c:v>
                </c:pt>
                <c:pt idx="7">
                  <c:v>0.5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8</c:v>
                </c:pt>
                <c:pt idx="12">
                  <c:v>&gt;8</c:v>
                </c:pt>
              </c:strCache>
            </c:strRef>
          </c:cat>
          <c:val>
            <c:numRef>
              <c:f>'Fig 1b,1d '!$B$115:$N$115</c:f>
              <c:numCache>
                <c:formatCode>General</c:formatCode>
                <c:ptCount val="13"/>
                <c:pt idx="0">
                  <c:v>4</c:v>
                </c:pt>
                <c:pt idx="1">
                  <c:v>7</c:v>
                </c:pt>
                <c:pt idx="2">
                  <c:v>4</c:v>
                </c:pt>
                <c:pt idx="3">
                  <c:v>10</c:v>
                </c:pt>
                <c:pt idx="4">
                  <c:v>10</c:v>
                </c:pt>
                <c:pt idx="5">
                  <c:v>11</c:v>
                </c:pt>
                <c:pt idx="6">
                  <c:v>11</c:v>
                </c:pt>
                <c:pt idx="7">
                  <c:v>11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13</c:v>
                </c:pt>
                <c:pt idx="12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63F-432E-8169-1CD90FFED7EE}"/>
            </c:ext>
          </c:extLst>
        </c:ser>
        <c:ser>
          <c:idx val="7"/>
          <c:order val="7"/>
          <c:tx>
            <c:strRef>
              <c:f>'Fig 1b,1d '!$A$116</c:f>
              <c:strCache>
                <c:ptCount val="1"/>
                <c:pt idx="0">
                  <c:v>cip-3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 1b,1d '!$B$108:$N$108</c:f>
              <c:strCache>
                <c:ptCount val="13"/>
                <c:pt idx="0">
                  <c:v>≤0.004</c:v>
                </c:pt>
                <c:pt idx="1">
                  <c:v>0.008</c:v>
                </c:pt>
                <c:pt idx="2">
                  <c:v>0.015</c:v>
                </c:pt>
                <c:pt idx="3">
                  <c:v>0.03</c:v>
                </c:pt>
                <c:pt idx="4">
                  <c:v>0.06</c:v>
                </c:pt>
                <c:pt idx="5">
                  <c:v>0.12</c:v>
                </c:pt>
                <c:pt idx="6">
                  <c:v>0.25</c:v>
                </c:pt>
                <c:pt idx="7">
                  <c:v>0.5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8</c:v>
                </c:pt>
                <c:pt idx="12">
                  <c:v>&gt;8</c:v>
                </c:pt>
              </c:strCache>
            </c:strRef>
          </c:cat>
          <c:val>
            <c:numRef>
              <c:f>'Fig 1b,1d '!$B$116:$N$116</c:f>
              <c:numCache>
                <c:formatCode>General</c:formatCode>
                <c:ptCount val="13"/>
                <c:pt idx="0">
                  <c:v>6</c:v>
                </c:pt>
                <c:pt idx="1">
                  <c:v>7</c:v>
                </c:pt>
                <c:pt idx="2">
                  <c:v>5</c:v>
                </c:pt>
                <c:pt idx="3">
                  <c:v>10</c:v>
                </c:pt>
                <c:pt idx="4">
                  <c:v>10</c:v>
                </c:pt>
                <c:pt idx="5">
                  <c:v>11</c:v>
                </c:pt>
                <c:pt idx="6">
                  <c:v>11</c:v>
                </c:pt>
                <c:pt idx="7">
                  <c:v>11</c:v>
                </c:pt>
                <c:pt idx="8">
                  <c:v>11</c:v>
                </c:pt>
                <c:pt idx="9">
                  <c:v>12</c:v>
                </c:pt>
                <c:pt idx="10">
                  <c:v>12</c:v>
                </c:pt>
                <c:pt idx="11">
                  <c:v>16</c:v>
                </c:pt>
                <c:pt idx="12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63F-432E-8169-1CD90FFED7EE}"/>
            </c:ext>
          </c:extLst>
        </c:ser>
        <c:ser>
          <c:idx val="8"/>
          <c:order val="8"/>
          <c:tx>
            <c:strRef>
              <c:f>'Fig 1b,1d '!$A$117</c:f>
              <c:strCache>
                <c:ptCount val="1"/>
                <c:pt idx="0">
                  <c:v>Cannabidiol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'Fig 1b,1d '!$B$108:$N$108</c:f>
              <c:strCache>
                <c:ptCount val="13"/>
                <c:pt idx="0">
                  <c:v>≤0.004</c:v>
                </c:pt>
                <c:pt idx="1">
                  <c:v>0.008</c:v>
                </c:pt>
                <c:pt idx="2">
                  <c:v>0.015</c:v>
                </c:pt>
                <c:pt idx="3">
                  <c:v>0.03</c:v>
                </c:pt>
                <c:pt idx="4">
                  <c:v>0.06</c:v>
                </c:pt>
                <c:pt idx="5">
                  <c:v>0.12</c:v>
                </c:pt>
                <c:pt idx="6">
                  <c:v>0.25</c:v>
                </c:pt>
                <c:pt idx="7">
                  <c:v>0.5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8</c:v>
                </c:pt>
                <c:pt idx="12">
                  <c:v>&gt;8</c:v>
                </c:pt>
              </c:strCache>
            </c:strRef>
          </c:cat>
          <c:val>
            <c:numRef>
              <c:f>'Fig 1b,1d '!$B$117:$N$117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</c:v>
                </c:pt>
                <c:pt idx="9">
                  <c:v>22</c:v>
                </c:pt>
                <c:pt idx="10">
                  <c:v>25</c:v>
                </c:pt>
                <c:pt idx="11">
                  <c:v>25</c:v>
                </c:pt>
                <c:pt idx="12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63F-432E-8169-1CD90FFED7EE}"/>
            </c:ext>
          </c:extLst>
        </c:ser>
        <c:ser>
          <c:idx val="9"/>
          <c:order val="9"/>
          <c:tx>
            <c:strRef>
              <c:f>'Fig 1b,1d '!$A$118</c:f>
              <c:strCache>
                <c:ptCount val="1"/>
                <c:pt idx="0">
                  <c:v>cbd-1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x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strRef>
              <c:f>'Fig 1b,1d '!$B$108:$N$108</c:f>
              <c:strCache>
                <c:ptCount val="13"/>
                <c:pt idx="0">
                  <c:v>≤0.004</c:v>
                </c:pt>
                <c:pt idx="1">
                  <c:v>0.008</c:v>
                </c:pt>
                <c:pt idx="2">
                  <c:v>0.015</c:v>
                </c:pt>
                <c:pt idx="3">
                  <c:v>0.03</c:v>
                </c:pt>
                <c:pt idx="4">
                  <c:v>0.06</c:v>
                </c:pt>
                <c:pt idx="5">
                  <c:v>0.12</c:v>
                </c:pt>
                <c:pt idx="6">
                  <c:v>0.25</c:v>
                </c:pt>
                <c:pt idx="7">
                  <c:v>0.5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8</c:v>
                </c:pt>
                <c:pt idx="12">
                  <c:v>&gt;8</c:v>
                </c:pt>
              </c:strCache>
            </c:strRef>
          </c:cat>
          <c:val>
            <c:numRef>
              <c:f>'Fig 1b,1d '!$B$118:$N$118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16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63F-432E-8169-1CD90FFED7EE}"/>
            </c:ext>
          </c:extLst>
        </c:ser>
        <c:ser>
          <c:idx val="10"/>
          <c:order val="10"/>
          <c:tx>
            <c:strRef>
              <c:f>'Fig 1b,1d '!$A$119</c:f>
              <c:strCache>
                <c:ptCount val="1"/>
                <c:pt idx="0">
                  <c:v>cbd-2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x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strRef>
              <c:f>'Fig 1b,1d '!$B$108:$N$108</c:f>
              <c:strCache>
                <c:ptCount val="13"/>
                <c:pt idx="0">
                  <c:v>≤0.004</c:v>
                </c:pt>
                <c:pt idx="1">
                  <c:v>0.008</c:v>
                </c:pt>
                <c:pt idx="2">
                  <c:v>0.015</c:v>
                </c:pt>
                <c:pt idx="3">
                  <c:v>0.03</c:v>
                </c:pt>
                <c:pt idx="4">
                  <c:v>0.06</c:v>
                </c:pt>
                <c:pt idx="5">
                  <c:v>0.12</c:v>
                </c:pt>
                <c:pt idx="6">
                  <c:v>0.25</c:v>
                </c:pt>
                <c:pt idx="7">
                  <c:v>0.5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8</c:v>
                </c:pt>
                <c:pt idx="12">
                  <c:v>&gt;8</c:v>
                </c:pt>
              </c:strCache>
            </c:strRef>
          </c:cat>
          <c:val>
            <c:numRef>
              <c:f>'Fig 1b,1d '!$B$119:$N$119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</c:v>
                </c:pt>
                <c:pt idx="10">
                  <c:v>22</c:v>
                </c:pt>
                <c:pt idx="11">
                  <c:v>23</c:v>
                </c:pt>
                <c:pt idx="12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63F-432E-8169-1CD90FFED7EE}"/>
            </c:ext>
          </c:extLst>
        </c:ser>
        <c:ser>
          <c:idx val="11"/>
          <c:order val="11"/>
          <c:tx>
            <c:strRef>
              <c:f>'Fig 1b,1d '!$A$120</c:f>
              <c:strCache>
                <c:ptCount val="1"/>
                <c:pt idx="0">
                  <c:v>cbd-3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x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strRef>
              <c:f>'Fig 1b,1d '!$B$108:$N$108</c:f>
              <c:strCache>
                <c:ptCount val="13"/>
                <c:pt idx="0">
                  <c:v>≤0.004</c:v>
                </c:pt>
                <c:pt idx="1">
                  <c:v>0.008</c:v>
                </c:pt>
                <c:pt idx="2">
                  <c:v>0.015</c:v>
                </c:pt>
                <c:pt idx="3">
                  <c:v>0.03</c:v>
                </c:pt>
                <c:pt idx="4">
                  <c:v>0.06</c:v>
                </c:pt>
                <c:pt idx="5">
                  <c:v>0.12</c:v>
                </c:pt>
                <c:pt idx="6">
                  <c:v>0.25</c:v>
                </c:pt>
                <c:pt idx="7">
                  <c:v>0.5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8</c:v>
                </c:pt>
                <c:pt idx="12">
                  <c:v>&gt;8</c:v>
                </c:pt>
              </c:strCache>
            </c:strRef>
          </c:cat>
          <c:val>
            <c:numRef>
              <c:f>'Fig 1b,1d '!$B$120:$N$120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8</c:v>
                </c:pt>
                <c:pt idx="9">
                  <c:v>23</c:v>
                </c:pt>
                <c:pt idx="10">
                  <c:v>25</c:v>
                </c:pt>
                <c:pt idx="11">
                  <c:v>25</c:v>
                </c:pt>
                <c:pt idx="12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63F-432E-8169-1CD90FFED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9707408"/>
        <c:axId val="1179700336"/>
      </c:lineChart>
      <c:catAx>
        <c:axId val="11797074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baseline="0">
                    <a:effectLst/>
                  </a:rPr>
                  <a:t>MIC µg mL</a:t>
                </a:r>
                <a:r>
                  <a:rPr lang="en-US" sz="1200" b="0" i="0" baseline="30000">
                    <a:effectLst/>
                  </a:rPr>
                  <a:t>-1</a:t>
                </a:r>
                <a:endParaRPr lang="en-AU" sz="12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42509861932939"/>
              <c:y val="0.791658333333333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9700336"/>
        <c:crosses val="autoZero"/>
        <c:auto val="1"/>
        <c:lblAlgn val="ctr"/>
        <c:lblOffset val="100"/>
        <c:noMultiLvlLbl val="0"/>
      </c:catAx>
      <c:valAx>
        <c:axId val="1179700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0" i="0" baseline="0">
                    <a:effectLst/>
                  </a:rPr>
                  <a:t>Cumulative Number of Isolates</a:t>
                </a:r>
                <a:endParaRPr lang="en-AU" sz="1100">
                  <a:effectLst/>
                </a:endParaRPr>
              </a:p>
            </c:rich>
          </c:tx>
          <c:layout>
            <c:manualLayout>
              <c:xMode val="edge"/>
              <c:yMode val="edge"/>
              <c:x val="1.8897634670860409E-2"/>
              <c:y val="6.592479527567250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970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ayout>
        <c:manualLayout>
          <c:xMode val="edge"/>
          <c:yMode val="edge"/>
          <c:x val="0.24257380013149243"/>
          <c:y val="0.87726203703703709"/>
          <c:w val="0.51687538406399269"/>
          <c:h val="9.9110193809509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602457</xdr:colOff>
      <xdr:row>2</xdr:row>
      <xdr:rowOff>142878</xdr:rowOff>
    </xdr:from>
    <xdr:to>
      <xdr:col>23</xdr:col>
      <xdr:colOff>290270</xdr:colOff>
      <xdr:row>18</xdr:row>
      <xdr:rowOff>11907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604836</xdr:colOff>
      <xdr:row>58</xdr:row>
      <xdr:rowOff>0</xdr:rowOff>
    </xdr:from>
    <xdr:to>
      <xdr:col>24</xdr:col>
      <xdr:colOff>45430</xdr:colOff>
      <xdr:row>68</xdr:row>
      <xdr:rowOff>112125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259556</xdr:colOff>
      <xdr:row>78</xdr:row>
      <xdr:rowOff>57150</xdr:rowOff>
    </xdr:from>
    <xdr:to>
      <xdr:col>24</xdr:col>
      <xdr:colOff>307368</xdr:colOff>
      <xdr:row>88</xdr:row>
      <xdr:rowOff>157369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481278</xdr:colOff>
      <xdr:row>92</xdr:row>
      <xdr:rowOff>206905</xdr:rowOff>
    </xdr:from>
    <xdr:to>
      <xdr:col>24</xdr:col>
      <xdr:colOff>529090</xdr:colOff>
      <xdr:row>104</xdr:row>
      <xdr:rowOff>1530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87578</xdr:colOff>
      <xdr:row>18</xdr:row>
      <xdr:rowOff>135203</xdr:rowOff>
    </xdr:from>
    <xdr:to>
      <xdr:col>24</xdr:col>
      <xdr:colOff>75858</xdr:colOff>
      <xdr:row>34</xdr:row>
      <xdr:rowOff>95251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512231</xdr:colOff>
      <xdr:row>62</xdr:row>
      <xdr:rowOff>29895</xdr:rowOff>
    </xdr:from>
    <xdr:to>
      <xdr:col>34</xdr:col>
      <xdr:colOff>500512</xdr:colOff>
      <xdr:row>77</xdr:row>
      <xdr:rowOff>62645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</xdr:col>
      <xdr:colOff>4232</xdr:colOff>
      <xdr:row>79</xdr:row>
      <xdr:rowOff>162453</xdr:rowOff>
    </xdr:from>
    <xdr:to>
      <xdr:col>34</xdr:col>
      <xdr:colOff>599732</xdr:colOff>
      <xdr:row>90</xdr:row>
      <xdr:rowOff>133026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24</xdr:col>
      <xdr:colOff>563297</xdr:colOff>
      <xdr:row>91</xdr:row>
      <xdr:rowOff>138904</xdr:rowOff>
    </xdr:from>
    <xdr:to>
      <xdr:col>34</xdr:col>
      <xdr:colOff>551578</xdr:colOff>
      <xdr:row>102</xdr:row>
      <xdr:rowOff>142550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57150</xdr:colOff>
      <xdr:row>107</xdr:row>
      <xdr:rowOff>167481</xdr:rowOff>
    </xdr:from>
    <xdr:to>
      <xdr:col>25</xdr:col>
      <xdr:colOff>45150</xdr:colOff>
      <xdr:row>119</xdr:row>
      <xdr:rowOff>8143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25</xdr:col>
      <xdr:colOff>166685</xdr:colOff>
      <xdr:row>106</xdr:row>
      <xdr:rowOff>119062</xdr:rowOff>
    </xdr:from>
    <xdr:to>
      <xdr:col>35</xdr:col>
      <xdr:colOff>154686</xdr:colOff>
      <xdr:row>117</xdr:row>
      <xdr:rowOff>150226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29764</xdr:colOff>
      <xdr:row>34</xdr:row>
      <xdr:rowOff>170257</xdr:rowOff>
    </xdr:from>
    <xdr:to>
      <xdr:col>24</xdr:col>
      <xdr:colOff>202405</xdr:colOff>
      <xdr:row>49</xdr:row>
      <xdr:rowOff>59530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39</xdr:col>
      <xdr:colOff>333376</xdr:colOff>
      <xdr:row>25</xdr:row>
      <xdr:rowOff>23813</xdr:rowOff>
    </xdr:from>
    <xdr:to>
      <xdr:col>49</xdr:col>
      <xdr:colOff>506017</xdr:colOff>
      <xdr:row>38</xdr:row>
      <xdr:rowOff>163117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39</xdr:col>
      <xdr:colOff>273844</xdr:colOff>
      <xdr:row>41</xdr:row>
      <xdr:rowOff>86915</xdr:rowOff>
    </xdr:from>
    <xdr:to>
      <xdr:col>50</xdr:col>
      <xdr:colOff>11906</xdr:colOff>
      <xdr:row>55</xdr:row>
      <xdr:rowOff>127396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1</xdr:row>
      <xdr:rowOff>414337</xdr:rowOff>
    </xdr:from>
    <xdr:to>
      <xdr:col>17</xdr:col>
      <xdr:colOff>433917</xdr:colOff>
      <xdr:row>25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116417</xdr:colOff>
      <xdr:row>2</xdr:row>
      <xdr:rowOff>41276</xdr:rowOff>
    </xdr:from>
    <xdr:to>
      <xdr:col>17</xdr:col>
      <xdr:colOff>624419</xdr:colOff>
      <xdr:row>26</xdr:row>
      <xdr:rowOff>169334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RPADMIN-Q2691/Library/Cooper%20Grp%20Publications/001_In%20Preparation/Cannabidiol%20Antimicrobial%20Activity/Reports/Bacterial%20membrane%20depolarization%20assay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ay setup"/>
      <sheetName val="MIC"/>
      <sheetName val="Raw data (S. aureus ATCC 29213)"/>
      <sheetName val="Analysis (Nisin)"/>
      <sheetName val="Analysis (Vancomycin)"/>
      <sheetName val="Analysis (MCC6442)"/>
      <sheetName val="Analysis (MCC9427)"/>
      <sheetName val="Analysis (MCC9494)"/>
      <sheetName val="Raw data (E.coli SPT-39)"/>
      <sheetName val="E.coli SPT-39 MCC6442 analysis"/>
      <sheetName val="E.coli SPT-39 MCC9427 analysis"/>
      <sheetName val="E.coli SPT-39 MCC9494 analy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B2" t="str">
            <v>DMSO</v>
          </cell>
          <cell r="C2" t="str">
            <v>16 ug/ml 9427  (8 X MIC)</v>
          </cell>
          <cell r="D2" t="str">
            <v xml:space="preserve"> 8 ug/ml 9427  (4 X MIC)</v>
          </cell>
          <cell r="E2" t="str">
            <v xml:space="preserve"> 4 ug/ml 9427  (2 X MIC)</v>
          </cell>
          <cell r="F2" t="str">
            <v>2 ug/ml 9427  (1 X MIC)</v>
          </cell>
          <cell r="G2" t="str">
            <v>1 ug/ml 9427  (0.5 X MIC)</v>
          </cell>
        </row>
        <row r="3">
          <cell r="A3">
            <v>0</v>
          </cell>
          <cell r="B3">
            <v>4337</v>
          </cell>
          <cell r="C3">
            <v>2977</v>
          </cell>
          <cell r="D3">
            <v>3088</v>
          </cell>
          <cell r="E3">
            <v>2715</v>
          </cell>
          <cell r="F3">
            <v>2400</v>
          </cell>
          <cell r="G3">
            <v>2538</v>
          </cell>
        </row>
        <row r="4">
          <cell r="A4">
            <v>10</v>
          </cell>
          <cell r="B4">
            <v>4611</v>
          </cell>
          <cell r="C4">
            <v>3341</v>
          </cell>
          <cell r="D4">
            <v>3239</v>
          </cell>
          <cell r="E4">
            <v>2940</v>
          </cell>
          <cell r="F4">
            <v>2937</v>
          </cell>
          <cell r="G4">
            <v>2821</v>
          </cell>
        </row>
        <row r="5">
          <cell r="A5">
            <v>20</v>
          </cell>
          <cell r="B5">
            <v>4395</v>
          </cell>
          <cell r="C5">
            <v>3290</v>
          </cell>
          <cell r="D5">
            <v>3314</v>
          </cell>
          <cell r="E5">
            <v>2819</v>
          </cell>
          <cell r="F5">
            <v>2378</v>
          </cell>
          <cell r="G5">
            <v>2713</v>
          </cell>
        </row>
        <row r="6">
          <cell r="A6">
            <v>30</v>
          </cell>
          <cell r="B6">
            <v>4429</v>
          </cell>
          <cell r="C6">
            <v>3593</v>
          </cell>
          <cell r="D6">
            <v>3456</v>
          </cell>
          <cell r="E6">
            <v>2839</v>
          </cell>
          <cell r="F6">
            <v>2760</v>
          </cell>
          <cell r="G6">
            <v>2673</v>
          </cell>
        </row>
        <row r="7">
          <cell r="A7">
            <v>40</v>
          </cell>
          <cell r="B7">
            <v>4551</v>
          </cell>
          <cell r="C7">
            <v>3773</v>
          </cell>
          <cell r="D7">
            <v>3102</v>
          </cell>
          <cell r="E7">
            <v>2722</v>
          </cell>
          <cell r="F7">
            <v>2711</v>
          </cell>
          <cell r="G7">
            <v>2790</v>
          </cell>
        </row>
        <row r="8">
          <cell r="A8">
            <v>50</v>
          </cell>
          <cell r="B8">
            <v>4580</v>
          </cell>
          <cell r="C8">
            <v>3696</v>
          </cell>
          <cell r="D8">
            <v>3449</v>
          </cell>
          <cell r="E8">
            <v>2797</v>
          </cell>
          <cell r="F8">
            <v>2219</v>
          </cell>
          <cell r="G8">
            <v>2414</v>
          </cell>
        </row>
        <row r="9">
          <cell r="A9">
            <v>60</v>
          </cell>
          <cell r="B9">
            <v>4643</v>
          </cell>
          <cell r="C9">
            <v>3834</v>
          </cell>
          <cell r="D9">
            <v>2953</v>
          </cell>
          <cell r="E9">
            <v>2649</v>
          </cell>
          <cell r="F9">
            <v>2592</v>
          </cell>
          <cell r="G9">
            <v>2467</v>
          </cell>
        </row>
        <row r="10">
          <cell r="A10">
            <v>70</v>
          </cell>
          <cell r="B10">
            <v>4293</v>
          </cell>
          <cell r="C10">
            <v>3384</v>
          </cell>
          <cell r="D10">
            <v>3237</v>
          </cell>
          <cell r="E10">
            <v>2819</v>
          </cell>
          <cell r="F10">
            <v>2535</v>
          </cell>
          <cell r="G10">
            <v>2504</v>
          </cell>
        </row>
        <row r="11">
          <cell r="A11">
            <v>80</v>
          </cell>
          <cell r="B11">
            <v>4348</v>
          </cell>
          <cell r="C11">
            <v>3357</v>
          </cell>
          <cell r="D11">
            <v>3017</v>
          </cell>
          <cell r="E11">
            <v>2727</v>
          </cell>
          <cell r="F11">
            <v>2403</v>
          </cell>
          <cell r="G11">
            <v>2352</v>
          </cell>
        </row>
        <row r="12">
          <cell r="A12">
            <v>90</v>
          </cell>
          <cell r="B12">
            <v>3774</v>
          </cell>
          <cell r="C12">
            <v>3448</v>
          </cell>
          <cell r="D12">
            <v>3323</v>
          </cell>
          <cell r="E12">
            <v>2667</v>
          </cell>
          <cell r="F12">
            <v>2477</v>
          </cell>
          <cell r="G12">
            <v>2579</v>
          </cell>
        </row>
        <row r="13">
          <cell r="A13">
            <v>100</v>
          </cell>
          <cell r="B13">
            <v>4401</v>
          </cell>
          <cell r="C13">
            <v>3417</v>
          </cell>
          <cell r="D13">
            <v>3431</v>
          </cell>
          <cell r="E13">
            <v>2750</v>
          </cell>
          <cell r="F13">
            <v>2338</v>
          </cell>
          <cell r="G13">
            <v>2565</v>
          </cell>
        </row>
        <row r="14">
          <cell r="A14">
            <v>110</v>
          </cell>
          <cell r="B14">
            <v>4475</v>
          </cell>
          <cell r="C14">
            <v>3908</v>
          </cell>
          <cell r="D14">
            <v>3473</v>
          </cell>
          <cell r="E14">
            <v>2815</v>
          </cell>
          <cell r="F14">
            <v>2569</v>
          </cell>
          <cell r="G14">
            <v>2295</v>
          </cell>
        </row>
        <row r="15">
          <cell r="A15">
            <v>120</v>
          </cell>
          <cell r="B15">
            <v>4580</v>
          </cell>
          <cell r="C15">
            <v>4075</v>
          </cell>
          <cell r="D15">
            <v>3905</v>
          </cell>
          <cell r="E15">
            <v>3456</v>
          </cell>
          <cell r="F15">
            <v>3007</v>
          </cell>
          <cell r="G15">
            <v>2657</v>
          </cell>
        </row>
        <row r="16">
          <cell r="A16">
            <v>130</v>
          </cell>
          <cell r="B16">
            <v>4289</v>
          </cell>
          <cell r="C16">
            <v>3718</v>
          </cell>
          <cell r="D16">
            <v>3713</v>
          </cell>
          <cell r="E16">
            <v>2967</v>
          </cell>
          <cell r="F16">
            <v>2723</v>
          </cell>
          <cell r="G16">
            <v>2735</v>
          </cell>
        </row>
        <row r="17">
          <cell r="A17">
            <v>140</v>
          </cell>
          <cell r="B17">
            <v>4291</v>
          </cell>
          <cell r="C17">
            <v>3986</v>
          </cell>
          <cell r="D17">
            <v>3619</v>
          </cell>
          <cell r="E17">
            <v>3227</v>
          </cell>
          <cell r="F17">
            <v>2639</v>
          </cell>
          <cell r="G17">
            <v>2728</v>
          </cell>
        </row>
        <row r="18">
          <cell r="A18">
            <v>150</v>
          </cell>
          <cell r="B18">
            <v>4321</v>
          </cell>
          <cell r="C18">
            <v>4134</v>
          </cell>
          <cell r="D18">
            <v>3506</v>
          </cell>
          <cell r="E18">
            <v>2818</v>
          </cell>
          <cell r="F18">
            <v>2858</v>
          </cell>
          <cell r="G18">
            <v>2616</v>
          </cell>
        </row>
        <row r="19">
          <cell r="A19">
            <v>160</v>
          </cell>
          <cell r="B19">
            <v>4504</v>
          </cell>
          <cell r="C19">
            <v>3906</v>
          </cell>
          <cell r="D19">
            <v>3772</v>
          </cell>
          <cell r="E19">
            <v>3094</v>
          </cell>
          <cell r="F19">
            <v>2760</v>
          </cell>
          <cell r="G19">
            <v>2893</v>
          </cell>
        </row>
        <row r="20">
          <cell r="A20">
            <v>170</v>
          </cell>
          <cell r="B20">
            <v>4648</v>
          </cell>
          <cell r="C20">
            <v>3698</v>
          </cell>
          <cell r="D20">
            <v>3722</v>
          </cell>
          <cell r="E20">
            <v>2990</v>
          </cell>
          <cell r="F20">
            <v>2991</v>
          </cell>
          <cell r="G20">
            <v>2783</v>
          </cell>
        </row>
        <row r="21">
          <cell r="A21">
            <v>180</v>
          </cell>
          <cell r="B21">
            <v>4424</v>
          </cell>
          <cell r="C21">
            <v>3861</v>
          </cell>
          <cell r="D21">
            <v>3450</v>
          </cell>
          <cell r="E21">
            <v>2819</v>
          </cell>
          <cell r="F21">
            <v>2702</v>
          </cell>
          <cell r="G21">
            <v>2687</v>
          </cell>
        </row>
        <row r="22">
          <cell r="A22">
            <v>190</v>
          </cell>
          <cell r="B22">
            <v>4536</v>
          </cell>
          <cell r="C22">
            <v>3909</v>
          </cell>
          <cell r="D22">
            <v>3585</v>
          </cell>
          <cell r="E22">
            <v>3145</v>
          </cell>
          <cell r="F22">
            <v>2887</v>
          </cell>
          <cell r="G22">
            <v>2565</v>
          </cell>
        </row>
        <row r="23">
          <cell r="A23">
            <v>200</v>
          </cell>
          <cell r="B23">
            <v>4793</v>
          </cell>
          <cell r="C23">
            <v>4502</v>
          </cell>
          <cell r="D23">
            <v>3633</v>
          </cell>
          <cell r="E23">
            <v>3239</v>
          </cell>
          <cell r="F23">
            <v>2935</v>
          </cell>
          <cell r="G23">
            <v>2654</v>
          </cell>
        </row>
        <row r="24">
          <cell r="A24">
            <v>210</v>
          </cell>
          <cell r="B24">
            <v>4568</v>
          </cell>
          <cell r="C24">
            <v>4455</v>
          </cell>
          <cell r="D24">
            <v>3800</v>
          </cell>
          <cell r="E24">
            <v>3096</v>
          </cell>
          <cell r="F24">
            <v>2921</v>
          </cell>
          <cell r="G24">
            <v>2844</v>
          </cell>
        </row>
        <row r="25">
          <cell r="A25">
            <v>220</v>
          </cell>
          <cell r="B25">
            <v>4863</v>
          </cell>
          <cell r="C25">
            <v>4551</v>
          </cell>
          <cell r="D25">
            <v>4075</v>
          </cell>
          <cell r="E25">
            <v>3226</v>
          </cell>
          <cell r="F25">
            <v>3118</v>
          </cell>
          <cell r="G25">
            <v>2587</v>
          </cell>
        </row>
        <row r="26">
          <cell r="A26">
            <v>230</v>
          </cell>
          <cell r="B26">
            <v>4648</v>
          </cell>
          <cell r="C26">
            <v>4519</v>
          </cell>
          <cell r="D26">
            <v>3766</v>
          </cell>
          <cell r="E26">
            <v>3614</v>
          </cell>
          <cell r="F26">
            <v>3254</v>
          </cell>
          <cell r="G26">
            <v>3026</v>
          </cell>
        </row>
        <row r="27">
          <cell r="A27">
            <v>240</v>
          </cell>
          <cell r="B27">
            <v>4640</v>
          </cell>
          <cell r="C27">
            <v>4513</v>
          </cell>
          <cell r="D27">
            <v>4096</v>
          </cell>
          <cell r="E27">
            <v>3691</v>
          </cell>
          <cell r="F27">
            <v>3592</v>
          </cell>
          <cell r="G27">
            <v>2913</v>
          </cell>
        </row>
        <row r="28">
          <cell r="A28">
            <v>250</v>
          </cell>
          <cell r="B28">
            <v>4418</v>
          </cell>
          <cell r="C28">
            <v>4307</v>
          </cell>
          <cell r="D28">
            <v>3992</v>
          </cell>
          <cell r="E28">
            <v>3787</v>
          </cell>
          <cell r="F28">
            <v>3116</v>
          </cell>
          <cell r="G28">
            <v>2909</v>
          </cell>
        </row>
        <row r="29">
          <cell r="A29">
            <v>260</v>
          </cell>
          <cell r="B29">
            <v>4778</v>
          </cell>
          <cell r="C29">
            <v>4589</v>
          </cell>
          <cell r="D29">
            <v>4687</v>
          </cell>
          <cell r="E29">
            <v>3959</v>
          </cell>
          <cell r="F29">
            <v>3345</v>
          </cell>
          <cell r="G29">
            <v>3284</v>
          </cell>
        </row>
        <row r="30">
          <cell r="A30">
            <v>270</v>
          </cell>
          <cell r="B30">
            <v>4783</v>
          </cell>
          <cell r="C30">
            <v>4624</v>
          </cell>
          <cell r="D30">
            <v>4095</v>
          </cell>
          <cell r="E30">
            <v>3753</v>
          </cell>
          <cell r="F30">
            <v>3326</v>
          </cell>
          <cell r="G30">
            <v>2857</v>
          </cell>
        </row>
        <row r="31">
          <cell r="A31">
            <v>280</v>
          </cell>
          <cell r="B31">
            <v>4610</v>
          </cell>
          <cell r="C31">
            <v>4553</v>
          </cell>
          <cell r="D31">
            <v>4316</v>
          </cell>
          <cell r="E31">
            <v>4000</v>
          </cell>
          <cell r="F31">
            <v>3503</v>
          </cell>
          <cell r="G31">
            <v>3024</v>
          </cell>
        </row>
        <row r="32">
          <cell r="A32">
            <v>290</v>
          </cell>
          <cell r="B32">
            <v>4780</v>
          </cell>
          <cell r="C32">
            <v>4660</v>
          </cell>
          <cell r="D32">
            <v>4126</v>
          </cell>
          <cell r="E32">
            <v>3353</v>
          </cell>
          <cell r="F32">
            <v>3588</v>
          </cell>
          <cell r="G32">
            <v>2619</v>
          </cell>
        </row>
        <row r="33">
          <cell r="A33">
            <v>300</v>
          </cell>
          <cell r="B33">
            <v>4430</v>
          </cell>
          <cell r="C33">
            <v>4561</v>
          </cell>
          <cell r="D33">
            <v>4213</v>
          </cell>
          <cell r="E33">
            <v>3489</v>
          </cell>
          <cell r="F33">
            <v>3603</v>
          </cell>
          <cell r="G33">
            <v>2771</v>
          </cell>
        </row>
        <row r="34">
          <cell r="A34">
            <v>310</v>
          </cell>
          <cell r="B34">
            <v>4535</v>
          </cell>
          <cell r="C34">
            <v>4764</v>
          </cell>
          <cell r="D34">
            <v>4044</v>
          </cell>
          <cell r="E34">
            <v>3346</v>
          </cell>
          <cell r="F34">
            <v>3222</v>
          </cell>
          <cell r="G34">
            <v>3234</v>
          </cell>
        </row>
        <row r="35">
          <cell r="A35">
            <v>320</v>
          </cell>
          <cell r="B35">
            <v>4643</v>
          </cell>
          <cell r="C35">
            <v>4327</v>
          </cell>
          <cell r="D35">
            <v>4214</v>
          </cell>
          <cell r="E35">
            <v>3597</v>
          </cell>
          <cell r="F35">
            <v>3259</v>
          </cell>
          <cell r="G35">
            <v>3059</v>
          </cell>
        </row>
        <row r="36">
          <cell r="A36">
            <v>330</v>
          </cell>
          <cell r="B36">
            <v>4782</v>
          </cell>
          <cell r="C36">
            <v>4407</v>
          </cell>
          <cell r="D36">
            <v>3791</v>
          </cell>
          <cell r="E36">
            <v>3489</v>
          </cell>
          <cell r="F36">
            <v>3181</v>
          </cell>
          <cell r="G36">
            <v>2538</v>
          </cell>
        </row>
        <row r="37">
          <cell r="A37">
            <v>340</v>
          </cell>
          <cell r="B37">
            <v>4487</v>
          </cell>
          <cell r="C37">
            <v>4753</v>
          </cell>
          <cell r="D37">
            <v>4098</v>
          </cell>
          <cell r="E37">
            <v>3560</v>
          </cell>
          <cell r="F37">
            <v>3070</v>
          </cell>
          <cell r="G37">
            <v>3085</v>
          </cell>
        </row>
        <row r="38">
          <cell r="A38">
            <v>350</v>
          </cell>
          <cell r="B38">
            <v>4631</v>
          </cell>
          <cell r="C38">
            <v>4850</v>
          </cell>
          <cell r="D38">
            <v>4333</v>
          </cell>
          <cell r="E38">
            <v>3611</v>
          </cell>
          <cell r="F38">
            <v>3712</v>
          </cell>
          <cell r="G38">
            <v>3202</v>
          </cell>
        </row>
        <row r="39">
          <cell r="A39">
            <v>360</v>
          </cell>
          <cell r="B39">
            <v>4608</v>
          </cell>
          <cell r="C39">
            <v>4775</v>
          </cell>
          <cell r="D39">
            <v>4533</v>
          </cell>
          <cell r="E39">
            <v>3997</v>
          </cell>
          <cell r="F39">
            <v>3576</v>
          </cell>
          <cell r="G39">
            <v>3346</v>
          </cell>
        </row>
        <row r="40">
          <cell r="A40">
            <v>370</v>
          </cell>
          <cell r="B40">
            <v>4794</v>
          </cell>
          <cell r="C40">
            <v>4242</v>
          </cell>
          <cell r="D40">
            <v>3835</v>
          </cell>
          <cell r="E40">
            <v>3384</v>
          </cell>
          <cell r="F40">
            <v>3302</v>
          </cell>
          <cell r="G40">
            <v>3118</v>
          </cell>
        </row>
        <row r="41">
          <cell r="A41">
            <v>380</v>
          </cell>
          <cell r="B41">
            <v>4787</v>
          </cell>
          <cell r="C41">
            <v>5295</v>
          </cell>
          <cell r="D41">
            <v>4636</v>
          </cell>
          <cell r="E41">
            <v>3890</v>
          </cell>
          <cell r="F41">
            <v>3742</v>
          </cell>
          <cell r="G41">
            <v>3173</v>
          </cell>
        </row>
        <row r="42">
          <cell r="A42">
            <v>390</v>
          </cell>
          <cell r="B42">
            <v>4301</v>
          </cell>
          <cell r="C42">
            <v>4418</v>
          </cell>
          <cell r="D42">
            <v>4289</v>
          </cell>
          <cell r="E42">
            <v>3710</v>
          </cell>
          <cell r="F42">
            <v>3444</v>
          </cell>
          <cell r="G42">
            <v>3160</v>
          </cell>
        </row>
        <row r="43">
          <cell r="A43">
            <v>400</v>
          </cell>
          <cell r="B43">
            <v>4513</v>
          </cell>
          <cell r="C43">
            <v>5012</v>
          </cell>
          <cell r="D43">
            <v>4551</v>
          </cell>
          <cell r="E43">
            <v>3817</v>
          </cell>
          <cell r="F43">
            <v>3463</v>
          </cell>
          <cell r="G43">
            <v>2590</v>
          </cell>
        </row>
        <row r="44">
          <cell r="A44">
            <v>410</v>
          </cell>
          <cell r="B44">
            <v>4414</v>
          </cell>
          <cell r="C44">
            <v>4592</v>
          </cell>
          <cell r="D44">
            <v>4254</v>
          </cell>
          <cell r="E44">
            <v>3678</v>
          </cell>
          <cell r="F44">
            <v>3471</v>
          </cell>
          <cell r="G44">
            <v>3039</v>
          </cell>
        </row>
        <row r="45">
          <cell r="A45">
            <v>420</v>
          </cell>
          <cell r="B45">
            <v>4434</v>
          </cell>
          <cell r="C45">
            <v>4690</v>
          </cell>
          <cell r="D45">
            <v>4211</v>
          </cell>
          <cell r="E45">
            <v>3439</v>
          </cell>
          <cell r="F45">
            <v>3396</v>
          </cell>
          <cell r="G45">
            <v>2987</v>
          </cell>
        </row>
        <row r="46">
          <cell r="A46">
            <v>430</v>
          </cell>
          <cell r="B46">
            <v>4596</v>
          </cell>
          <cell r="C46">
            <v>5324</v>
          </cell>
          <cell r="D46">
            <v>4621</v>
          </cell>
          <cell r="E46">
            <v>3506</v>
          </cell>
          <cell r="F46">
            <v>3612</v>
          </cell>
          <cell r="G46">
            <v>3459</v>
          </cell>
        </row>
        <row r="47">
          <cell r="A47">
            <v>440</v>
          </cell>
          <cell r="B47">
            <v>4075</v>
          </cell>
          <cell r="C47">
            <v>4668</v>
          </cell>
          <cell r="D47">
            <v>4012</v>
          </cell>
          <cell r="E47">
            <v>3318</v>
          </cell>
          <cell r="F47">
            <v>3184</v>
          </cell>
          <cell r="G47">
            <v>2759</v>
          </cell>
        </row>
        <row r="48">
          <cell r="A48">
            <v>450</v>
          </cell>
          <cell r="B48">
            <v>4239</v>
          </cell>
          <cell r="C48">
            <v>4577</v>
          </cell>
          <cell r="D48">
            <v>4285</v>
          </cell>
          <cell r="E48">
            <v>3642</v>
          </cell>
          <cell r="F48">
            <v>3325</v>
          </cell>
          <cell r="G48">
            <v>2935</v>
          </cell>
        </row>
        <row r="49">
          <cell r="A49">
            <v>460</v>
          </cell>
          <cell r="B49">
            <v>4309</v>
          </cell>
          <cell r="C49">
            <v>4841</v>
          </cell>
          <cell r="D49">
            <v>4353</v>
          </cell>
          <cell r="E49">
            <v>3799</v>
          </cell>
          <cell r="F49">
            <v>3428</v>
          </cell>
          <cell r="G49">
            <v>3028</v>
          </cell>
        </row>
        <row r="50">
          <cell r="A50">
            <v>470</v>
          </cell>
          <cell r="B50">
            <v>4790</v>
          </cell>
          <cell r="C50">
            <v>4831</v>
          </cell>
          <cell r="D50">
            <v>4435</v>
          </cell>
          <cell r="E50">
            <v>4287</v>
          </cell>
          <cell r="F50">
            <v>3355</v>
          </cell>
          <cell r="G50">
            <v>3133</v>
          </cell>
        </row>
        <row r="51">
          <cell r="A51">
            <v>480</v>
          </cell>
          <cell r="B51">
            <v>4273</v>
          </cell>
          <cell r="C51">
            <v>5043</v>
          </cell>
          <cell r="D51">
            <v>4462</v>
          </cell>
          <cell r="E51">
            <v>3702</v>
          </cell>
          <cell r="F51">
            <v>3055</v>
          </cell>
          <cell r="G51">
            <v>2990</v>
          </cell>
        </row>
        <row r="52">
          <cell r="A52">
            <v>490</v>
          </cell>
          <cell r="B52">
            <v>4239</v>
          </cell>
          <cell r="C52">
            <v>5056</v>
          </cell>
          <cell r="D52">
            <v>4135</v>
          </cell>
          <cell r="E52">
            <v>3606</v>
          </cell>
          <cell r="F52">
            <v>3790</v>
          </cell>
          <cell r="G52">
            <v>3205</v>
          </cell>
        </row>
        <row r="53">
          <cell r="A53">
            <v>500</v>
          </cell>
          <cell r="B53">
            <v>4330</v>
          </cell>
          <cell r="C53">
            <v>5027</v>
          </cell>
          <cell r="D53">
            <v>4591</v>
          </cell>
          <cell r="E53">
            <v>4095</v>
          </cell>
          <cell r="F53">
            <v>3871</v>
          </cell>
          <cell r="G53">
            <v>3288</v>
          </cell>
        </row>
        <row r="54">
          <cell r="A54">
            <v>510</v>
          </cell>
          <cell r="B54">
            <v>4338</v>
          </cell>
          <cell r="C54">
            <v>4932</v>
          </cell>
          <cell r="D54">
            <v>4579</v>
          </cell>
          <cell r="E54">
            <v>3615</v>
          </cell>
          <cell r="F54">
            <v>3549</v>
          </cell>
          <cell r="G54">
            <v>3212</v>
          </cell>
        </row>
        <row r="55">
          <cell r="A55">
            <v>520</v>
          </cell>
          <cell r="B55">
            <v>4279</v>
          </cell>
          <cell r="C55">
            <v>5106</v>
          </cell>
          <cell r="D55">
            <v>4374</v>
          </cell>
          <cell r="E55">
            <v>3735</v>
          </cell>
          <cell r="F55">
            <v>3670</v>
          </cell>
          <cell r="G55">
            <v>3173</v>
          </cell>
        </row>
        <row r="56">
          <cell r="A56">
            <v>530</v>
          </cell>
          <cell r="B56">
            <v>4711</v>
          </cell>
          <cell r="C56">
            <v>5345</v>
          </cell>
          <cell r="D56">
            <v>4385</v>
          </cell>
          <cell r="E56">
            <v>3891</v>
          </cell>
          <cell r="F56">
            <v>3546</v>
          </cell>
          <cell r="G56">
            <v>2939</v>
          </cell>
        </row>
        <row r="57">
          <cell r="A57">
            <v>540</v>
          </cell>
          <cell r="B57">
            <v>4619</v>
          </cell>
          <cell r="C57">
            <v>5192</v>
          </cell>
          <cell r="D57">
            <v>5014</v>
          </cell>
          <cell r="E57">
            <v>4333</v>
          </cell>
          <cell r="F57">
            <v>4005</v>
          </cell>
          <cell r="G57">
            <v>3596</v>
          </cell>
        </row>
        <row r="58">
          <cell r="A58">
            <v>550</v>
          </cell>
          <cell r="B58">
            <v>5130</v>
          </cell>
          <cell r="C58">
            <v>5687</v>
          </cell>
          <cell r="D58">
            <v>5021</v>
          </cell>
          <cell r="E58">
            <v>4258</v>
          </cell>
          <cell r="F58">
            <v>4117</v>
          </cell>
          <cell r="G58">
            <v>3915</v>
          </cell>
        </row>
        <row r="59">
          <cell r="A59">
            <v>560</v>
          </cell>
          <cell r="B59">
            <v>4682</v>
          </cell>
          <cell r="C59">
            <v>5369</v>
          </cell>
          <cell r="D59">
            <v>4603</v>
          </cell>
          <cell r="E59">
            <v>4204</v>
          </cell>
          <cell r="F59">
            <v>3849</v>
          </cell>
          <cell r="G59">
            <v>3731</v>
          </cell>
        </row>
        <row r="60">
          <cell r="A60">
            <v>570</v>
          </cell>
          <cell r="B60">
            <v>4793</v>
          </cell>
          <cell r="C60">
            <v>5851</v>
          </cell>
          <cell r="D60">
            <v>4760</v>
          </cell>
          <cell r="E60">
            <v>4382</v>
          </cell>
          <cell r="F60">
            <v>3818</v>
          </cell>
          <cell r="G60">
            <v>3398</v>
          </cell>
        </row>
        <row r="61">
          <cell r="A61">
            <v>580</v>
          </cell>
          <cell r="B61">
            <v>4916</v>
          </cell>
          <cell r="C61">
            <v>5390</v>
          </cell>
          <cell r="D61">
            <v>4992</v>
          </cell>
          <cell r="E61">
            <v>4057</v>
          </cell>
          <cell r="F61">
            <v>3632</v>
          </cell>
          <cell r="G61">
            <v>3208</v>
          </cell>
        </row>
        <row r="62">
          <cell r="A62">
            <v>590</v>
          </cell>
          <cell r="B62">
            <v>4355</v>
          </cell>
          <cell r="C62">
            <v>5536</v>
          </cell>
          <cell r="D62">
            <v>4786</v>
          </cell>
          <cell r="E62">
            <v>4085</v>
          </cell>
          <cell r="F62">
            <v>3676</v>
          </cell>
          <cell r="G62">
            <v>3323</v>
          </cell>
        </row>
        <row r="63">
          <cell r="A63">
            <v>600</v>
          </cell>
          <cell r="B63">
            <v>4505</v>
          </cell>
          <cell r="C63">
            <v>5370</v>
          </cell>
          <cell r="D63">
            <v>5023</v>
          </cell>
          <cell r="E63">
            <v>4203</v>
          </cell>
          <cell r="F63">
            <v>3636</v>
          </cell>
          <cell r="G63">
            <v>3399</v>
          </cell>
        </row>
        <row r="64">
          <cell r="A64">
            <v>610</v>
          </cell>
          <cell r="B64">
            <v>4483</v>
          </cell>
          <cell r="C64">
            <v>5596</v>
          </cell>
          <cell r="D64">
            <v>4747</v>
          </cell>
          <cell r="E64">
            <v>3916</v>
          </cell>
          <cell r="F64">
            <v>3694</v>
          </cell>
          <cell r="G64">
            <v>3468</v>
          </cell>
        </row>
        <row r="65">
          <cell r="A65">
            <v>620</v>
          </cell>
          <cell r="B65">
            <v>5005</v>
          </cell>
          <cell r="C65">
            <v>5821</v>
          </cell>
          <cell r="D65">
            <v>5020</v>
          </cell>
          <cell r="E65">
            <v>4344</v>
          </cell>
          <cell r="F65">
            <v>3773</v>
          </cell>
          <cell r="G65">
            <v>3371</v>
          </cell>
        </row>
        <row r="66">
          <cell r="A66">
            <v>630</v>
          </cell>
          <cell r="B66">
            <v>4553</v>
          </cell>
          <cell r="C66">
            <v>5388</v>
          </cell>
          <cell r="D66">
            <v>4825</v>
          </cell>
          <cell r="E66">
            <v>4138</v>
          </cell>
          <cell r="F66">
            <v>3584</v>
          </cell>
          <cell r="G66">
            <v>3036</v>
          </cell>
        </row>
        <row r="67">
          <cell r="A67">
            <v>640</v>
          </cell>
          <cell r="B67">
            <v>4477</v>
          </cell>
          <cell r="C67">
            <v>5652</v>
          </cell>
          <cell r="D67">
            <v>4871</v>
          </cell>
          <cell r="E67">
            <v>4071</v>
          </cell>
          <cell r="F67">
            <v>3981</v>
          </cell>
          <cell r="G67">
            <v>3594</v>
          </cell>
        </row>
        <row r="68">
          <cell r="A68">
            <v>650</v>
          </cell>
          <cell r="B68">
            <v>4708</v>
          </cell>
          <cell r="C68">
            <v>6004</v>
          </cell>
          <cell r="D68">
            <v>5224</v>
          </cell>
          <cell r="E68">
            <v>4331</v>
          </cell>
          <cell r="F68">
            <v>3999</v>
          </cell>
          <cell r="G68">
            <v>3635</v>
          </cell>
        </row>
        <row r="69">
          <cell r="A69">
            <v>660</v>
          </cell>
          <cell r="B69">
            <v>5009</v>
          </cell>
          <cell r="C69">
            <v>5922</v>
          </cell>
          <cell r="D69">
            <v>5051</v>
          </cell>
          <cell r="E69">
            <v>4571</v>
          </cell>
          <cell r="F69">
            <v>3847</v>
          </cell>
          <cell r="G69">
            <v>3438</v>
          </cell>
        </row>
        <row r="70">
          <cell r="A70">
            <v>670</v>
          </cell>
          <cell r="B70">
            <v>4608</v>
          </cell>
          <cell r="C70">
            <v>5831</v>
          </cell>
          <cell r="D70">
            <v>5221</v>
          </cell>
          <cell r="E70">
            <v>4500</v>
          </cell>
          <cell r="F70">
            <v>3868</v>
          </cell>
          <cell r="G70">
            <v>3597</v>
          </cell>
        </row>
        <row r="71">
          <cell r="A71">
            <v>680</v>
          </cell>
          <cell r="B71">
            <v>4819</v>
          </cell>
          <cell r="C71">
            <v>5863</v>
          </cell>
          <cell r="D71">
            <v>5251</v>
          </cell>
          <cell r="E71">
            <v>4485</v>
          </cell>
          <cell r="F71">
            <v>4179</v>
          </cell>
          <cell r="G71">
            <v>3659</v>
          </cell>
        </row>
        <row r="72">
          <cell r="A72">
            <v>690</v>
          </cell>
          <cell r="B72">
            <v>5148</v>
          </cell>
          <cell r="C72">
            <v>6038</v>
          </cell>
          <cell r="D72">
            <v>5230</v>
          </cell>
          <cell r="E72">
            <v>4924</v>
          </cell>
          <cell r="F72">
            <v>4476</v>
          </cell>
          <cell r="G72">
            <v>3863</v>
          </cell>
        </row>
        <row r="73">
          <cell r="A73">
            <v>700</v>
          </cell>
          <cell r="B73">
            <v>4613</v>
          </cell>
          <cell r="C73">
            <v>5822</v>
          </cell>
          <cell r="D73">
            <v>5132</v>
          </cell>
          <cell r="E73">
            <v>4558</v>
          </cell>
          <cell r="F73">
            <v>4344</v>
          </cell>
          <cell r="G73">
            <v>3611</v>
          </cell>
        </row>
        <row r="74">
          <cell r="A74">
            <v>710</v>
          </cell>
          <cell r="B74">
            <v>4671</v>
          </cell>
          <cell r="C74">
            <v>5838</v>
          </cell>
          <cell r="D74">
            <v>5098</v>
          </cell>
          <cell r="E74">
            <v>4596</v>
          </cell>
          <cell r="F74">
            <v>3968</v>
          </cell>
          <cell r="G74">
            <v>3603</v>
          </cell>
        </row>
        <row r="75">
          <cell r="A75">
            <v>720</v>
          </cell>
          <cell r="B75">
            <v>4627</v>
          </cell>
          <cell r="C75">
            <v>5803</v>
          </cell>
          <cell r="D75">
            <v>4916</v>
          </cell>
          <cell r="E75">
            <v>4428</v>
          </cell>
          <cell r="F75">
            <v>4154</v>
          </cell>
          <cell r="G75">
            <v>3416</v>
          </cell>
        </row>
        <row r="76">
          <cell r="A76">
            <v>730</v>
          </cell>
          <cell r="B76">
            <v>4570</v>
          </cell>
          <cell r="C76">
            <v>6148</v>
          </cell>
          <cell r="D76">
            <v>5080</v>
          </cell>
          <cell r="E76">
            <v>4492</v>
          </cell>
          <cell r="F76">
            <v>4078</v>
          </cell>
          <cell r="G76">
            <v>3748</v>
          </cell>
        </row>
        <row r="77">
          <cell r="A77">
            <v>740</v>
          </cell>
          <cell r="B77">
            <v>4553</v>
          </cell>
          <cell r="C77">
            <v>5803</v>
          </cell>
          <cell r="D77">
            <v>5055</v>
          </cell>
          <cell r="E77">
            <v>4400</v>
          </cell>
          <cell r="F77">
            <v>4276</v>
          </cell>
          <cell r="G77">
            <v>3721</v>
          </cell>
        </row>
        <row r="78">
          <cell r="A78">
            <v>750</v>
          </cell>
          <cell r="B78">
            <v>5038</v>
          </cell>
          <cell r="C78">
            <v>6199</v>
          </cell>
          <cell r="D78">
            <v>5247</v>
          </cell>
          <cell r="E78">
            <v>4899</v>
          </cell>
          <cell r="F78">
            <v>4262</v>
          </cell>
          <cell r="G78">
            <v>4115</v>
          </cell>
        </row>
        <row r="79">
          <cell r="A79">
            <v>760</v>
          </cell>
          <cell r="B79">
            <v>4913</v>
          </cell>
          <cell r="C79">
            <v>5958</v>
          </cell>
          <cell r="D79">
            <v>5195</v>
          </cell>
          <cell r="E79">
            <v>4968</v>
          </cell>
          <cell r="F79">
            <v>4470</v>
          </cell>
          <cell r="G79">
            <v>3995</v>
          </cell>
        </row>
        <row r="80">
          <cell r="A80">
            <v>770</v>
          </cell>
          <cell r="B80">
            <v>5029</v>
          </cell>
          <cell r="C80">
            <v>6485</v>
          </cell>
          <cell r="D80">
            <v>5486</v>
          </cell>
          <cell r="E80">
            <v>4919</v>
          </cell>
          <cell r="F80">
            <v>4321</v>
          </cell>
          <cell r="G80">
            <v>3925</v>
          </cell>
        </row>
        <row r="81">
          <cell r="A81">
            <v>780</v>
          </cell>
          <cell r="B81">
            <v>5495</v>
          </cell>
          <cell r="C81">
            <v>6323</v>
          </cell>
          <cell r="D81">
            <v>5766</v>
          </cell>
          <cell r="E81">
            <v>4760</v>
          </cell>
          <cell r="F81">
            <v>4311</v>
          </cell>
          <cell r="G81">
            <v>3955</v>
          </cell>
        </row>
        <row r="82">
          <cell r="A82">
            <v>790</v>
          </cell>
          <cell r="B82">
            <v>5091</v>
          </cell>
          <cell r="C82">
            <v>6408</v>
          </cell>
          <cell r="D82">
            <v>5396</v>
          </cell>
          <cell r="E82">
            <v>5089</v>
          </cell>
          <cell r="F82">
            <v>4454</v>
          </cell>
          <cell r="G82">
            <v>3809</v>
          </cell>
        </row>
        <row r="83">
          <cell r="A83">
            <v>800</v>
          </cell>
          <cell r="B83">
            <v>4690</v>
          </cell>
          <cell r="C83">
            <v>6156</v>
          </cell>
          <cell r="D83">
            <v>5529</v>
          </cell>
          <cell r="E83">
            <v>4945</v>
          </cell>
          <cell r="F83">
            <v>4330</v>
          </cell>
          <cell r="G83">
            <v>4010</v>
          </cell>
        </row>
        <row r="84">
          <cell r="A84">
            <v>810</v>
          </cell>
          <cell r="B84">
            <v>4736</v>
          </cell>
          <cell r="C84">
            <v>6093</v>
          </cell>
          <cell r="D84">
            <v>5349</v>
          </cell>
          <cell r="E84">
            <v>4648</v>
          </cell>
          <cell r="F84">
            <v>4379</v>
          </cell>
          <cell r="G84">
            <v>3510</v>
          </cell>
        </row>
        <row r="85">
          <cell r="A85">
            <v>820</v>
          </cell>
          <cell r="B85">
            <v>5051</v>
          </cell>
          <cell r="C85">
            <v>6042</v>
          </cell>
          <cell r="D85">
            <v>5401</v>
          </cell>
          <cell r="E85">
            <v>4634</v>
          </cell>
          <cell r="F85">
            <v>4200</v>
          </cell>
          <cell r="G85">
            <v>3566</v>
          </cell>
        </row>
        <row r="86">
          <cell r="A86">
            <v>830</v>
          </cell>
          <cell r="B86">
            <v>4762</v>
          </cell>
          <cell r="C86">
            <v>6045</v>
          </cell>
          <cell r="D86">
            <v>5335</v>
          </cell>
          <cell r="E86">
            <v>4850</v>
          </cell>
          <cell r="F86">
            <v>4416</v>
          </cell>
          <cell r="G86">
            <v>3914</v>
          </cell>
        </row>
        <row r="87">
          <cell r="A87">
            <v>840</v>
          </cell>
          <cell r="B87">
            <v>4626</v>
          </cell>
          <cell r="C87">
            <v>5994</v>
          </cell>
          <cell r="D87">
            <v>5489</v>
          </cell>
          <cell r="E87">
            <v>4613</v>
          </cell>
          <cell r="F87">
            <v>4460</v>
          </cell>
          <cell r="G87">
            <v>3983</v>
          </cell>
        </row>
        <row r="88">
          <cell r="A88">
            <v>850</v>
          </cell>
          <cell r="B88">
            <v>4874</v>
          </cell>
          <cell r="C88">
            <v>6527</v>
          </cell>
          <cell r="D88">
            <v>5273</v>
          </cell>
          <cell r="E88">
            <v>4954</v>
          </cell>
          <cell r="F88">
            <v>4268</v>
          </cell>
          <cell r="G88">
            <v>3995</v>
          </cell>
        </row>
        <row r="89">
          <cell r="A89">
            <v>860</v>
          </cell>
          <cell r="B89">
            <v>4335</v>
          </cell>
          <cell r="C89">
            <v>6256</v>
          </cell>
          <cell r="D89">
            <v>5273</v>
          </cell>
          <cell r="E89">
            <v>4705</v>
          </cell>
          <cell r="F89">
            <v>4071</v>
          </cell>
          <cell r="G89">
            <v>3664</v>
          </cell>
        </row>
        <row r="90">
          <cell r="A90">
            <v>870</v>
          </cell>
          <cell r="B90">
            <v>4610</v>
          </cell>
          <cell r="C90">
            <v>6458</v>
          </cell>
          <cell r="D90">
            <v>5762</v>
          </cell>
          <cell r="E90">
            <v>4800</v>
          </cell>
          <cell r="F90">
            <v>4385</v>
          </cell>
          <cell r="G90">
            <v>3707</v>
          </cell>
        </row>
        <row r="91">
          <cell r="A91">
            <v>880</v>
          </cell>
          <cell r="B91">
            <v>4644</v>
          </cell>
          <cell r="C91">
            <v>6203</v>
          </cell>
          <cell r="D91">
            <v>5462</v>
          </cell>
          <cell r="E91">
            <v>4736</v>
          </cell>
          <cell r="F91">
            <v>4258</v>
          </cell>
          <cell r="G91">
            <v>3973</v>
          </cell>
        </row>
        <row r="92">
          <cell r="A92">
            <v>890</v>
          </cell>
          <cell r="B92">
            <v>4875</v>
          </cell>
          <cell r="C92">
            <v>6590</v>
          </cell>
          <cell r="D92">
            <v>5593</v>
          </cell>
          <cell r="E92">
            <v>4984</v>
          </cell>
          <cell r="F92">
            <v>4705</v>
          </cell>
          <cell r="G92">
            <v>3647</v>
          </cell>
        </row>
        <row r="93">
          <cell r="A93">
            <v>900</v>
          </cell>
          <cell r="B93">
            <v>4791</v>
          </cell>
          <cell r="C93">
            <v>6748</v>
          </cell>
          <cell r="D93">
            <v>5436</v>
          </cell>
          <cell r="E93">
            <v>4504</v>
          </cell>
          <cell r="F93">
            <v>4223</v>
          </cell>
          <cell r="G93">
            <v>3599</v>
          </cell>
        </row>
        <row r="94">
          <cell r="A94">
            <v>910</v>
          </cell>
          <cell r="B94">
            <v>4820</v>
          </cell>
          <cell r="C94">
            <v>6503</v>
          </cell>
          <cell r="D94">
            <v>5793</v>
          </cell>
          <cell r="E94">
            <v>4689</v>
          </cell>
          <cell r="F94">
            <v>4652</v>
          </cell>
          <cell r="G94">
            <v>3944</v>
          </cell>
        </row>
        <row r="95">
          <cell r="A95">
            <v>920</v>
          </cell>
          <cell r="B95">
            <v>4792</v>
          </cell>
          <cell r="C95">
            <v>6916</v>
          </cell>
          <cell r="D95">
            <v>5882</v>
          </cell>
          <cell r="E95">
            <v>4985</v>
          </cell>
          <cell r="F95">
            <v>4307</v>
          </cell>
          <cell r="G95">
            <v>4150</v>
          </cell>
        </row>
        <row r="96">
          <cell r="A96">
            <v>930</v>
          </cell>
          <cell r="B96">
            <v>5054</v>
          </cell>
          <cell r="C96">
            <v>6616</v>
          </cell>
          <cell r="D96">
            <v>5777</v>
          </cell>
          <cell r="E96">
            <v>4801</v>
          </cell>
          <cell r="F96">
            <v>3881</v>
          </cell>
          <cell r="G96">
            <v>4155</v>
          </cell>
        </row>
        <row r="97">
          <cell r="A97">
            <v>940</v>
          </cell>
          <cell r="B97">
            <v>4636</v>
          </cell>
          <cell r="C97">
            <v>6534</v>
          </cell>
          <cell r="D97">
            <v>5328</v>
          </cell>
          <cell r="E97">
            <v>4779</v>
          </cell>
          <cell r="F97">
            <v>4317</v>
          </cell>
          <cell r="G97">
            <v>3697</v>
          </cell>
        </row>
        <row r="98">
          <cell r="A98">
            <v>950</v>
          </cell>
          <cell r="B98">
            <v>4613</v>
          </cell>
          <cell r="C98">
            <v>6466</v>
          </cell>
          <cell r="D98">
            <v>5487</v>
          </cell>
          <cell r="E98">
            <v>4600</v>
          </cell>
          <cell r="F98">
            <v>4115</v>
          </cell>
          <cell r="G98">
            <v>3609</v>
          </cell>
        </row>
        <row r="99">
          <cell r="A99">
            <v>960</v>
          </cell>
          <cell r="B99">
            <v>4719</v>
          </cell>
          <cell r="C99">
            <v>6401</v>
          </cell>
          <cell r="D99">
            <v>5768</v>
          </cell>
          <cell r="E99">
            <v>4755</v>
          </cell>
          <cell r="F99">
            <v>4582</v>
          </cell>
          <cell r="G99">
            <v>4215</v>
          </cell>
        </row>
        <row r="100">
          <cell r="A100">
            <v>970</v>
          </cell>
          <cell r="B100">
            <v>4775</v>
          </cell>
          <cell r="C100">
            <v>6755</v>
          </cell>
          <cell r="D100">
            <v>5566</v>
          </cell>
          <cell r="E100">
            <v>4728</v>
          </cell>
          <cell r="F100">
            <v>4466</v>
          </cell>
          <cell r="G100">
            <v>3987</v>
          </cell>
        </row>
        <row r="101">
          <cell r="A101">
            <v>980</v>
          </cell>
          <cell r="B101">
            <v>4354</v>
          </cell>
          <cell r="C101">
            <v>6376</v>
          </cell>
          <cell r="D101">
            <v>5195</v>
          </cell>
          <cell r="E101">
            <v>4766</v>
          </cell>
          <cell r="F101">
            <v>4325</v>
          </cell>
          <cell r="G101">
            <v>3680</v>
          </cell>
        </row>
        <row r="102">
          <cell r="A102">
            <v>990</v>
          </cell>
          <cell r="B102">
            <v>4433</v>
          </cell>
          <cell r="C102">
            <v>6708</v>
          </cell>
          <cell r="D102">
            <v>5491</v>
          </cell>
          <cell r="E102">
            <v>4914</v>
          </cell>
          <cell r="F102">
            <v>4309</v>
          </cell>
          <cell r="G102">
            <v>3742</v>
          </cell>
        </row>
        <row r="103">
          <cell r="A103">
            <v>1000</v>
          </cell>
          <cell r="B103">
            <v>4847</v>
          </cell>
          <cell r="C103">
            <v>6568</v>
          </cell>
          <cell r="D103">
            <v>5738</v>
          </cell>
          <cell r="E103">
            <v>5156</v>
          </cell>
          <cell r="F103">
            <v>4637</v>
          </cell>
          <cell r="G103">
            <v>3901</v>
          </cell>
        </row>
        <row r="104">
          <cell r="A104">
            <v>1010</v>
          </cell>
          <cell r="B104">
            <v>4632</v>
          </cell>
          <cell r="C104">
            <v>6313</v>
          </cell>
          <cell r="D104">
            <v>5726</v>
          </cell>
          <cell r="E104">
            <v>4799</v>
          </cell>
          <cell r="F104">
            <v>4096</v>
          </cell>
          <cell r="G104">
            <v>4010</v>
          </cell>
        </row>
        <row r="105">
          <cell r="A105">
            <v>1020</v>
          </cell>
          <cell r="B105">
            <v>4566</v>
          </cell>
          <cell r="C105">
            <v>6674</v>
          </cell>
          <cell r="D105">
            <v>5433</v>
          </cell>
          <cell r="E105">
            <v>4980</v>
          </cell>
          <cell r="F105">
            <v>4259</v>
          </cell>
          <cell r="G105">
            <v>3736</v>
          </cell>
        </row>
        <row r="106">
          <cell r="A106">
            <v>1030</v>
          </cell>
          <cell r="B106">
            <v>4555</v>
          </cell>
          <cell r="C106">
            <v>6621</v>
          </cell>
          <cell r="D106">
            <v>5521</v>
          </cell>
          <cell r="E106">
            <v>4735</v>
          </cell>
          <cell r="F106">
            <v>4579</v>
          </cell>
          <cell r="G106">
            <v>3812</v>
          </cell>
        </row>
        <row r="107">
          <cell r="A107">
            <v>1040</v>
          </cell>
          <cell r="B107">
            <v>4958</v>
          </cell>
          <cell r="C107">
            <v>6549</v>
          </cell>
          <cell r="D107">
            <v>5915</v>
          </cell>
          <cell r="E107">
            <v>5089</v>
          </cell>
          <cell r="F107">
            <v>4408</v>
          </cell>
          <cell r="G107">
            <v>3762</v>
          </cell>
        </row>
        <row r="108">
          <cell r="A108">
            <v>1050</v>
          </cell>
          <cell r="B108">
            <v>4765</v>
          </cell>
          <cell r="C108">
            <v>6777</v>
          </cell>
          <cell r="D108">
            <v>5253</v>
          </cell>
          <cell r="E108">
            <v>4521</v>
          </cell>
          <cell r="F108">
            <v>4370</v>
          </cell>
          <cell r="G108">
            <v>3587</v>
          </cell>
        </row>
        <row r="109">
          <cell r="A109">
            <v>1060</v>
          </cell>
          <cell r="B109">
            <v>4532</v>
          </cell>
          <cell r="C109">
            <v>6414</v>
          </cell>
          <cell r="D109">
            <v>5209</v>
          </cell>
          <cell r="E109">
            <v>4509</v>
          </cell>
          <cell r="F109">
            <v>4188</v>
          </cell>
          <cell r="G109">
            <v>3610</v>
          </cell>
        </row>
        <row r="110">
          <cell r="A110">
            <v>1070</v>
          </cell>
          <cell r="B110">
            <v>4277</v>
          </cell>
          <cell r="C110">
            <v>6038</v>
          </cell>
          <cell r="D110">
            <v>5316</v>
          </cell>
          <cell r="E110">
            <v>4603</v>
          </cell>
          <cell r="F110">
            <v>4073</v>
          </cell>
          <cell r="G110">
            <v>3898</v>
          </cell>
        </row>
        <row r="111">
          <cell r="A111">
            <v>1080</v>
          </cell>
          <cell r="B111">
            <v>4358</v>
          </cell>
          <cell r="C111">
            <v>6822</v>
          </cell>
          <cell r="D111">
            <v>6019</v>
          </cell>
          <cell r="E111">
            <v>5041</v>
          </cell>
          <cell r="F111">
            <v>4174</v>
          </cell>
          <cell r="G111">
            <v>3840</v>
          </cell>
        </row>
        <row r="112">
          <cell r="A112">
            <v>1090</v>
          </cell>
          <cell r="B112">
            <v>4497</v>
          </cell>
          <cell r="C112">
            <v>6473</v>
          </cell>
          <cell r="D112">
            <v>5443</v>
          </cell>
          <cell r="E112">
            <v>4924</v>
          </cell>
          <cell r="F112">
            <v>4273</v>
          </cell>
          <cell r="G112">
            <v>3665</v>
          </cell>
        </row>
        <row r="113">
          <cell r="A113">
            <v>1100</v>
          </cell>
          <cell r="B113">
            <v>4619</v>
          </cell>
          <cell r="C113">
            <v>6637</v>
          </cell>
          <cell r="D113">
            <v>5677</v>
          </cell>
          <cell r="E113">
            <v>4838</v>
          </cell>
          <cell r="F113">
            <v>4085</v>
          </cell>
          <cell r="G113">
            <v>3958</v>
          </cell>
        </row>
        <row r="114">
          <cell r="A114">
            <v>1110</v>
          </cell>
          <cell r="B114">
            <v>4606</v>
          </cell>
          <cell r="C114">
            <v>6613</v>
          </cell>
          <cell r="D114">
            <v>5693</v>
          </cell>
          <cell r="E114">
            <v>5008</v>
          </cell>
          <cell r="F114">
            <v>4480</v>
          </cell>
          <cell r="G114">
            <v>3931</v>
          </cell>
        </row>
        <row r="115">
          <cell r="A115">
            <v>1120</v>
          </cell>
          <cell r="B115">
            <v>4836</v>
          </cell>
          <cell r="C115">
            <v>6602</v>
          </cell>
          <cell r="D115">
            <v>6006</v>
          </cell>
          <cell r="E115">
            <v>5031</v>
          </cell>
          <cell r="F115">
            <v>4582</v>
          </cell>
          <cell r="G115">
            <v>4088</v>
          </cell>
        </row>
        <row r="116">
          <cell r="A116">
            <v>1130</v>
          </cell>
          <cell r="B116">
            <v>4487</v>
          </cell>
          <cell r="C116">
            <v>6795</v>
          </cell>
          <cell r="D116">
            <v>5620</v>
          </cell>
          <cell r="E116">
            <v>4826</v>
          </cell>
          <cell r="F116">
            <v>4969</v>
          </cell>
          <cell r="G116">
            <v>4138</v>
          </cell>
        </row>
        <row r="117">
          <cell r="A117">
            <v>1140</v>
          </cell>
          <cell r="B117">
            <v>4394</v>
          </cell>
          <cell r="C117">
            <v>6518</v>
          </cell>
          <cell r="D117">
            <v>5822</v>
          </cell>
          <cell r="E117">
            <v>4958</v>
          </cell>
          <cell r="F117">
            <v>4745</v>
          </cell>
          <cell r="G117">
            <v>3830</v>
          </cell>
        </row>
        <row r="118">
          <cell r="A118">
            <v>1150</v>
          </cell>
          <cell r="B118">
            <v>5061</v>
          </cell>
          <cell r="C118">
            <v>7005</v>
          </cell>
          <cell r="D118">
            <v>5571</v>
          </cell>
          <cell r="E118">
            <v>5403</v>
          </cell>
          <cell r="F118">
            <v>4638</v>
          </cell>
          <cell r="G118">
            <v>3978</v>
          </cell>
        </row>
        <row r="119">
          <cell r="A119">
            <v>1160</v>
          </cell>
          <cell r="B119">
            <v>4705</v>
          </cell>
          <cell r="C119">
            <v>6616</v>
          </cell>
          <cell r="D119">
            <v>6085</v>
          </cell>
          <cell r="E119">
            <v>5220</v>
          </cell>
          <cell r="F119">
            <v>4812</v>
          </cell>
          <cell r="G119">
            <v>3959</v>
          </cell>
        </row>
        <row r="120">
          <cell r="A120">
            <v>1170</v>
          </cell>
          <cell r="B120">
            <v>4995</v>
          </cell>
          <cell r="C120">
            <v>6926</v>
          </cell>
          <cell r="D120">
            <v>5974</v>
          </cell>
          <cell r="E120">
            <v>5406</v>
          </cell>
          <cell r="F120">
            <v>5068</v>
          </cell>
          <cell r="G120">
            <v>4160</v>
          </cell>
        </row>
        <row r="121">
          <cell r="A121">
            <v>1180</v>
          </cell>
          <cell r="B121">
            <v>4740</v>
          </cell>
          <cell r="C121">
            <v>6795</v>
          </cell>
          <cell r="D121">
            <v>5906</v>
          </cell>
          <cell r="E121">
            <v>5159</v>
          </cell>
          <cell r="F121">
            <v>4493</v>
          </cell>
          <cell r="G121">
            <v>4080</v>
          </cell>
        </row>
        <row r="122">
          <cell r="A122">
            <v>1190</v>
          </cell>
          <cell r="B122">
            <v>4685</v>
          </cell>
          <cell r="C122">
            <v>6848</v>
          </cell>
          <cell r="D122">
            <v>5603</v>
          </cell>
          <cell r="E122">
            <v>5328</v>
          </cell>
          <cell r="F122">
            <v>4524</v>
          </cell>
          <cell r="G122">
            <v>4170</v>
          </cell>
        </row>
        <row r="123">
          <cell r="A123">
            <v>1200</v>
          </cell>
          <cell r="B123">
            <v>4648</v>
          </cell>
          <cell r="C123">
            <v>6905</v>
          </cell>
          <cell r="D123">
            <v>6339</v>
          </cell>
          <cell r="E123">
            <v>5380</v>
          </cell>
          <cell r="F123">
            <v>4748</v>
          </cell>
          <cell r="G123">
            <v>4004</v>
          </cell>
        </row>
        <row r="124">
          <cell r="A124">
            <v>1210</v>
          </cell>
          <cell r="B124">
            <v>4618</v>
          </cell>
          <cell r="C124">
            <v>6959</v>
          </cell>
          <cell r="D124">
            <v>6251</v>
          </cell>
          <cell r="E124">
            <v>5191</v>
          </cell>
          <cell r="F124">
            <v>4678</v>
          </cell>
          <cell r="G124">
            <v>3988</v>
          </cell>
        </row>
        <row r="125">
          <cell r="A125">
            <v>1220</v>
          </cell>
          <cell r="B125">
            <v>4632</v>
          </cell>
          <cell r="C125">
            <v>6352</v>
          </cell>
          <cell r="D125">
            <v>5763</v>
          </cell>
          <cell r="E125">
            <v>4780</v>
          </cell>
          <cell r="F125">
            <v>4370</v>
          </cell>
          <cell r="G125">
            <v>3732</v>
          </cell>
        </row>
        <row r="126">
          <cell r="A126">
            <v>1230</v>
          </cell>
          <cell r="B126">
            <v>4910</v>
          </cell>
          <cell r="C126">
            <v>7306</v>
          </cell>
          <cell r="D126">
            <v>6010</v>
          </cell>
          <cell r="E126">
            <v>5307</v>
          </cell>
          <cell r="F126">
            <v>4527</v>
          </cell>
          <cell r="G126">
            <v>3951</v>
          </cell>
        </row>
        <row r="127">
          <cell r="A127">
            <v>1240</v>
          </cell>
          <cell r="B127">
            <v>4355</v>
          </cell>
          <cell r="C127">
            <v>6954</v>
          </cell>
          <cell r="D127">
            <v>5629</v>
          </cell>
          <cell r="E127">
            <v>4938</v>
          </cell>
          <cell r="F127">
            <v>4737</v>
          </cell>
          <cell r="G127">
            <v>4054</v>
          </cell>
        </row>
        <row r="128">
          <cell r="A128">
            <v>1250</v>
          </cell>
          <cell r="B128">
            <v>4956</v>
          </cell>
          <cell r="C128">
            <v>6937</v>
          </cell>
          <cell r="D128">
            <v>6172</v>
          </cell>
          <cell r="E128">
            <v>5398</v>
          </cell>
          <cell r="F128">
            <v>4786</v>
          </cell>
          <cell r="G128">
            <v>4006</v>
          </cell>
        </row>
        <row r="129">
          <cell r="A129">
            <v>1260</v>
          </cell>
          <cell r="B129">
            <v>4830</v>
          </cell>
          <cell r="C129">
            <v>6830</v>
          </cell>
          <cell r="D129">
            <v>6420</v>
          </cell>
          <cell r="E129">
            <v>5307</v>
          </cell>
          <cell r="F129">
            <v>5026</v>
          </cell>
          <cell r="G129">
            <v>4539</v>
          </cell>
        </row>
        <row r="130">
          <cell r="A130">
            <v>1270</v>
          </cell>
          <cell r="B130">
            <v>4583</v>
          </cell>
          <cell r="C130">
            <v>7157</v>
          </cell>
          <cell r="D130">
            <v>5751</v>
          </cell>
          <cell r="E130">
            <v>5210</v>
          </cell>
          <cell r="F130">
            <v>4801</v>
          </cell>
          <cell r="G130">
            <v>4398</v>
          </cell>
        </row>
        <row r="131">
          <cell r="A131">
            <v>1280</v>
          </cell>
          <cell r="B131">
            <v>4244</v>
          </cell>
          <cell r="C131">
            <v>6785</v>
          </cell>
          <cell r="D131">
            <v>5807</v>
          </cell>
          <cell r="E131">
            <v>5150</v>
          </cell>
          <cell r="F131">
            <v>4886</v>
          </cell>
          <cell r="G131">
            <v>4109</v>
          </cell>
        </row>
        <row r="132">
          <cell r="A132">
            <v>1290</v>
          </cell>
          <cell r="B132">
            <v>4653</v>
          </cell>
          <cell r="C132">
            <v>6552</v>
          </cell>
          <cell r="D132">
            <v>5993</v>
          </cell>
          <cell r="E132">
            <v>4718</v>
          </cell>
          <cell r="F132">
            <v>4685</v>
          </cell>
          <cell r="G132">
            <v>3824</v>
          </cell>
        </row>
        <row r="133">
          <cell r="A133">
            <v>1300</v>
          </cell>
          <cell r="B133">
            <v>4202</v>
          </cell>
          <cell r="C133">
            <v>6594</v>
          </cell>
          <cell r="D133">
            <v>5583</v>
          </cell>
          <cell r="E133">
            <v>4683</v>
          </cell>
          <cell r="F133">
            <v>4257</v>
          </cell>
          <cell r="G133">
            <v>3676</v>
          </cell>
        </row>
        <row r="134">
          <cell r="A134">
            <v>1310</v>
          </cell>
          <cell r="B134">
            <v>4297</v>
          </cell>
          <cell r="C134">
            <v>6555</v>
          </cell>
          <cell r="D134">
            <v>5807</v>
          </cell>
          <cell r="E134">
            <v>4609</v>
          </cell>
          <cell r="F134">
            <v>4293</v>
          </cell>
          <cell r="G134">
            <v>3693</v>
          </cell>
        </row>
        <row r="135">
          <cell r="A135">
            <v>1320</v>
          </cell>
          <cell r="B135">
            <v>4272</v>
          </cell>
          <cell r="C135">
            <v>6804</v>
          </cell>
          <cell r="D135">
            <v>5471</v>
          </cell>
          <cell r="E135">
            <v>4833</v>
          </cell>
          <cell r="F135">
            <v>4652</v>
          </cell>
          <cell r="G135">
            <v>3672</v>
          </cell>
        </row>
        <row r="136">
          <cell r="A136">
            <v>1330</v>
          </cell>
          <cell r="B136">
            <v>4430</v>
          </cell>
          <cell r="C136">
            <v>6622</v>
          </cell>
          <cell r="D136">
            <v>5376</v>
          </cell>
          <cell r="E136">
            <v>5005</v>
          </cell>
          <cell r="F136">
            <v>4446</v>
          </cell>
          <cell r="G136">
            <v>3824</v>
          </cell>
        </row>
        <row r="137">
          <cell r="A137">
            <v>1340</v>
          </cell>
          <cell r="B137">
            <v>4200</v>
          </cell>
          <cell r="C137">
            <v>6927</v>
          </cell>
          <cell r="D137">
            <v>5985</v>
          </cell>
          <cell r="E137">
            <v>4745</v>
          </cell>
          <cell r="F137">
            <v>4651</v>
          </cell>
          <cell r="G137">
            <v>3988</v>
          </cell>
        </row>
        <row r="138">
          <cell r="A138">
            <v>1350</v>
          </cell>
          <cell r="B138">
            <v>4425</v>
          </cell>
          <cell r="C138">
            <v>7030</v>
          </cell>
          <cell r="D138">
            <v>5877</v>
          </cell>
          <cell r="E138">
            <v>5211</v>
          </cell>
          <cell r="F138">
            <v>4552</v>
          </cell>
          <cell r="G138">
            <v>3831</v>
          </cell>
        </row>
        <row r="139">
          <cell r="A139">
            <v>1360</v>
          </cell>
          <cell r="B139">
            <v>4271</v>
          </cell>
          <cell r="C139">
            <v>6875</v>
          </cell>
          <cell r="D139">
            <v>6283</v>
          </cell>
          <cell r="E139">
            <v>5271</v>
          </cell>
          <cell r="F139">
            <v>4796</v>
          </cell>
          <cell r="G139">
            <v>3926</v>
          </cell>
        </row>
        <row r="140">
          <cell r="A140">
            <v>1370</v>
          </cell>
          <cell r="B140">
            <v>4500</v>
          </cell>
          <cell r="C140">
            <v>6824</v>
          </cell>
          <cell r="D140">
            <v>6032</v>
          </cell>
          <cell r="E140">
            <v>5093</v>
          </cell>
          <cell r="F140">
            <v>4672</v>
          </cell>
          <cell r="G140">
            <v>4096</v>
          </cell>
        </row>
        <row r="141">
          <cell r="A141">
            <v>1380</v>
          </cell>
          <cell r="B141">
            <v>4506</v>
          </cell>
          <cell r="C141">
            <v>7021</v>
          </cell>
          <cell r="D141">
            <v>5686</v>
          </cell>
          <cell r="E141">
            <v>5231</v>
          </cell>
          <cell r="F141">
            <v>4250</v>
          </cell>
          <cell r="G141">
            <v>3616</v>
          </cell>
        </row>
        <row r="142">
          <cell r="A142">
            <v>1390</v>
          </cell>
          <cell r="B142">
            <v>4421</v>
          </cell>
          <cell r="C142">
            <v>6687</v>
          </cell>
          <cell r="D142">
            <v>5641</v>
          </cell>
          <cell r="E142">
            <v>4957</v>
          </cell>
          <cell r="F142">
            <v>4161</v>
          </cell>
          <cell r="G142">
            <v>3712</v>
          </cell>
        </row>
        <row r="143">
          <cell r="A143">
            <v>1400</v>
          </cell>
          <cell r="B143">
            <v>4011</v>
          </cell>
          <cell r="C143">
            <v>6451</v>
          </cell>
          <cell r="D143">
            <v>5364</v>
          </cell>
          <cell r="E143">
            <v>4406</v>
          </cell>
          <cell r="F143">
            <v>4230</v>
          </cell>
          <cell r="G143">
            <v>3683</v>
          </cell>
        </row>
        <row r="144">
          <cell r="A144">
            <v>1410</v>
          </cell>
          <cell r="B144">
            <v>3977</v>
          </cell>
          <cell r="C144">
            <v>6572</v>
          </cell>
          <cell r="D144">
            <v>5898</v>
          </cell>
          <cell r="E144">
            <v>5180</v>
          </cell>
          <cell r="F144">
            <v>4957</v>
          </cell>
          <cell r="G144">
            <v>4022</v>
          </cell>
        </row>
        <row r="145">
          <cell r="A145">
            <v>1420</v>
          </cell>
          <cell r="B145">
            <v>4500</v>
          </cell>
          <cell r="C145">
            <v>7108</v>
          </cell>
          <cell r="D145">
            <v>5783</v>
          </cell>
          <cell r="E145">
            <v>5159</v>
          </cell>
          <cell r="F145">
            <v>4690</v>
          </cell>
          <cell r="G145">
            <v>3951</v>
          </cell>
        </row>
        <row r="146">
          <cell r="A146">
            <v>1430</v>
          </cell>
          <cell r="B146">
            <v>4552</v>
          </cell>
          <cell r="C146">
            <v>6871</v>
          </cell>
          <cell r="D146">
            <v>6247</v>
          </cell>
          <cell r="E146">
            <v>5078</v>
          </cell>
          <cell r="F146">
            <v>4540</v>
          </cell>
          <cell r="G146">
            <v>4139</v>
          </cell>
        </row>
        <row r="147">
          <cell r="A147">
            <v>1440</v>
          </cell>
          <cell r="B147">
            <v>4741</v>
          </cell>
          <cell r="C147">
            <v>6851</v>
          </cell>
          <cell r="D147">
            <v>6258</v>
          </cell>
          <cell r="E147">
            <v>5462</v>
          </cell>
          <cell r="F147">
            <v>4701</v>
          </cell>
          <cell r="G147">
            <v>3851</v>
          </cell>
        </row>
        <row r="148">
          <cell r="A148">
            <v>1450</v>
          </cell>
          <cell r="B148">
            <v>4347</v>
          </cell>
          <cell r="C148">
            <v>7079</v>
          </cell>
          <cell r="D148">
            <v>5849</v>
          </cell>
          <cell r="E148">
            <v>5108</v>
          </cell>
          <cell r="F148">
            <v>4309</v>
          </cell>
          <cell r="G148">
            <v>3885</v>
          </cell>
        </row>
        <row r="149">
          <cell r="A149">
            <v>1460</v>
          </cell>
          <cell r="B149">
            <v>4187</v>
          </cell>
          <cell r="C149">
            <v>6511</v>
          </cell>
          <cell r="D149">
            <v>5562</v>
          </cell>
          <cell r="E149">
            <v>5123</v>
          </cell>
          <cell r="F149">
            <v>4232</v>
          </cell>
          <cell r="G149">
            <v>3801</v>
          </cell>
        </row>
        <row r="150">
          <cell r="A150">
            <v>1470</v>
          </cell>
          <cell r="B150">
            <v>4450</v>
          </cell>
          <cell r="C150">
            <v>6911</v>
          </cell>
          <cell r="D150">
            <v>5902</v>
          </cell>
          <cell r="E150">
            <v>5114</v>
          </cell>
          <cell r="F150">
            <v>4431</v>
          </cell>
          <cell r="G150">
            <v>3919</v>
          </cell>
        </row>
        <row r="151">
          <cell r="A151">
            <v>1480</v>
          </cell>
          <cell r="B151">
            <v>4331</v>
          </cell>
          <cell r="C151">
            <v>6751</v>
          </cell>
          <cell r="D151">
            <v>5803</v>
          </cell>
          <cell r="E151">
            <v>4977</v>
          </cell>
          <cell r="F151">
            <v>4879</v>
          </cell>
          <cell r="G151">
            <v>3928</v>
          </cell>
        </row>
        <row r="152">
          <cell r="A152">
            <v>1490</v>
          </cell>
          <cell r="B152">
            <v>4629</v>
          </cell>
          <cell r="C152">
            <v>7108</v>
          </cell>
          <cell r="D152">
            <v>6461</v>
          </cell>
          <cell r="E152">
            <v>5368</v>
          </cell>
          <cell r="F152">
            <v>4837</v>
          </cell>
          <cell r="G152">
            <v>4073</v>
          </cell>
        </row>
      </sheetData>
      <sheetData sheetId="7" refreshError="1"/>
      <sheetData sheetId="8" refreshError="1"/>
      <sheetData sheetId="9" refreshError="1"/>
      <sheetData sheetId="10">
        <row r="2">
          <cell r="B2" t="str">
            <v>DMSO</v>
          </cell>
          <cell r="C2" t="str">
            <v xml:space="preserve">16 ug/ml 9427  </v>
          </cell>
          <cell r="D2" t="str">
            <v xml:space="preserve"> 8 ug/ml 9427  </v>
          </cell>
          <cell r="E2" t="str">
            <v xml:space="preserve"> 4 ug/ml 9427  </v>
          </cell>
          <cell r="F2" t="str">
            <v xml:space="preserve">2 ug/ml 9427  </v>
          </cell>
          <cell r="G2" t="str">
            <v xml:space="preserve">1 ug/ml 9427  </v>
          </cell>
        </row>
        <row r="3">
          <cell r="A3">
            <v>0</v>
          </cell>
          <cell r="B3">
            <v>17158</v>
          </cell>
          <cell r="C3">
            <v>11503</v>
          </cell>
          <cell r="D3">
            <v>9861</v>
          </cell>
          <cell r="E3">
            <v>9831</v>
          </cell>
          <cell r="F3">
            <v>9176</v>
          </cell>
          <cell r="G3">
            <v>10010</v>
          </cell>
        </row>
        <row r="4">
          <cell r="A4">
            <v>20</v>
          </cell>
          <cell r="B4">
            <v>16418</v>
          </cell>
          <cell r="C4">
            <v>11237</v>
          </cell>
          <cell r="D4">
            <v>9695</v>
          </cell>
          <cell r="E4">
            <v>9276</v>
          </cell>
          <cell r="F4">
            <v>8621</v>
          </cell>
          <cell r="G4">
            <v>9124</v>
          </cell>
        </row>
        <row r="5">
          <cell r="A5">
            <v>40</v>
          </cell>
          <cell r="B5">
            <v>15920</v>
          </cell>
          <cell r="C5">
            <v>11563</v>
          </cell>
          <cell r="D5">
            <v>10125</v>
          </cell>
          <cell r="E5">
            <v>9760</v>
          </cell>
          <cell r="F5">
            <v>9167</v>
          </cell>
          <cell r="G5">
            <v>10358</v>
          </cell>
        </row>
        <row r="6">
          <cell r="A6">
            <v>60</v>
          </cell>
          <cell r="B6">
            <v>15572</v>
          </cell>
          <cell r="C6">
            <v>11937</v>
          </cell>
          <cell r="D6">
            <v>10230</v>
          </cell>
          <cell r="E6">
            <v>9479</v>
          </cell>
          <cell r="F6">
            <v>9295</v>
          </cell>
          <cell r="G6">
            <v>10112</v>
          </cell>
        </row>
        <row r="7">
          <cell r="A7">
            <v>80</v>
          </cell>
          <cell r="B7">
            <v>15317</v>
          </cell>
          <cell r="C7">
            <v>11822</v>
          </cell>
          <cell r="D7">
            <v>10088</v>
          </cell>
          <cell r="E7">
            <v>9664</v>
          </cell>
          <cell r="F7">
            <v>9540</v>
          </cell>
          <cell r="G7">
            <v>10255</v>
          </cell>
        </row>
        <row r="8">
          <cell r="A8">
            <v>100</v>
          </cell>
          <cell r="B8">
            <v>15273</v>
          </cell>
          <cell r="C8">
            <v>11881</v>
          </cell>
          <cell r="D8">
            <v>10141</v>
          </cell>
          <cell r="E8">
            <v>9720</v>
          </cell>
          <cell r="F8">
            <v>9623</v>
          </cell>
          <cell r="G8">
            <v>10660</v>
          </cell>
        </row>
        <row r="9">
          <cell r="A9">
            <v>120</v>
          </cell>
          <cell r="B9">
            <v>14798</v>
          </cell>
          <cell r="C9">
            <v>12017</v>
          </cell>
          <cell r="D9">
            <v>10264</v>
          </cell>
          <cell r="E9">
            <v>10047</v>
          </cell>
          <cell r="F9">
            <v>10009</v>
          </cell>
          <cell r="G9">
            <v>10642</v>
          </cell>
        </row>
        <row r="10">
          <cell r="A10">
            <v>140</v>
          </cell>
          <cell r="B10">
            <v>15036</v>
          </cell>
          <cell r="C10">
            <v>12145</v>
          </cell>
          <cell r="D10">
            <v>10340</v>
          </cell>
          <cell r="E10">
            <v>9892</v>
          </cell>
          <cell r="F10">
            <v>10275</v>
          </cell>
          <cell r="G10">
            <v>11135</v>
          </cell>
        </row>
        <row r="11">
          <cell r="A11">
            <v>160</v>
          </cell>
          <cell r="B11">
            <v>15438</v>
          </cell>
          <cell r="C11">
            <v>12424</v>
          </cell>
          <cell r="D11">
            <v>10381</v>
          </cell>
          <cell r="E11">
            <v>10199</v>
          </cell>
          <cell r="F11">
            <v>10714</v>
          </cell>
          <cell r="G11">
            <v>11651</v>
          </cell>
        </row>
        <row r="12">
          <cell r="A12">
            <v>180</v>
          </cell>
          <cell r="B12">
            <v>14926</v>
          </cell>
          <cell r="C12">
            <v>12628</v>
          </cell>
          <cell r="D12">
            <v>10368</v>
          </cell>
          <cell r="E12">
            <v>10263</v>
          </cell>
          <cell r="F12">
            <v>10714</v>
          </cell>
          <cell r="G12">
            <v>11195</v>
          </cell>
        </row>
        <row r="13">
          <cell r="A13">
            <v>200</v>
          </cell>
          <cell r="B13">
            <v>15002</v>
          </cell>
          <cell r="C13">
            <v>12693</v>
          </cell>
          <cell r="D13">
            <v>10939</v>
          </cell>
          <cell r="E13">
            <v>10800</v>
          </cell>
          <cell r="F13">
            <v>10931</v>
          </cell>
          <cell r="G13">
            <v>11932</v>
          </cell>
        </row>
        <row r="14">
          <cell r="A14">
            <v>220</v>
          </cell>
          <cell r="B14">
            <v>15155</v>
          </cell>
          <cell r="C14">
            <v>12699</v>
          </cell>
          <cell r="D14">
            <v>10963</v>
          </cell>
          <cell r="E14">
            <v>10992</v>
          </cell>
          <cell r="F14">
            <v>10919</v>
          </cell>
          <cell r="G14">
            <v>11988</v>
          </cell>
        </row>
        <row r="15">
          <cell r="A15">
            <v>240</v>
          </cell>
          <cell r="B15">
            <v>15317</v>
          </cell>
          <cell r="C15">
            <v>12471</v>
          </cell>
          <cell r="D15">
            <v>11565</v>
          </cell>
          <cell r="E15">
            <v>11095</v>
          </cell>
          <cell r="F15">
            <v>11396</v>
          </cell>
          <cell r="G15">
            <v>12687</v>
          </cell>
        </row>
        <row r="16">
          <cell r="A16">
            <v>260</v>
          </cell>
          <cell r="B16">
            <v>14583</v>
          </cell>
          <cell r="C16">
            <v>12431</v>
          </cell>
          <cell r="D16">
            <v>11044</v>
          </cell>
          <cell r="E16">
            <v>10683</v>
          </cell>
          <cell r="F16">
            <v>11504</v>
          </cell>
          <cell r="G16">
            <v>12444</v>
          </cell>
        </row>
        <row r="17">
          <cell r="A17">
            <v>280</v>
          </cell>
          <cell r="B17">
            <v>15095</v>
          </cell>
          <cell r="C17">
            <v>13427</v>
          </cell>
          <cell r="D17">
            <v>11329</v>
          </cell>
          <cell r="E17">
            <v>10936</v>
          </cell>
          <cell r="F17">
            <v>11187</v>
          </cell>
          <cell r="G17">
            <v>12856</v>
          </cell>
        </row>
        <row r="18">
          <cell r="A18">
            <v>300</v>
          </cell>
          <cell r="B18">
            <v>14766</v>
          </cell>
          <cell r="C18">
            <v>12935</v>
          </cell>
          <cell r="D18">
            <v>11457</v>
          </cell>
          <cell r="E18">
            <v>11644</v>
          </cell>
          <cell r="F18">
            <v>11693</v>
          </cell>
          <cell r="G18">
            <v>13126</v>
          </cell>
        </row>
        <row r="19">
          <cell r="A19">
            <v>320</v>
          </cell>
          <cell r="B19">
            <v>14586</v>
          </cell>
          <cell r="C19">
            <v>12902</v>
          </cell>
          <cell r="D19">
            <v>11903</v>
          </cell>
          <cell r="E19">
            <v>11593</v>
          </cell>
          <cell r="F19">
            <v>11663</v>
          </cell>
          <cell r="G19">
            <v>12861</v>
          </cell>
        </row>
        <row r="20">
          <cell r="A20">
            <v>340</v>
          </cell>
          <cell r="B20">
            <v>14687</v>
          </cell>
          <cell r="C20">
            <v>13154</v>
          </cell>
          <cell r="D20">
            <v>11592</v>
          </cell>
          <cell r="E20">
            <v>11366</v>
          </cell>
          <cell r="F20">
            <v>11619</v>
          </cell>
          <cell r="G20">
            <v>13089</v>
          </cell>
        </row>
        <row r="21">
          <cell r="A21">
            <v>360</v>
          </cell>
          <cell r="B21">
            <v>14692</v>
          </cell>
          <cell r="C21">
            <v>12950</v>
          </cell>
          <cell r="D21">
            <v>11629</v>
          </cell>
          <cell r="E21">
            <v>11495</v>
          </cell>
          <cell r="F21">
            <v>11619</v>
          </cell>
          <cell r="G21">
            <v>13160</v>
          </cell>
        </row>
        <row r="22">
          <cell r="A22">
            <v>380</v>
          </cell>
          <cell r="B22">
            <v>14285</v>
          </cell>
          <cell r="C22">
            <v>13108</v>
          </cell>
          <cell r="D22">
            <v>11406</v>
          </cell>
          <cell r="E22">
            <v>11350</v>
          </cell>
          <cell r="F22">
            <v>11645</v>
          </cell>
          <cell r="G22">
            <v>12821</v>
          </cell>
        </row>
        <row r="23">
          <cell r="A23">
            <v>400</v>
          </cell>
          <cell r="B23">
            <v>14145</v>
          </cell>
          <cell r="C23">
            <v>13347</v>
          </cell>
          <cell r="D23">
            <v>11796</v>
          </cell>
          <cell r="E23">
            <v>11797</v>
          </cell>
          <cell r="F23">
            <v>11614</v>
          </cell>
          <cell r="G23">
            <v>12493</v>
          </cell>
        </row>
        <row r="24">
          <cell r="A24">
            <v>420</v>
          </cell>
          <cell r="B24">
            <v>14292</v>
          </cell>
          <cell r="C24">
            <v>12877</v>
          </cell>
          <cell r="D24">
            <v>11691</v>
          </cell>
          <cell r="E24">
            <v>11382</v>
          </cell>
          <cell r="F24">
            <v>11416</v>
          </cell>
          <cell r="G24">
            <v>12921</v>
          </cell>
        </row>
        <row r="25">
          <cell r="A25">
            <v>440</v>
          </cell>
          <cell r="B25">
            <v>14136</v>
          </cell>
          <cell r="C25">
            <v>13404</v>
          </cell>
          <cell r="D25">
            <v>12223</v>
          </cell>
          <cell r="E25">
            <v>11805</v>
          </cell>
          <cell r="F25">
            <v>11946</v>
          </cell>
          <cell r="G25">
            <v>12589</v>
          </cell>
        </row>
        <row r="26">
          <cell r="A26">
            <v>460</v>
          </cell>
          <cell r="B26">
            <v>13996</v>
          </cell>
          <cell r="C26">
            <v>13913</v>
          </cell>
          <cell r="D26">
            <v>12206</v>
          </cell>
          <cell r="E26">
            <v>12306</v>
          </cell>
          <cell r="F26">
            <v>12151</v>
          </cell>
          <cell r="G26">
            <v>13123</v>
          </cell>
        </row>
        <row r="27">
          <cell r="A27">
            <v>480</v>
          </cell>
          <cell r="B27">
            <v>13794</v>
          </cell>
          <cell r="C27">
            <v>12822</v>
          </cell>
          <cell r="D27">
            <v>11574</v>
          </cell>
          <cell r="E27">
            <v>11490</v>
          </cell>
          <cell r="F27">
            <v>11152</v>
          </cell>
          <cell r="G27">
            <v>12350</v>
          </cell>
        </row>
        <row r="28">
          <cell r="A28">
            <v>500</v>
          </cell>
          <cell r="B28">
            <v>13749</v>
          </cell>
          <cell r="C28">
            <v>13146</v>
          </cell>
          <cell r="D28">
            <v>11441</v>
          </cell>
          <cell r="E28">
            <v>11389</v>
          </cell>
          <cell r="F28">
            <v>11087</v>
          </cell>
          <cell r="G28">
            <v>12219</v>
          </cell>
        </row>
        <row r="29">
          <cell r="A29">
            <v>520</v>
          </cell>
          <cell r="B29">
            <v>13587</v>
          </cell>
          <cell r="C29">
            <v>12694</v>
          </cell>
          <cell r="D29">
            <v>11515</v>
          </cell>
          <cell r="E29">
            <v>11267</v>
          </cell>
          <cell r="F29">
            <v>11378</v>
          </cell>
          <cell r="G29">
            <v>12306</v>
          </cell>
        </row>
        <row r="30">
          <cell r="A30">
            <v>540</v>
          </cell>
          <cell r="B30">
            <v>13553</v>
          </cell>
          <cell r="C30">
            <v>12933</v>
          </cell>
          <cell r="D30">
            <v>11462</v>
          </cell>
          <cell r="E30">
            <v>11619</v>
          </cell>
          <cell r="F30">
            <v>11663</v>
          </cell>
          <cell r="G30">
            <v>12423</v>
          </cell>
        </row>
        <row r="31">
          <cell r="A31">
            <v>560</v>
          </cell>
          <cell r="B31">
            <v>13430</v>
          </cell>
          <cell r="C31">
            <v>13082</v>
          </cell>
          <cell r="D31">
            <v>11583</v>
          </cell>
          <cell r="E31">
            <v>11753</v>
          </cell>
          <cell r="F31">
            <v>11751</v>
          </cell>
          <cell r="G31">
            <v>12215</v>
          </cell>
        </row>
        <row r="32">
          <cell r="A32">
            <v>580</v>
          </cell>
          <cell r="B32">
            <v>13909</v>
          </cell>
          <cell r="C32">
            <v>13387</v>
          </cell>
          <cell r="D32">
            <v>11754</v>
          </cell>
          <cell r="E32">
            <v>12299</v>
          </cell>
          <cell r="F32">
            <v>11664</v>
          </cell>
          <cell r="G32">
            <v>12219</v>
          </cell>
        </row>
        <row r="33">
          <cell r="A33">
            <v>600</v>
          </cell>
          <cell r="B33">
            <v>13247</v>
          </cell>
          <cell r="C33">
            <v>13525</v>
          </cell>
          <cell r="D33">
            <v>11861</v>
          </cell>
          <cell r="E33">
            <v>12009</v>
          </cell>
          <cell r="F33">
            <v>11668</v>
          </cell>
          <cell r="G33">
            <v>12422</v>
          </cell>
        </row>
        <row r="34">
          <cell r="A34">
            <v>620</v>
          </cell>
          <cell r="B34">
            <v>13946</v>
          </cell>
          <cell r="C34">
            <v>13100</v>
          </cell>
          <cell r="D34">
            <v>11927</v>
          </cell>
          <cell r="E34">
            <v>12244</v>
          </cell>
          <cell r="F34">
            <v>11639</v>
          </cell>
          <cell r="G34">
            <v>12558</v>
          </cell>
        </row>
        <row r="35">
          <cell r="A35">
            <v>640</v>
          </cell>
          <cell r="B35">
            <v>13828</v>
          </cell>
          <cell r="C35">
            <v>13012</v>
          </cell>
          <cell r="D35">
            <v>12044</v>
          </cell>
          <cell r="E35">
            <v>11600</v>
          </cell>
          <cell r="F35">
            <v>11533</v>
          </cell>
          <cell r="G35">
            <v>12357</v>
          </cell>
        </row>
        <row r="36">
          <cell r="A36">
            <v>660</v>
          </cell>
          <cell r="B36">
            <v>13656</v>
          </cell>
          <cell r="C36">
            <v>13529</v>
          </cell>
          <cell r="D36">
            <v>12214</v>
          </cell>
          <cell r="E36">
            <v>12395</v>
          </cell>
          <cell r="F36">
            <v>11961</v>
          </cell>
          <cell r="G36">
            <v>12693</v>
          </cell>
        </row>
        <row r="37">
          <cell r="A37">
            <v>680</v>
          </cell>
          <cell r="B37">
            <v>13415</v>
          </cell>
          <cell r="C37">
            <v>13377</v>
          </cell>
          <cell r="D37">
            <v>11809</v>
          </cell>
          <cell r="E37">
            <v>12356</v>
          </cell>
          <cell r="F37">
            <v>12056</v>
          </cell>
          <cell r="G37">
            <v>12503</v>
          </cell>
        </row>
        <row r="38">
          <cell r="A38">
            <v>700</v>
          </cell>
          <cell r="B38">
            <v>13556</v>
          </cell>
          <cell r="C38">
            <v>13331</v>
          </cell>
          <cell r="D38">
            <v>12013</v>
          </cell>
          <cell r="E38">
            <v>11989</v>
          </cell>
          <cell r="F38">
            <v>11661</v>
          </cell>
          <cell r="G38">
            <v>12391</v>
          </cell>
        </row>
        <row r="39">
          <cell r="A39">
            <v>720</v>
          </cell>
          <cell r="B39">
            <v>13550</v>
          </cell>
          <cell r="C39">
            <v>13579</v>
          </cell>
          <cell r="D39">
            <v>11873</v>
          </cell>
          <cell r="E39">
            <v>11809</v>
          </cell>
          <cell r="F39">
            <v>11658</v>
          </cell>
          <cell r="G39">
            <v>12421</v>
          </cell>
        </row>
        <row r="40">
          <cell r="A40">
            <v>740</v>
          </cell>
          <cell r="B40">
            <v>13247</v>
          </cell>
          <cell r="C40">
            <v>13152</v>
          </cell>
          <cell r="D40">
            <v>12281</v>
          </cell>
          <cell r="E40">
            <v>12349</v>
          </cell>
          <cell r="F40">
            <v>11672</v>
          </cell>
          <cell r="G40">
            <v>12367</v>
          </cell>
        </row>
        <row r="41">
          <cell r="A41">
            <v>760</v>
          </cell>
          <cell r="B41">
            <v>12820</v>
          </cell>
          <cell r="C41">
            <v>13254</v>
          </cell>
          <cell r="D41">
            <v>12135</v>
          </cell>
          <cell r="E41">
            <v>11987</v>
          </cell>
          <cell r="F41">
            <v>11565</v>
          </cell>
          <cell r="G41">
            <v>12382</v>
          </cell>
        </row>
        <row r="42">
          <cell r="A42">
            <v>780</v>
          </cell>
          <cell r="B42">
            <v>13421</v>
          </cell>
          <cell r="C42">
            <v>13345</v>
          </cell>
          <cell r="D42">
            <v>11952</v>
          </cell>
          <cell r="E42">
            <v>11776</v>
          </cell>
          <cell r="F42">
            <v>11960</v>
          </cell>
          <cell r="G42">
            <v>12623</v>
          </cell>
        </row>
        <row r="43">
          <cell r="A43">
            <v>800</v>
          </cell>
          <cell r="B43">
            <v>13086</v>
          </cell>
          <cell r="C43">
            <v>13234</v>
          </cell>
          <cell r="D43">
            <v>12128</v>
          </cell>
          <cell r="E43">
            <v>11998</v>
          </cell>
          <cell r="F43">
            <v>12344</v>
          </cell>
          <cell r="G43">
            <v>12830</v>
          </cell>
        </row>
        <row r="44">
          <cell r="A44">
            <v>820</v>
          </cell>
          <cell r="B44">
            <v>13381</v>
          </cell>
          <cell r="C44">
            <v>13813</v>
          </cell>
          <cell r="D44">
            <v>12548</v>
          </cell>
          <cell r="E44">
            <v>12021</v>
          </cell>
          <cell r="F44">
            <v>11995</v>
          </cell>
          <cell r="G44">
            <v>12302</v>
          </cell>
        </row>
        <row r="45">
          <cell r="A45">
            <v>840</v>
          </cell>
          <cell r="B45">
            <v>13360</v>
          </cell>
          <cell r="C45">
            <v>14027</v>
          </cell>
          <cell r="D45">
            <v>12555</v>
          </cell>
          <cell r="E45">
            <v>12150</v>
          </cell>
          <cell r="F45">
            <v>11970</v>
          </cell>
          <cell r="G45">
            <v>12542</v>
          </cell>
        </row>
        <row r="46">
          <cell r="A46">
            <v>860</v>
          </cell>
          <cell r="B46">
            <v>13270</v>
          </cell>
          <cell r="C46">
            <v>13841</v>
          </cell>
          <cell r="D46">
            <v>12403</v>
          </cell>
          <cell r="E46">
            <v>11989</v>
          </cell>
          <cell r="F46">
            <v>12179</v>
          </cell>
          <cell r="G46">
            <v>12578</v>
          </cell>
        </row>
        <row r="47">
          <cell r="A47">
            <v>880</v>
          </cell>
          <cell r="B47">
            <v>13150</v>
          </cell>
          <cell r="C47">
            <v>13599</v>
          </cell>
          <cell r="D47">
            <v>12406</v>
          </cell>
          <cell r="E47">
            <v>11752</v>
          </cell>
          <cell r="F47">
            <v>11842</v>
          </cell>
          <cell r="G47">
            <v>12027</v>
          </cell>
        </row>
        <row r="48">
          <cell r="A48">
            <v>900</v>
          </cell>
          <cell r="B48">
            <v>12715</v>
          </cell>
          <cell r="C48">
            <v>13230</v>
          </cell>
          <cell r="D48">
            <v>11944</v>
          </cell>
          <cell r="E48">
            <v>11616</v>
          </cell>
          <cell r="F48">
            <v>11492</v>
          </cell>
          <cell r="G48">
            <v>12079</v>
          </cell>
        </row>
        <row r="49">
          <cell r="A49">
            <v>920</v>
          </cell>
          <cell r="B49">
            <v>12567</v>
          </cell>
          <cell r="C49">
            <v>13352</v>
          </cell>
          <cell r="D49">
            <v>12035</v>
          </cell>
          <cell r="E49">
            <v>11562</v>
          </cell>
          <cell r="F49">
            <v>11603</v>
          </cell>
          <cell r="G49">
            <v>12313</v>
          </cell>
        </row>
        <row r="50">
          <cell r="A50">
            <v>940</v>
          </cell>
          <cell r="B50">
            <v>12731</v>
          </cell>
          <cell r="C50">
            <v>13369</v>
          </cell>
          <cell r="D50">
            <v>11836</v>
          </cell>
          <cell r="E50">
            <v>12059</v>
          </cell>
          <cell r="F50">
            <v>11497</v>
          </cell>
          <cell r="G50">
            <v>11956</v>
          </cell>
        </row>
        <row r="51">
          <cell r="A51">
            <v>960</v>
          </cell>
          <cell r="B51">
            <v>12106</v>
          </cell>
          <cell r="C51">
            <v>13226</v>
          </cell>
          <cell r="D51">
            <v>11893</v>
          </cell>
          <cell r="E51">
            <v>11865</v>
          </cell>
          <cell r="F51">
            <v>11573</v>
          </cell>
          <cell r="G51">
            <v>12167</v>
          </cell>
        </row>
        <row r="52">
          <cell r="A52">
            <v>980</v>
          </cell>
          <cell r="B52">
            <v>12180</v>
          </cell>
          <cell r="C52">
            <v>13503</v>
          </cell>
          <cell r="D52">
            <v>11821</v>
          </cell>
          <cell r="E52">
            <v>11607</v>
          </cell>
          <cell r="F52">
            <v>11483</v>
          </cell>
          <cell r="G52">
            <v>12009</v>
          </cell>
        </row>
        <row r="53">
          <cell r="A53">
            <v>1000</v>
          </cell>
          <cell r="B53">
            <v>12260</v>
          </cell>
          <cell r="C53">
            <v>13395</v>
          </cell>
          <cell r="D53">
            <v>11851</v>
          </cell>
          <cell r="E53">
            <v>11781</v>
          </cell>
          <cell r="F53">
            <v>11427</v>
          </cell>
          <cell r="G53">
            <v>11507</v>
          </cell>
        </row>
        <row r="54">
          <cell r="A54">
            <v>1020</v>
          </cell>
          <cell r="B54">
            <v>12236</v>
          </cell>
          <cell r="C54">
            <v>13676</v>
          </cell>
          <cell r="D54">
            <v>12076</v>
          </cell>
          <cell r="E54">
            <v>11538</v>
          </cell>
          <cell r="F54">
            <v>11256</v>
          </cell>
          <cell r="G54">
            <v>11930</v>
          </cell>
        </row>
        <row r="55">
          <cell r="A55">
            <v>1040</v>
          </cell>
          <cell r="B55">
            <v>12327</v>
          </cell>
          <cell r="C55">
            <v>13631</v>
          </cell>
          <cell r="D55">
            <v>11961</v>
          </cell>
          <cell r="E55">
            <v>11504</v>
          </cell>
          <cell r="F55">
            <v>11241</v>
          </cell>
          <cell r="G55">
            <v>12084</v>
          </cell>
        </row>
        <row r="56">
          <cell r="A56">
            <v>1060</v>
          </cell>
          <cell r="B56">
            <v>12159</v>
          </cell>
          <cell r="C56">
            <v>13407</v>
          </cell>
          <cell r="D56">
            <v>12012</v>
          </cell>
          <cell r="E56">
            <v>11467</v>
          </cell>
          <cell r="F56">
            <v>11618</v>
          </cell>
          <cell r="G56">
            <v>11717</v>
          </cell>
        </row>
        <row r="57">
          <cell r="A57">
            <v>1080</v>
          </cell>
          <cell r="B57">
            <v>12536</v>
          </cell>
          <cell r="C57">
            <v>13641</v>
          </cell>
          <cell r="D57">
            <v>12005</v>
          </cell>
          <cell r="E57">
            <v>11630</v>
          </cell>
          <cell r="F57">
            <v>11655</v>
          </cell>
          <cell r="G57">
            <v>12018</v>
          </cell>
        </row>
        <row r="58">
          <cell r="A58">
            <v>1100</v>
          </cell>
          <cell r="B58">
            <v>12373</v>
          </cell>
          <cell r="C58">
            <v>13502</v>
          </cell>
          <cell r="D58">
            <v>11422</v>
          </cell>
          <cell r="E58">
            <v>11827</v>
          </cell>
          <cell r="F58">
            <v>11602</v>
          </cell>
          <cell r="G58">
            <v>12152</v>
          </cell>
        </row>
        <row r="59">
          <cell r="A59">
            <v>1120</v>
          </cell>
          <cell r="B59">
            <v>12101</v>
          </cell>
          <cell r="C59">
            <v>13222</v>
          </cell>
          <cell r="D59">
            <v>12023</v>
          </cell>
          <cell r="E59">
            <v>11376</v>
          </cell>
          <cell r="F59">
            <v>11488</v>
          </cell>
          <cell r="G59">
            <v>12553</v>
          </cell>
        </row>
        <row r="60">
          <cell r="A60">
            <v>1140</v>
          </cell>
          <cell r="B60">
            <v>11945</v>
          </cell>
          <cell r="C60">
            <v>13457</v>
          </cell>
          <cell r="D60">
            <v>11505</v>
          </cell>
          <cell r="E60">
            <v>11456</v>
          </cell>
          <cell r="F60">
            <v>11261</v>
          </cell>
          <cell r="G60">
            <v>11816</v>
          </cell>
        </row>
        <row r="61">
          <cell r="A61">
            <v>1160</v>
          </cell>
          <cell r="B61">
            <v>12089</v>
          </cell>
          <cell r="C61">
            <v>13756</v>
          </cell>
          <cell r="D61">
            <v>11685</v>
          </cell>
          <cell r="E61">
            <v>11160</v>
          </cell>
          <cell r="F61">
            <v>11287</v>
          </cell>
          <cell r="G61">
            <v>12019</v>
          </cell>
        </row>
        <row r="62">
          <cell r="A62">
            <v>1180</v>
          </cell>
          <cell r="B62">
            <v>11980</v>
          </cell>
          <cell r="C62">
            <v>13901</v>
          </cell>
          <cell r="D62">
            <v>11610</v>
          </cell>
          <cell r="E62">
            <v>11510</v>
          </cell>
          <cell r="F62">
            <v>11354</v>
          </cell>
          <cell r="G62">
            <v>12038</v>
          </cell>
        </row>
        <row r="63">
          <cell r="A63">
            <v>1200</v>
          </cell>
          <cell r="B63">
            <v>12217</v>
          </cell>
          <cell r="C63">
            <v>13432</v>
          </cell>
          <cell r="D63">
            <v>11846</v>
          </cell>
          <cell r="E63">
            <v>11493</v>
          </cell>
          <cell r="F63">
            <v>11212</v>
          </cell>
          <cell r="G63">
            <v>11939</v>
          </cell>
        </row>
        <row r="64">
          <cell r="A64">
            <v>1220</v>
          </cell>
          <cell r="B64">
            <v>12334</v>
          </cell>
          <cell r="C64">
            <v>13570</v>
          </cell>
          <cell r="D64">
            <v>12132</v>
          </cell>
          <cell r="E64">
            <v>11909</v>
          </cell>
          <cell r="F64">
            <v>11462</v>
          </cell>
          <cell r="G64">
            <v>11668</v>
          </cell>
        </row>
        <row r="65">
          <cell r="A65">
            <v>1240</v>
          </cell>
          <cell r="B65">
            <v>12237</v>
          </cell>
          <cell r="C65">
            <v>13633</v>
          </cell>
          <cell r="D65">
            <v>12002</v>
          </cell>
          <cell r="E65">
            <v>12038</v>
          </cell>
          <cell r="F65">
            <v>11352</v>
          </cell>
          <cell r="G65">
            <v>12132</v>
          </cell>
        </row>
        <row r="66">
          <cell r="A66">
            <v>1260</v>
          </cell>
          <cell r="B66">
            <v>12259</v>
          </cell>
          <cell r="C66">
            <v>13234</v>
          </cell>
          <cell r="D66">
            <v>11731</v>
          </cell>
          <cell r="E66">
            <v>11849</v>
          </cell>
          <cell r="F66">
            <v>11455</v>
          </cell>
          <cell r="G66">
            <v>12050</v>
          </cell>
        </row>
        <row r="67">
          <cell r="A67">
            <v>1280</v>
          </cell>
          <cell r="B67">
            <v>11795</v>
          </cell>
          <cell r="C67">
            <v>13540</v>
          </cell>
          <cell r="D67">
            <v>11947</v>
          </cell>
          <cell r="E67">
            <v>11174</v>
          </cell>
          <cell r="F67">
            <v>10874</v>
          </cell>
          <cell r="G67">
            <v>11639</v>
          </cell>
        </row>
        <row r="68">
          <cell r="A68">
            <v>1300</v>
          </cell>
          <cell r="B68">
            <v>12217</v>
          </cell>
          <cell r="C68">
            <v>13514</v>
          </cell>
          <cell r="D68">
            <v>12096</v>
          </cell>
          <cell r="E68">
            <v>11705</v>
          </cell>
          <cell r="F68">
            <v>11590</v>
          </cell>
          <cell r="G68">
            <v>11870</v>
          </cell>
        </row>
        <row r="69">
          <cell r="A69">
            <v>1320</v>
          </cell>
          <cell r="B69">
            <v>12039</v>
          </cell>
          <cell r="C69">
            <v>13079</v>
          </cell>
          <cell r="D69">
            <v>11949</v>
          </cell>
          <cell r="E69">
            <v>11637</v>
          </cell>
          <cell r="F69">
            <v>11149</v>
          </cell>
          <cell r="G69">
            <v>11580</v>
          </cell>
        </row>
        <row r="70">
          <cell r="A70">
            <v>1340</v>
          </cell>
          <cell r="B70">
            <v>11766</v>
          </cell>
          <cell r="C70">
            <v>14046</v>
          </cell>
          <cell r="D70">
            <v>12449</v>
          </cell>
          <cell r="E70">
            <v>11795</v>
          </cell>
          <cell r="F70">
            <v>11532</v>
          </cell>
          <cell r="G70">
            <v>11942</v>
          </cell>
        </row>
        <row r="71">
          <cell r="A71">
            <v>1360</v>
          </cell>
          <cell r="B71">
            <v>11583</v>
          </cell>
          <cell r="C71">
            <v>13348</v>
          </cell>
          <cell r="D71">
            <v>11868</v>
          </cell>
          <cell r="E71">
            <v>11246</v>
          </cell>
          <cell r="F71">
            <v>11364</v>
          </cell>
          <cell r="G71">
            <v>12010</v>
          </cell>
        </row>
        <row r="72">
          <cell r="A72">
            <v>1380</v>
          </cell>
          <cell r="B72">
            <v>11337</v>
          </cell>
          <cell r="C72">
            <v>12722</v>
          </cell>
          <cell r="D72">
            <v>11116</v>
          </cell>
          <cell r="E72">
            <v>11269</v>
          </cell>
          <cell r="F72">
            <v>10697</v>
          </cell>
          <cell r="G72">
            <v>11561</v>
          </cell>
        </row>
        <row r="73">
          <cell r="A73">
            <v>1400</v>
          </cell>
          <cell r="B73">
            <v>11419</v>
          </cell>
          <cell r="C73">
            <v>12765</v>
          </cell>
          <cell r="D73">
            <v>11462</v>
          </cell>
          <cell r="E73">
            <v>11128</v>
          </cell>
          <cell r="F73">
            <v>10833</v>
          </cell>
          <cell r="G73">
            <v>11580</v>
          </cell>
        </row>
        <row r="74">
          <cell r="A74">
            <v>1420</v>
          </cell>
          <cell r="B74">
            <v>11218</v>
          </cell>
          <cell r="C74">
            <v>12991</v>
          </cell>
          <cell r="D74">
            <v>11055</v>
          </cell>
          <cell r="E74">
            <v>11112</v>
          </cell>
          <cell r="F74">
            <v>10732</v>
          </cell>
          <cell r="G74">
            <v>11161</v>
          </cell>
        </row>
        <row r="75">
          <cell r="A75">
            <v>1440</v>
          </cell>
          <cell r="B75">
            <v>11500</v>
          </cell>
          <cell r="C75">
            <v>13159</v>
          </cell>
          <cell r="D75">
            <v>11214</v>
          </cell>
          <cell r="E75">
            <v>10967</v>
          </cell>
          <cell r="F75">
            <v>10676</v>
          </cell>
          <cell r="G75">
            <v>11258</v>
          </cell>
        </row>
        <row r="76">
          <cell r="A76">
            <v>1460</v>
          </cell>
          <cell r="B76">
            <v>11421</v>
          </cell>
          <cell r="C76">
            <v>13416</v>
          </cell>
          <cell r="D76">
            <v>12008</v>
          </cell>
          <cell r="E76">
            <v>11354</v>
          </cell>
          <cell r="F76">
            <v>11366</v>
          </cell>
          <cell r="G76">
            <v>11497</v>
          </cell>
        </row>
        <row r="77">
          <cell r="A77">
            <v>1480</v>
          </cell>
          <cell r="B77">
            <v>11375</v>
          </cell>
          <cell r="C77">
            <v>13324</v>
          </cell>
          <cell r="D77">
            <v>11644</v>
          </cell>
          <cell r="E77">
            <v>11111</v>
          </cell>
          <cell r="F77">
            <v>10975</v>
          </cell>
          <cell r="G77">
            <v>11852</v>
          </cell>
        </row>
        <row r="78">
          <cell r="A78">
            <v>1500</v>
          </cell>
          <cell r="B78">
            <v>11525</v>
          </cell>
          <cell r="C78">
            <v>12822</v>
          </cell>
          <cell r="D78">
            <v>11620</v>
          </cell>
          <cell r="E78">
            <v>11322</v>
          </cell>
          <cell r="F78">
            <v>10929</v>
          </cell>
          <cell r="G78">
            <v>11699</v>
          </cell>
        </row>
        <row r="79">
          <cell r="A79">
            <v>1520</v>
          </cell>
          <cell r="B79">
            <v>11452</v>
          </cell>
          <cell r="C79">
            <v>13529</v>
          </cell>
          <cell r="D79">
            <v>11684</v>
          </cell>
          <cell r="E79">
            <v>11207</v>
          </cell>
          <cell r="F79">
            <v>11121</v>
          </cell>
          <cell r="G79">
            <v>11463</v>
          </cell>
        </row>
        <row r="80">
          <cell r="A80">
            <v>1540</v>
          </cell>
          <cell r="B80">
            <v>11331</v>
          </cell>
          <cell r="C80">
            <v>13500</v>
          </cell>
          <cell r="D80">
            <v>11527</v>
          </cell>
          <cell r="E80">
            <v>11022</v>
          </cell>
          <cell r="F80">
            <v>10977</v>
          </cell>
          <cell r="G80">
            <v>11425</v>
          </cell>
        </row>
        <row r="81">
          <cell r="A81">
            <v>1560</v>
          </cell>
          <cell r="B81">
            <v>11547</v>
          </cell>
          <cell r="C81">
            <v>13363</v>
          </cell>
          <cell r="D81">
            <v>11732</v>
          </cell>
          <cell r="E81">
            <v>11031</v>
          </cell>
          <cell r="F81">
            <v>10634</v>
          </cell>
          <cell r="G81">
            <v>11051</v>
          </cell>
        </row>
        <row r="82">
          <cell r="A82">
            <v>1580</v>
          </cell>
          <cell r="B82">
            <v>11311</v>
          </cell>
          <cell r="C82">
            <v>13465</v>
          </cell>
          <cell r="D82">
            <v>11583</v>
          </cell>
          <cell r="E82">
            <v>11025</v>
          </cell>
          <cell r="F82">
            <v>10824</v>
          </cell>
          <cell r="G82">
            <v>11557</v>
          </cell>
        </row>
        <row r="83">
          <cell r="A83">
            <v>1600</v>
          </cell>
          <cell r="B83">
            <v>11030</v>
          </cell>
          <cell r="C83">
            <v>13360</v>
          </cell>
          <cell r="D83">
            <v>11350</v>
          </cell>
          <cell r="E83">
            <v>11170</v>
          </cell>
          <cell r="F83">
            <v>10802</v>
          </cell>
          <cell r="G83">
            <v>11454</v>
          </cell>
        </row>
        <row r="84">
          <cell r="A84">
            <v>1620</v>
          </cell>
          <cell r="B84">
            <v>11481</v>
          </cell>
          <cell r="C84">
            <v>13523</v>
          </cell>
          <cell r="D84">
            <v>11732</v>
          </cell>
          <cell r="E84">
            <v>11467</v>
          </cell>
          <cell r="F84">
            <v>11412</v>
          </cell>
          <cell r="G84">
            <v>11597</v>
          </cell>
        </row>
        <row r="85">
          <cell r="A85">
            <v>1640</v>
          </cell>
          <cell r="B85">
            <v>11413</v>
          </cell>
          <cell r="C85">
            <v>13849</v>
          </cell>
          <cell r="D85">
            <v>11794</v>
          </cell>
          <cell r="E85">
            <v>11565</v>
          </cell>
          <cell r="F85">
            <v>11390</v>
          </cell>
          <cell r="G85">
            <v>11274</v>
          </cell>
        </row>
        <row r="86">
          <cell r="A86">
            <v>1660</v>
          </cell>
          <cell r="B86">
            <v>11574</v>
          </cell>
          <cell r="C86">
            <v>13454</v>
          </cell>
          <cell r="D86">
            <v>11828</v>
          </cell>
          <cell r="E86">
            <v>11271</v>
          </cell>
          <cell r="F86">
            <v>10811</v>
          </cell>
          <cell r="G86">
            <v>11481</v>
          </cell>
        </row>
        <row r="87">
          <cell r="A87">
            <v>1680</v>
          </cell>
          <cell r="B87">
            <v>11437</v>
          </cell>
          <cell r="C87">
            <v>13595</v>
          </cell>
          <cell r="D87">
            <v>11614</v>
          </cell>
          <cell r="E87">
            <v>11109</v>
          </cell>
          <cell r="F87">
            <v>10689</v>
          </cell>
          <cell r="G87">
            <v>11584</v>
          </cell>
        </row>
        <row r="88">
          <cell r="A88">
            <v>1700</v>
          </cell>
          <cell r="B88">
            <v>11315</v>
          </cell>
          <cell r="C88">
            <v>13555</v>
          </cell>
          <cell r="D88">
            <v>11343</v>
          </cell>
          <cell r="E88">
            <v>10860</v>
          </cell>
          <cell r="F88">
            <v>10717</v>
          </cell>
          <cell r="G88">
            <v>11296</v>
          </cell>
        </row>
        <row r="89">
          <cell r="A89">
            <v>1720</v>
          </cell>
          <cell r="B89">
            <v>11210</v>
          </cell>
          <cell r="C89">
            <v>13050</v>
          </cell>
          <cell r="D89">
            <v>11524</v>
          </cell>
          <cell r="E89">
            <v>10757</v>
          </cell>
          <cell r="F89">
            <v>10630</v>
          </cell>
          <cell r="G89">
            <v>11161</v>
          </cell>
        </row>
        <row r="90">
          <cell r="A90">
            <v>1740</v>
          </cell>
          <cell r="B90">
            <v>11347</v>
          </cell>
          <cell r="C90">
            <v>13418</v>
          </cell>
          <cell r="D90">
            <v>11708</v>
          </cell>
          <cell r="E90">
            <v>11143</v>
          </cell>
          <cell r="F90">
            <v>10951</v>
          </cell>
          <cell r="G90">
            <v>11200</v>
          </cell>
        </row>
        <row r="91">
          <cell r="A91">
            <v>1760</v>
          </cell>
          <cell r="B91">
            <v>11191</v>
          </cell>
          <cell r="C91">
            <v>12631</v>
          </cell>
          <cell r="D91">
            <v>11026</v>
          </cell>
          <cell r="E91">
            <v>10807</v>
          </cell>
          <cell r="F91">
            <v>10556</v>
          </cell>
          <cell r="G91">
            <v>10817</v>
          </cell>
        </row>
        <row r="92">
          <cell r="A92">
            <v>1780</v>
          </cell>
          <cell r="B92">
            <v>11140</v>
          </cell>
          <cell r="C92">
            <v>13278</v>
          </cell>
          <cell r="D92">
            <v>11491</v>
          </cell>
          <cell r="E92">
            <v>11272</v>
          </cell>
          <cell r="F92">
            <v>10655</v>
          </cell>
          <cell r="G92">
            <v>11310</v>
          </cell>
        </row>
      </sheetData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"/>
  <sheetViews>
    <sheetView tabSelected="1" zoomScale="82" zoomScaleNormal="82" workbookViewId="0">
      <selection activeCell="D20" sqref="D20"/>
    </sheetView>
  </sheetViews>
  <sheetFormatPr defaultRowHeight="15"/>
  <sheetData>
    <row r="1" spans="1:33">
      <c r="A1" t="s">
        <v>483</v>
      </c>
    </row>
    <row r="2" spans="1:33">
      <c r="C2" s="3" t="s">
        <v>7</v>
      </c>
      <c r="G2" s="3" t="s">
        <v>8</v>
      </c>
      <c r="K2" s="3" t="s">
        <v>9</v>
      </c>
      <c r="O2" s="3" t="s">
        <v>10</v>
      </c>
      <c r="S2" s="3" t="s">
        <v>11</v>
      </c>
      <c r="W2" s="3" t="s">
        <v>12</v>
      </c>
      <c r="AA2" s="3" t="s">
        <v>13</v>
      </c>
      <c r="AE2" s="2" t="s">
        <v>14</v>
      </c>
    </row>
    <row r="3" spans="1:33">
      <c r="A3" s="2" t="s">
        <v>0</v>
      </c>
      <c r="B3" s="1">
        <v>0</v>
      </c>
      <c r="C3" s="1">
        <v>5.4471580299999998</v>
      </c>
      <c r="D3" s="1">
        <v>5.4149733500000004</v>
      </c>
      <c r="E3" s="1">
        <v>5.5563025000000001</v>
      </c>
      <c r="F3" s="1">
        <v>5.5051499799999997</v>
      </c>
      <c r="G3" s="1">
        <v>5.4771212499999997</v>
      </c>
      <c r="H3" s="1">
        <v>5.5314789199999996</v>
      </c>
      <c r="I3" s="1">
        <v>5.5563025000000001</v>
      </c>
      <c r="J3" s="1">
        <v>5.4771212499999997</v>
      </c>
      <c r="K3" s="1">
        <v>5.5051499799999997</v>
      </c>
      <c r="L3" s="1">
        <v>5.4471580299999998</v>
      </c>
      <c r="M3" s="1">
        <v>5.3802112400000004</v>
      </c>
      <c r="N3" s="1">
        <v>5.5314789199999996</v>
      </c>
      <c r="O3" s="1">
        <v>5.4771212499999997</v>
      </c>
      <c r="P3" s="1">
        <v>5.5563025000000001</v>
      </c>
      <c r="Q3" s="1">
        <v>5.6434526800000002</v>
      </c>
      <c r="R3" s="1">
        <v>5.4771212499999997</v>
      </c>
      <c r="S3" s="1">
        <v>5.4149733500000004</v>
      </c>
      <c r="T3" s="1">
        <v>5.3802112400000004</v>
      </c>
      <c r="U3" s="1">
        <v>5.4771212499999997</v>
      </c>
      <c r="V3" s="1">
        <v>5.4471580299999998</v>
      </c>
      <c r="W3" s="1">
        <v>5.3424226800000003</v>
      </c>
      <c r="X3" s="1">
        <v>5.5051499799999997</v>
      </c>
      <c r="Y3" s="1">
        <v>5.4149733500000004</v>
      </c>
      <c r="Z3" s="1">
        <v>5.3010299999999999</v>
      </c>
      <c r="AA3" s="1">
        <v>5.5051499799999997</v>
      </c>
      <c r="AB3" s="1">
        <v>5.5563025000000001</v>
      </c>
      <c r="AC3" s="1">
        <v>5.4771212499999997</v>
      </c>
      <c r="AD3" s="1">
        <v>5.6627578300000003</v>
      </c>
      <c r="AE3" s="1">
        <v>2</v>
      </c>
      <c r="AF3" s="1"/>
      <c r="AG3" s="1"/>
    </row>
    <row r="4" spans="1:33">
      <c r="A4" s="2" t="s">
        <v>1</v>
      </c>
      <c r="B4" s="1">
        <v>1</v>
      </c>
      <c r="C4" s="1">
        <v>5.3424226800000003</v>
      </c>
      <c r="D4" s="1">
        <v>5.1461280399999998</v>
      </c>
      <c r="E4" s="1">
        <v>5.3010299999999999</v>
      </c>
      <c r="F4" s="1">
        <v>5.2041199799999998</v>
      </c>
      <c r="G4" s="1">
        <v>5.2552725100000002</v>
      </c>
      <c r="H4" s="1">
        <v>5.3010299999999999</v>
      </c>
      <c r="I4" s="1">
        <v>5.3424226800000003</v>
      </c>
      <c r="J4" s="1">
        <v>5.0791812500000004</v>
      </c>
      <c r="K4" s="1">
        <v>5.0791812500000004</v>
      </c>
      <c r="L4" s="1">
        <v>4.9030899899999998</v>
      </c>
      <c r="M4" s="1">
        <v>4.9030899899999998</v>
      </c>
      <c r="N4" s="1">
        <v>5.2041199799999998</v>
      </c>
      <c r="O4" s="1">
        <v>3.9030899899999998</v>
      </c>
      <c r="P4" s="1">
        <v>4.3802112400000004</v>
      </c>
      <c r="Q4" s="1">
        <v>4.1461280399999998</v>
      </c>
      <c r="R4" s="1">
        <v>4</v>
      </c>
      <c r="S4" s="1">
        <v>3.9030899899999998</v>
      </c>
      <c r="T4" s="1">
        <v>3.6020599899999999</v>
      </c>
      <c r="U4" s="1">
        <v>3.9030899899999998</v>
      </c>
      <c r="V4" s="1">
        <v>3.9030899899999998</v>
      </c>
      <c r="W4" s="1">
        <v>3.3010299999999999</v>
      </c>
      <c r="X4" s="1">
        <v>3.3010299999999999</v>
      </c>
      <c r="Y4" s="1">
        <v>3.3010299999999999</v>
      </c>
      <c r="Z4" s="1">
        <v>3.6020599899999999</v>
      </c>
      <c r="AA4" s="1"/>
      <c r="AB4" s="1"/>
      <c r="AC4" s="1"/>
      <c r="AD4" s="1"/>
      <c r="AE4" s="1">
        <v>2</v>
      </c>
      <c r="AF4" s="1"/>
      <c r="AG4" s="1"/>
    </row>
    <row r="5" spans="1:33">
      <c r="A5" s="2" t="s">
        <v>2</v>
      </c>
      <c r="B5" s="1">
        <v>2</v>
      </c>
      <c r="C5" s="1">
        <v>6.2041199799999998</v>
      </c>
      <c r="D5" s="1">
        <v>6.0791812500000004</v>
      </c>
      <c r="E5" s="1">
        <v>6.2041199799999998</v>
      </c>
      <c r="F5" s="1">
        <v>5.7781512499999996</v>
      </c>
      <c r="G5" s="1">
        <v>6</v>
      </c>
      <c r="H5" s="1">
        <v>6.2041199799999998</v>
      </c>
      <c r="I5" s="1">
        <v>6.0791812500000004</v>
      </c>
      <c r="J5" s="1">
        <v>6.3424226800000003</v>
      </c>
      <c r="K5" s="1">
        <v>6.7781512499999996</v>
      </c>
      <c r="L5" s="1">
        <v>6.6020599899999999</v>
      </c>
      <c r="M5" s="1">
        <v>6.6020599899999999</v>
      </c>
      <c r="N5" s="1">
        <v>6.3010299999999999</v>
      </c>
      <c r="O5" s="1">
        <v>4.2041199799999998</v>
      </c>
      <c r="P5" s="1">
        <v>4.0791812500000004</v>
      </c>
      <c r="Q5" s="1">
        <v>4.2552725100000002</v>
      </c>
      <c r="R5" s="1">
        <v>4.2041199799999998</v>
      </c>
      <c r="S5" s="1">
        <v>3.6020599899999999</v>
      </c>
      <c r="T5" s="1">
        <v>3.7781512500000001</v>
      </c>
      <c r="U5" s="1">
        <v>3.6020599899999999</v>
      </c>
      <c r="V5" s="1">
        <v>2</v>
      </c>
      <c r="W5" s="1">
        <v>3.3010299999999999</v>
      </c>
      <c r="X5" s="1">
        <v>2</v>
      </c>
      <c r="Y5" s="1">
        <v>2</v>
      </c>
      <c r="Z5" s="1">
        <v>2</v>
      </c>
      <c r="AA5" s="1">
        <v>6.3802112400000004</v>
      </c>
      <c r="AB5" s="1">
        <v>6.5563025000000001</v>
      </c>
      <c r="AC5" s="1">
        <v>6.3424226800000003</v>
      </c>
      <c r="AD5" s="1">
        <v>6.4149733500000004</v>
      </c>
      <c r="AE5" s="1">
        <v>2</v>
      </c>
      <c r="AF5" s="1"/>
      <c r="AG5" s="1"/>
    </row>
    <row r="6" spans="1:33">
      <c r="A6" s="2" t="s">
        <v>3</v>
      </c>
      <c r="B6" s="1">
        <v>3</v>
      </c>
      <c r="C6" s="1">
        <v>6.3802112400000004</v>
      </c>
      <c r="D6" s="1">
        <v>6.3424226800000003</v>
      </c>
      <c r="E6" s="1">
        <v>6.3802112400000004</v>
      </c>
      <c r="F6" s="1">
        <v>6.2552725100000002</v>
      </c>
      <c r="G6" s="1">
        <v>6.1461280399999998</v>
      </c>
      <c r="H6" s="1">
        <v>6.4149733500000004</v>
      </c>
      <c r="I6" s="1">
        <v>6.3424226800000003</v>
      </c>
      <c r="J6" s="1">
        <v>6.3424226800000003</v>
      </c>
      <c r="K6" s="1">
        <v>5.3010299999999999</v>
      </c>
      <c r="L6" s="1">
        <v>5.1461280399999998</v>
      </c>
      <c r="M6" s="1">
        <v>5.0791812500000004</v>
      </c>
      <c r="N6" s="1">
        <v>5.0791812500000004</v>
      </c>
      <c r="O6" s="1">
        <v>3.3010299999999999</v>
      </c>
      <c r="P6" s="1">
        <v>2</v>
      </c>
      <c r="Q6" s="1">
        <v>2</v>
      </c>
      <c r="R6" s="1">
        <v>2</v>
      </c>
      <c r="S6" s="1">
        <v>2</v>
      </c>
      <c r="T6" s="1">
        <v>2</v>
      </c>
      <c r="U6" s="1">
        <v>2</v>
      </c>
      <c r="V6" s="1">
        <v>2</v>
      </c>
      <c r="W6" s="1">
        <v>2</v>
      </c>
      <c r="X6" s="1">
        <v>2</v>
      </c>
      <c r="Y6" s="1">
        <v>2</v>
      </c>
      <c r="Z6" s="1">
        <v>2</v>
      </c>
      <c r="AA6" s="1"/>
      <c r="AB6" s="1"/>
      <c r="AC6" s="1"/>
      <c r="AD6" s="1"/>
      <c r="AE6" s="1">
        <v>2</v>
      </c>
      <c r="AF6" s="1"/>
      <c r="AG6" s="1"/>
    </row>
    <row r="7" spans="1:33">
      <c r="A7" s="2" t="s">
        <v>4</v>
      </c>
      <c r="B7" s="1">
        <v>4</v>
      </c>
      <c r="C7" s="1">
        <v>6.6020599899999999</v>
      </c>
      <c r="D7" s="1">
        <v>7.2041199799999998</v>
      </c>
      <c r="E7" s="1">
        <v>6.7781512499999996</v>
      </c>
      <c r="F7" s="1">
        <v>6.6020599899999999</v>
      </c>
      <c r="G7" s="1">
        <v>6.7781512499999996</v>
      </c>
      <c r="H7" s="1">
        <v>6.9030899899999998</v>
      </c>
      <c r="I7" s="1">
        <v>6.7781512499999996</v>
      </c>
      <c r="J7" s="1">
        <v>6.6020599899999999</v>
      </c>
      <c r="K7" s="1">
        <v>5.3010299999999999</v>
      </c>
      <c r="L7" s="1">
        <v>5.3010299999999999</v>
      </c>
      <c r="M7" s="1">
        <v>5.6020599899999999</v>
      </c>
      <c r="N7" s="1">
        <v>2</v>
      </c>
      <c r="O7" s="1">
        <v>2</v>
      </c>
      <c r="P7" s="1">
        <v>2</v>
      </c>
      <c r="Q7" s="1">
        <v>2</v>
      </c>
      <c r="R7" s="1">
        <v>2</v>
      </c>
      <c r="S7" s="1">
        <v>2</v>
      </c>
      <c r="T7" s="1">
        <v>2</v>
      </c>
      <c r="U7" s="1">
        <v>2</v>
      </c>
      <c r="V7" s="1">
        <v>2</v>
      </c>
      <c r="W7" s="1">
        <v>2</v>
      </c>
      <c r="X7" s="1">
        <v>2</v>
      </c>
      <c r="Y7" s="1">
        <v>2</v>
      </c>
      <c r="Z7" s="1">
        <v>2</v>
      </c>
      <c r="AA7" s="1">
        <v>7.1461280399999998</v>
      </c>
      <c r="AB7" s="1">
        <v>7.3424226800000003</v>
      </c>
      <c r="AC7" s="1">
        <v>7.2552725100000002</v>
      </c>
      <c r="AD7" s="1">
        <v>7.3802112400000004</v>
      </c>
      <c r="AE7" s="1">
        <v>2</v>
      </c>
      <c r="AF7" s="1"/>
      <c r="AG7" s="1"/>
    </row>
    <row r="8" spans="1:33">
      <c r="A8" s="2" t="s">
        <v>5</v>
      </c>
      <c r="B8" s="1">
        <v>6</v>
      </c>
      <c r="C8" s="1">
        <v>8.6989699999999992</v>
      </c>
      <c r="D8" s="1">
        <v>8.6627578300000003</v>
      </c>
      <c r="E8" s="1">
        <v>8.6232492900000004</v>
      </c>
      <c r="F8" s="1">
        <v>8.6434526799999993</v>
      </c>
      <c r="G8" s="1">
        <v>8.4471580300000007</v>
      </c>
      <c r="H8" s="1">
        <v>8.5797836000000007</v>
      </c>
      <c r="I8" s="1">
        <v>8.4149733500000004</v>
      </c>
      <c r="J8" s="1">
        <v>8.6812412400000003</v>
      </c>
      <c r="K8" s="1">
        <v>6.0791812500000004</v>
      </c>
      <c r="L8" s="1">
        <v>6.1461280399999998</v>
      </c>
      <c r="M8" s="1">
        <v>5.3010299999999999</v>
      </c>
      <c r="N8" s="1">
        <v>2</v>
      </c>
      <c r="O8" s="1">
        <v>2</v>
      </c>
      <c r="P8" s="1">
        <v>2</v>
      </c>
      <c r="Q8" s="1">
        <v>2</v>
      </c>
      <c r="R8" s="1">
        <v>2</v>
      </c>
      <c r="S8" s="1">
        <v>2</v>
      </c>
      <c r="T8" s="1">
        <v>2</v>
      </c>
      <c r="U8" s="1">
        <v>2</v>
      </c>
      <c r="V8" s="1">
        <v>2</v>
      </c>
      <c r="W8" s="1">
        <v>2</v>
      </c>
      <c r="X8" s="1">
        <v>2</v>
      </c>
      <c r="Y8" s="1">
        <v>2</v>
      </c>
      <c r="Z8" s="1">
        <v>2</v>
      </c>
      <c r="AA8" s="1">
        <v>8.8325089099999996</v>
      </c>
      <c r="AB8" s="1">
        <v>8.6434526799999993</v>
      </c>
      <c r="AC8" s="1">
        <v>8.7160033400000003</v>
      </c>
      <c r="AD8" s="1">
        <v>8.8061799700000005</v>
      </c>
      <c r="AE8" s="1">
        <v>2</v>
      </c>
      <c r="AF8" s="1"/>
      <c r="AG8" s="1"/>
    </row>
    <row r="9" spans="1:33">
      <c r="A9" s="2" t="s">
        <v>6</v>
      </c>
      <c r="B9" s="1">
        <v>24</v>
      </c>
      <c r="C9" s="1">
        <v>9.3138672200000006</v>
      </c>
      <c r="D9" s="1">
        <v>9.3138672200000006</v>
      </c>
      <c r="E9" s="1">
        <v>9.3138672200000006</v>
      </c>
      <c r="F9" s="1">
        <v>9.3138672200000006</v>
      </c>
      <c r="G9" s="1">
        <v>9.3138672200000006</v>
      </c>
      <c r="H9" s="1">
        <v>9.3138672200000006</v>
      </c>
      <c r="I9" s="1">
        <v>9.3138672200000006</v>
      </c>
      <c r="J9" s="1">
        <v>9.3138672200000006</v>
      </c>
      <c r="K9" s="1">
        <v>9.3138672200000006</v>
      </c>
      <c r="L9" s="1">
        <v>9.3138672200000006</v>
      </c>
      <c r="M9" s="1">
        <v>9.3138672200000006</v>
      </c>
      <c r="N9" s="1">
        <v>9.3138672200000006</v>
      </c>
      <c r="O9" s="1">
        <v>2</v>
      </c>
      <c r="P9" s="1">
        <v>2</v>
      </c>
      <c r="Q9" s="1">
        <v>2</v>
      </c>
      <c r="R9" s="1">
        <v>2</v>
      </c>
      <c r="S9" s="1">
        <v>2</v>
      </c>
      <c r="T9" s="1">
        <v>2</v>
      </c>
      <c r="U9" s="1">
        <v>2</v>
      </c>
      <c r="V9" s="1">
        <v>2</v>
      </c>
      <c r="W9" s="1">
        <v>2</v>
      </c>
      <c r="X9" s="1">
        <v>2</v>
      </c>
      <c r="Y9" s="1">
        <v>2</v>
      </c>
      <c r="Z9" s="1">
        <v>2</v>
      </c>
      <c r="AA9" s="1">
        <v>9.3138672200000006</v>
      </c>
      <c r="AB9" s="1">
        <v>9.3138672200000006</v>
      </c>
      <c r="AC9" s="1">
        <v>9.3138672200000006</v>
      </c>
      <c r="AD9" s="1">
        <v>9.3138672200000006</v>
      </c>
      <c r="AE9" s="1">
        <v>2</v>
      </c>
      <c r="AF9" s="1"/>
      <c r="AG9" s="1"/>
    </row>
  </sheetData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B16" sqref="B16"/>
    </sheetView>
  </sheetViews>
  <sheetFormatPr defaultRowHeight="15"/>
  <sheetData>
    <row r="2" spans="1:5">
      <c r="A2" s="152"/>
      <c r="B2" s="152"/>
      <c r="C2" s="152" t="s">
        <v>94</v>
      </c>
      <c r="D2" s="152" t="s">
        <v>95</v>
      </c>
      <c r="E2" s="152" t="s">
        <v>96</v>
      </c>
    </row>
    <row r="3" spans="1:5">
      <c r="A3" s="160" t="s">
        <v>97</v>
      </c>
      <c r="B3" s="151"/>
      <c r="C3" s="151">
        <v>1.1000000000000001</v>
      </c>
      <c r="D3" s="151">
        <v>0.3</v>
      </c>
      <c r="E3" s="151">
        <v>0.9</v>
      </c>
    </row>
    <row r="4" spans="1:5">
      <c r="A4" s="160" t="s">
        <v>98</v>
      </c>
      <c r="B4" s="151"/>
      <c r="C4" s="151">
        <v>0.8</v>
      </c>
      <c r="D4" s="151">
        <v>0.4</v>
      </c>
      <c r="E4" s="151">
        <v>0.9</v>
      </c>
    </row>
    <row r="5" spans="1:5">
      <c r="A5" s="160" t="s">
        <v>99</v>
      </c>
      <c r="B5" s="151"/>
      <c r="C5" s="151">
        <v>84.7</v>
      </c>
      <c r="D5" s="151">
        <v>80.5</v>
      </c>
      <c r="E5" s="151">
        <v>86.4</v>
      </c>
    </row>
    <row r="6" spans="1:5">
      <c r="A6" s="160" t="s">
        <v>100</v>
      </c>
      <c r="B6" s="151"/>
      <c r="C6" s="151">
        <v>81.3</v>
      </c>
      <c r="D6" s="151">
        <v>80.2</v>
      </c>
      <c r="E6" s="151">
        <v>88.3</v>
      </c>
    </row>
    <row r="8" spans="1:5">
      <c r="A8" s="152"/>
      <c r="B8" s="152"/>
      <c r="C8" s="152" t="s">
        <v>94</v>
      </c>
      <c r="D8" s="152" t="s">
        <v>95</v>
      </c>
      <c r="E8" s="152" t="s">
        <v>96</v>
      </c>
    </row>
    <row r="9" spans="1:5">
      <c r="A9" s="160" t="s">
        <v>97</v>
      </c>
      <c r="B9" s="151"/>
      <c r="C9" s="151">
        <v>1.1000000000000001</v>
      </c>
      <c r="D9" s="151">
        <v>0.3</v>
      </c>
      <c r="E9" s="151">
        <v>0.9</v>
      </c>
    </row>
    <row r="10" spans="1:5">
      <c r="A10" s="160" t="s">
        <v>98</v>
      </c>
      <c r="B10" s="151"/>
      <c r="C10" s="151">
        <v>0.8</v>
      </c>
      <c r="D10" s="151">
        <v>0.4</v>
      </c>
      <c r="E10" s="151">
        <v>0.9</v>
      </c>
    </row>
    <row r="11" spans="1:5">
      <c r="A11" s="160" t="s">
        <v>99</v>
      </c>
      <c r="B11" s="151"/>
      <c r="C11" s="151">
        <v>84.7</v>
      </c>
      <c r="D11" s="151">
        <v>80.5</v>
      </c>
      <c r="E11" s="151">
        <v>86.4</v>
      </c>
    </row>
    <row r="12" spans="1:5">
      <c r="A12" s="160" t="s">
        <v>100</v>
      </c>
      <c r="B12" s="151"/>
      <c r="C12" s="151">
        <v>81.3</v>
      </c>
      <c r="D12" s="151">
        <v>80.2</v>
      </c>
      <c r="E12" s="151">
        <v>88.3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B18" sqref="B18"/>
    </sheetView>
  </sheetViews>
  <sheetFormatPr defaultRowHeight="15"/>
  <cols>
    <col min="1" max="8" width="10.5703125" customWidth="1"/>
  </cols>
  <sheetData>
    <row r="1" spans="1:8">
      <c r="A1" s="152"/>
      <c r="B1" s="152"/>
      <c r="C1" s="581" t="s">
        <v>224</v>
      </c>
      <c r="D1" s="581"/>
      <c r="E1" s="581"/>
      <c r="F1" s="581" t="s">
        <v>225</v>
      </c>
      <c r="G1" s="581"/>
      <c r="H1" s="581"/>
    </row>
    <row r="2" spans="1:8">
      <c r="A2" s="160" t="s">
        <v>101</v>
      </c>
      <c r="B2" s="151"/>
      <c r="C2" s="151">
        <v>5.0394100000000002</v>
      </c>
      <c r="D2" s="151">
        <v>4.8543099999999999</v>
      </c>
      <c r="E2" s="151">
        <v>4.9294200000000004</v>
      </c>
      <c r="F2" s="151">
        <v>8.2787500000000005</v>
      </c>
      <c r="G2" s="151">
        <v>8.1303300000000007</v>
      </c>
      <c r="H2" s="151">
        <v>8.2866800000000005</v>
      </c>
    </row>
    <row r="3" spans="1:8">
      <c r="A3" s="160" t="s">
        <v>19</v>
      </c>
      <c r="B3" s="151"/>
      <c r="C3" s="151">
        <v>2.57978</v>
      </c>
      <c r="D3" s="151">
        <v>3.9912299999999998</v>
      </c>
      <c r="E3" s="151">
        <v>2.8195399999999999</v>
      </c>
      <c r="F3" s="151">
        <v>1</v>
      </c>
      <c r="G3" s="151">
        <v>0</v>
      </c>
      <c r="H3" s="151">
        <v>1</v>
      </c>
    </row>
    <row r="4" spans="1:8">
      <c r="A4" s="160" t="s">
        <v>102</v>
      </c>
      <c r="B4" s="151"/>
      <c r="C4" s="151">
        <v>4.9294200000000004</v>
      </c>
      <c r="D4" s="151">
        <v>4.9164500000000002</v>
      </c>
      <c r="E4" s="151">
        <v>5.8228200000000001</v>
      </c>
      <c r="F4" s="151">
        <v>5.2966699999999998</v>
      </c>
      <c r="G4" s="151">
        <v>6.9566499999999998</v>
      </c>
      <c r="H4" s="151">
        <v>6.9164500000000002</v>
      </c>
    </row>
    <row r="5" spans="1:8">
      <c r="A5" s="160" t="s">
        <v>103</v>
      </c>
      <c r="B5" s="151"/>
      <c r="C5" s="151">
        <v>4.8543099999999999</v>
      </c>
      <c r="D5" s="151">
        <v>5.6924099999999997</v>
      </c>
      <c r="E5" s="151">
        <v>4.8481899999999998</v>
      </c>
      <c r="F5" s="151">
        <v>6.8356899999999996</v>
      </c>
      <c r="G5" s="151">
        <v>6.9614200000000004</v>
      </c>
      <c r="H5" s="151">
        <v>6.9111599999999997</v>
      </c>
    </row>
    <row r="6" spans="1:8">
      <c r="A6" s="160" t="s">
        <v>104</v>
      </c>
      <c r="B6" s="151"/>
      <c r="C6" s="151">
        <v>3.03342</v>
      </c>
      <c r="D6" s="151">
        <v>0</v>
      </c>
      <c r="E6" s="151">
        <v>0</v>
      </c>
      <c r="F6" s="151">
        <v>1</v>
      </c>
      <c r="G6" s="151">
        <v>0</v>
      </c>
      <c r="H6" s="151">
        <v>0</v>
      </c>
    </row>
    <row r="7" spans="1:8">
      <c r="A7" s="160" t="s">
        <v>105</v>
      </c>
      <c r="B7" s="151"/>
      <c r="C7" s="151">
        <v>1.7781499999999999</v>
      </c>
      <c r="D7" s="151">
        <v>2.89209</v>
      </c>
      <c r="E7" s="151">
        <v>2.4313600000000002</v>
      </c>
      <c r="F7" s="151">
        <v>4.8260699999999996</v>
      </c>
      <c r="G7" s="151">
        <v>3.4771200000000002</v>
      </c>
      <c r="H7" s="151">
        <v>4.3104399999999998</v>
      </c>
    </row>
    <row r="8" spans="1:8">
      <c r="A8" s="160" t="s">
        <v>106</v>
      </c>
      <c r="B8" s="151"/>
      <c r="C8" s="151">
        <v>4.3021099999999999</v>
      </c>
      <c r="D8" s="151">
        <v>3.9845299999999999</v>
      </c>
      <c r="E8" s="151">
        <v>3.9401199999999998</v>
      </c>
      <c r="F8" s="151">
        <v>1.8451</v>
      </c>
      <c r="G8" s="151">
        <v>1.3010299999999999</v>
      </c>
      <c r="H8" s="151">
        <v>0</v>
      </c>
    </row>
    <row r="9" spans="1:8">
      <c r="A9" s="160" t="s">
        <v>107</v>
      </c>
      <c r="B9" s="151"/>
      <c r="C9" s="151">
        <v>4.9542400000000004</v>
      </c>
      <c r="D9" s="151">
        <v>4.8692299999999999</v>
      </c>
      <c r="E9" s="151">
        <v>5.0039999999999996</v>
      </c>
      <c r="F9" s="151">
        <v>7.7708500000000003</v>
      </c>
      <c r="G9" s="151">
        <v>7.7363999999999997</v>
      </c>
      <c r="H9" s="151">
        <v>7.2148399999999997</v>
      </c>
    </row>
    <row r="10" spans="1:8">
      <c r="A10" s="160" t="s">
        <v>108</v>
      </c>
      <c r="B10" s="151"/>
      <c r="C10" s="151">
        <v>4.8573300000000001</v>
      </c>
      <c r="D10" s="151">
        <v>4.9533500000000004</v>
      </c>
      <c r="E10" s="151">
        <v>4.7659200000000004</v>
      </c>
      <c r="F10" s="151">
        <v>5.7708500000000003</v>
      </c>
      <c r="G10" s="151">
        <v>5.8027699999999998</v>
      </c>
      <c r="H10" s="151">
        <v>3.6989700000000001</v>
      </c>
    </row>
    <row r="11" spans="1:8">
      <c r="A11" s="160" t="s">
        <v>109</v>
      </c>
      <c r="B11" s="151"/>
      <c r="C11" s="151">
        <v>4.8803900000000002</v>
      </c>
      <c r="D11" s="151">
        <v>4.9268599999999996</v>
      </c>
      <c r="E11" s="151">
        <v>4.8573300000000001</v>
      </c>
      <c r="F11" s="151">
        <v>7.9934399999999997</v>
      </c>
      <c r="G11" s="151">
        <v>7.8893000000000004</v>
      </c>
      <c r="H11" s="151">
        <v>7.70329</v>
      </c>
    </row>
    <row r="12" spans="1:8">
      <c r="A12" s="160" t="s">
        <v>110</v>
      </c>
      <c r="B12" s="151"/>
      <c r="C12" s="151">
        <v>4.8920899999999996</v>
      </c>
      <c r="D12" s="151">
        <v>4.8692299999999999</v>
      </c>
      <c r="E12" s="151">
        <v>4.9956399999999999</v>
      </c>
      <c r="F12" s="151">
        <v>7.7958800000000004</v>
      </c>
      <c r="G12" s="151">
        <v>8.4432600000000004</v>
      </c>
      <c r="H12" s="151">
        <v>8.0969099999999994</v>
      </c>
    </row>
    <row r="13" spans="1:8">
      <c r="A13" s="160" t="s">
        <v>111</v>
      </c>
      <c r="B13" s="151"/>
      <c r="C13" s="151">
        <v>4.9268599999999996</v>
      </c>
      <c r="D13" s="151">
        <v>4.6906400000000001</v>
      </c>
      <c r="E13" s="151">
        <v>3.8803000000000001</v>
      </c>
      <c r="F13" s="151">
        <v>8.1959</v>
      </c>
      <c r="G13" s="151">
        <v>7.6725599999999998</v>
      </c>
      <c r="H13" s="151">
        <v>7.7160000000000002</v>
      </c>
    </row>
    <row r="14" spans="1:8">
      <c r="A14" s="160" t="s">
        <v>112</v>
      </c>
      <c r="B14" s="151"/>
      <c r="C14" s="151">
        <v>4.8356899999999996</v>
      </c>
      <c r="D14" s="151">
        <v>4.7993399999999999</v>
      </c>
      <c r="E14" s="151">
        <v>4.8920899999999996</v>
      </c>
      <c r="F14" s="151">
        <v>6.8228200000000001</v>
      </c>
      <c r="G14" s="151">
        <v>6.8419800000000004</v>
      </c>
      <c r="H14" s="151">
        <v>6.8920899999999996</v>
      </c>
    </row>
    <row r="15" spans="1:8">
      <c r="A15" s="160" t="s">
        <v>113</v>
      </c>
      <c r="B15" s="151"/>
      <c r="C15" s="151">
        <v>4.6989700000000001</v>
      </c>
      <c r="D15" s="151">
        <v>4.8808100000000003</v>
      </c>
      <c r="E15" s="151">
        <v>4.8864900000000002</v>
      </c>
      <c r="F15" s="151">
        <v>7.0086000000000004</v>
      </c>
      <c r="G15" s="151">
        <v>6.9058000000000002</v>
      </c>
      <c r="H15" s="151">
        <v>7.2552700000000003</v>
      </c>
    </row>
    <row r="16" spans="1:8">
      <c r="A16" s="160" t="s">
        <v>114</v>
      </c>
      <c r="B16" s="151"/>
      <c r="C16" s="151">
        <v>4.7363999999999997</v>
      </c>
      <c r="D16" s="151">
        <v>4.7926500000000001</v>
      </c>
      <c r="E16" s="151">
        <v>4.7075699999999996</v>
      </c>
      <c r="F16" s="151">
        <v>7.8228200000000001</v>
      </c>
      <c r="G16" s="151">
        <v>7.7958800000000004</v>
      </c>
      <c r="H16" s="151">
        <v>7.0211899999999998</v>
      </c>
    </row>
    <row r="17" spans="1:8">
      <c r="A17" s="160" t="s">
        <v>115</v>
      </c>
      <c r="B17" s="151"/>
      <c r="C17" s="151">
        <v>4.9003699999999997</v>
      </c>
      <c r="D17" s="151">
        <v>4.9395199999999999</v>
      </c>
      <c r="E17" s="151">
        <v>4.8228200000000001</v>
      </c>
      <c r="F17" s="151">
        <v>7.6627599999999996</v>
      </c>
      <c r="G17" s="151">
        <v>7.8573300000000001</v>
      </c>
      <c r="H17" s="151">
        <v>7.3263400000000001</v>
      </c>
    </row>
    <row r="18" spans="1:8">
      <c r="A18" s="160" t="s">
        <v>116</v>
      </c>
      <c r="B18" s="151"/>
      <c r="C18" s="151"/>
      <c r="D18" s="151">
        <v>4.9661400000000002</v>
      </c>
      <c r="E18" s="151">
        <v>4.9164500000000002</v>
      </c>
      <c r="F18" s="151">
        <v>7.77942</v>
      </c>
      <c r="G18" s="151">
        <v>7.9395199999999999</v>
      </c>
      <c r="H18" s="151">
        <v>7.9216899999999999</v>
      </c>
    </row>
    <row r="19" spans="1:8">
      <c r="A19" s="160" t="s">
        <v>117</v>
      </c>
      <c r="B19" s="151"/>
      <c r="C19" s="151">
        <v>4.9268599999999996</v>
      </c>
      <c r="D19" s="151">
        <v>4.7596699999999998</v>
      </c>
      <c r="E19" s="151">
        <v>4.8573300000000001</v>
      </c>
      <c r="F19" s="151">
        <v>8.3550699999999996</v>
      </c>
      <c r="G19" s="151">
        <v>8.2054799999999997</v>
      </c>
      <c r="H19" s="151">
        <v>8.6565799999999999</v>
      </c>
    </row>
    <row r="20" spans="1:8">
      <c r="A20" s="160" t="s">
        <v>118</v>
      </c>
      <c r="B20" s="151"/>
      <c r="C20" s="151">
        <v>4.9058000000000002</v>
      </c>
      <c r="D20" s="151">
        <v>5.5955000000000004</v>
      </c>
      <c r="E20" s="151">
        <v>4.9661400000000002</v>
      </c>
      <c r="F20" s="151">
        <v>7.9216899999999999</v>
      </c>
      <c r="G20" s="151">
        <v>7.6565799999999999</v>
      </c>
      <c r="H20" s="151">
        <v>8.1303300000000007</v>
      </c>
    </row>
    <row r="21" spans="1:8">
      <c r="A21" s="160" t="s">
        <v>119</v>
      </c>
      <c r="B21" s="151"/>
      <c r="C21" s="151">
        <v>4.9661400000000002</v>
      </c>
      <c r="D21" s="151">
        <v>4.8419800000000004</v>
      </c>
      <c r="E21" s="151">
        <v>5</v>
      </c>
      <c r="F21" s="151">
        <v>8.1861099999999993</v>
      </c>
      <c r="G21" s="151">
        <v>7.8061800000000003</v>
      </c>
      <c r="H21" s="151">
        <v>7.7781500000000001</v>
      </c>
    </row>
    <row r="22" spans="1:8">
      <c r="A22" s="160" t="s">
        <v>120</v>
      </c>
      <c r="B22" s="151"/>
      <c r="C22" s="151">
        <v>2.94448</v>
      </c>
      <c r="D22" s="151">
        <v>2.3979400000000002</v>
      </c>
      <c r="E22" s="151">
        <v>4.4073500000000001</v>
      </c>
      <c r="F22" s="151">
        <v>6.2054799999999997</v>
      </c>
      <c r="G22" s="151">
        <v>5.5314800000000002</v>
      </c>
      <c r="H22" s="151">
        <v>5.8095600000000003</v>
      </c>
    </row>
    <row r="23" spans="1:8">
      <c r="A23" s="160" t="s">
        <v>121</v>
      </c>
      <c r="B23" s="151"/>
      <c r="C23" s="151">
        <v>3.7111299999999998</v>
      </c>
      <c r="D23" s="151">
        <v>4.5686400000000003</v>
      </c>
      <c r="E23" s="151">
        <v>4.0482100000000001</v>
      </c>
      <c r="F23" s="151">
        <v>6.2866799999999996</v>
      </c>
      <c r="G23" s="151">
        <v>6.8481899999999998</v>
      </c>
      <c r="H23" s="151">
        <v>6.32531</v>
      </c>
    </row>
    <row r="24" spans="1:8">
      <c r="A24" s="160" t="s">
        <v>122</v>
      </c>
      <c r="B24" s="151"/>
      <c r="C24" s="151">
        <v>4.8642000000000003</v>
      </c>
      <c r="D24" s="151">
        <v>4.8920899999999996</v>
      </c>
      <c r="E24" s="151">
        <v>4.85867</v>
      </c>
      <c r="F24" s="151">
        <v>6.8129099999999996</v>
      </c>
      <c r="G24" s="151">
        <v>7.8388499999999999</v>
      </c>
      <c r="H24" s="151">
        <v>7.7634299999999996</v>
      </c>
    </row>
    <row r="25" spans="1:8">
      <c r="A25" s="160" t="s">
        <v>123</v>
      </c>
      <c r="B25" s="151"/>
      <c r="C25" s="151">
        <v>5.8451000000000004</v>
      </c>
      <c r="D25" s="151">
        <v>5.0314100000000002</v>
      </c>
      <c r="E25" s="151">
        <v>4.9542400000000004</v>
      </c>
      <c r="F25" s="151">
        <v>6.9444800000000004</v>
      </c>
      <c r="G25" s="151">
        <v>6.5396999999999998</v>
      </c>
      <c r="H25" s="151">
        <v>6.8808100000000003</v>
      </c>
    </row>
    <row r="26" spans="1:8">
      <c r="A26" s="160" t="s">
        <v>124</v>
      </c>
      <c r="B26" s="151"/>
      <c r="C26" s="151">
        <v>2.6434500000000001</v>
      </c>
      <c r="D26" s="151">
        <v>1.7781499999999999</v>
      </c>
      <c r="E26" s="151">
        <v>4.67394</v>
      </c>
      <c r="F26" s="151">
        <v>3.2095199999999999</v>
      </c>
      <c r="G26" s="151"/>
      <c r="H26" s="151">
        <v>1.8451</v>
      </c>
    </row>
    <row r="27" spans="1:8">
      <c r="A27" s="160" t="s">
        <v>125</v>
      </c>
      <c r="B27" s="151"/>
      <c r="C27" s="151">
        <v>5.3579299999999996</v>
      </c>
      <c r="D27" s="151">
        <v>4.6478200000000003</v>
      </c>
      <c r="E27" s="151">
        <v>4.7160000000000002</v>
      </c>
      <c r="F27" s="151">
        <v>6.6101299999999998</v>
      </c>
      <c r="G27" s="151">
        <v>6.58995</v>
      </c>
      <c r="H27" s="151">
        <v>6.7242800000000003</v>
      </c>
    </row>
  </sheetData>
  <mergeCells count="2">
    <mergeCell ref="C1:E1"/>
    <mergeCell ref="F1:H1"/>
  </mergeCells>
  <pageMargins left="0.7" right="0.7" top="0.75" bottom="0.75" header="0.3" footer="0.3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O489"/>
  <sheetViews>
    <sheetView topLeftCell="B1" zoomScale="80" zoomScaleNormal="80" workbookViewId="0">
      <selection activeCell="L20" sqref="L20"/>
    </sheetView>
  </sheetViews>
  <sheetFormatPr defaultRowHeight="15"/>
  <sheetData>
    <row r="3" spans="1:67">
      <c r="A3" s="152"/>
      <c r="B3" s="581" t="s">
        <v>126</v>
      </c>
      <c r="C3" s="581"/>
      <c r="D3" s="581"/>
      <c r="E3" s="581" t="s">
        <v>127</v>
      </c>
      <c r="F3" s="581"/>
      <c r="G3" s="581"/>
      <c r="H3" s="581" t="s">
        <v>128</v>
      </c>
      <c r="I3" s="581"/>
      <c r="J3" s="581"/>
      <c r="K3" s="581" t="s">
        <v>129</v>
      </c>
      <c r="L3" s="581"/>
      <c r="M3" s="581"/>
      <c r="N3" s="581" t="s">
        <v>130</v>
      </c>
      <c r="O3" s="581"/>
      <c r="P3" s="581"/>
      <c r="Q3" s="581" t="s">
        <v>131</v>
      </c>
      <c r="R3" s="581"/>
      <c r="S3" s="581"/>
      <c r="T3" s="581" t="s">
        <v>132</v>
      </c>
      <c r="U3" s="581"/>
      <c r="V3" s="581"/>
      <c r="W3" s="581" t="s">
        <v>133</v>
      </c>
      <c r="X3" s="581"/>
      <c r="Y3" s="581"/>
      <c r="Z3" s="581" t="s">
        <v>134</v>
      </c>
      <c r="AA3" s="581"/>
      <c r="AB3" s="581"/>
      <c r="AC3" s="581" t="s">
        <v>135</v>
      </c>
      <c r="AD3" s="581"/>
      <c r="AE3" s="581"/>
      <c r="AF3" s="581" t="s">
        <v>136</v>
      </c>
      <c r="AG3" s="581"/>
      <c r="AH3" s="581"/>
      <c r="AI3" s="581" t="s">
        <v>137</v>
      </c>
      <c r="AJ3" s="581"/>
      <c r="AK3" s="581"/>
      <c r="AL3" s="581" t="s">
        <v>138</v>
      </c>
      <c r="AM3" s="581"/>
      <c r="AN3" s="581"/>
      <c r="AO3" s="581" t="s">
        <v>139</v>
      </c>
      <c r="AP3" s="581"/>
      <c r="AQ3" s="581"/>
      <c r="AR3" s="581" t="s">
        <v>140</v>
      </c>
      <c r="AS3" s="581"/>
      <c r="AT3" s="581"/>
      <c r="AU3" s="581" t="s">
        <v>141</v>
      </c>
      <c r="AV3" s="581"/>
      <c r="AW3" s="581"/>
      <c r="AX3" s="581" t="s">
        <v>142</v>
      </c>
      <c r="AY3" s="581"/>
      <c r="AZ3" s="581"/>
    </row>
    <row r="4" spans="1:67">
      <c r="A4" s="160" t="s">
        <v>143</v>
      </c>
      <c r="B4" s="151">
        <v>-1.8503699999999999E-16</v>
      </c>
      <c r="C4" s="151">
        <v>0.30295957899999998</v>
      </c>
      <c r="D4" s="151">
        <v>12</v>
      </c>
      <c r="E4" s="151">
        <v>1.8462957950000001</v>
      </c>
      <c r="F4" s="151">
        <v>0.730316458</v>
      </c>
      <c r="G4" s="151">
        <v>11</v>
      </c>
      <c r="H4" s="151">
        <v>0.111716</v>
      </c>
      <c r="I4" s="151">
        <v>0.42221333</v>
      </c>
      <c r="J4" s="151">
        <v>11</v>
      </c>
      <c r="K4" s="151">
        <v>1.5477441839999999</v>
      </c>
      <c r="L4" s="151">
        <v>0.51052039500000002</v>
      </c>
      <c r="M4" s="151">
        <v>10</v>
      </c>
      <c r="N4" s="151">
        <v>-0.132853993</v>
      </c>
      <c r="O4" s="151">
        <v>0.49374603</v>
      </c>
      <c r="P4" s="151">
        <v>10</v>
      </c>
      <c r="Q4" s="151">
        <v>1.717716539</v>
      </c>
      <c r="R4" s="151">
        <v>0.93963449399999999</v>
      </c>
      <c r="S4" s="151">
        <v>12</v>
      </c>
      <c r="T4" s="151">
        <v>-9.2383800000000002E-2</v>
      </c>
      <c r="U4" s="151">
        <v>0.42228331000000002</v>
      </c>
      <c r="V4" s="151">
        <v>10</v>
      </c>
      <c r="W4" s="151">
        <v>3.4375634210000001</v>
      </c>
      <c r="X4" s="151">
        <v>1.271255553</v>
      </c>
      <c r="Y4" s="151">
        <v>7</v>
      </c>
      <c r="Z4" s="151">
        <v>0.278904867</v>
      </c>
      <c r="AA4" s="151">
        <v>0.30841951699999998</v>
      </c>
      <c r="AB4" s="151">
        <v>9</v>
      </c>
      <c r="AC4" s="151">
        <v>1.19941535</v>
      </c>
      <c r="AD4" s="151">
        <v>1.0430324419999999</v>
      </c>
      <c r="AE4" s="151">
        <v>12</v>
      </c>
      <c r="AF4" s="151">
        <v>0.16766208599999999</v>
      </c>
      <c r="AG4" s="151">
        <v>0.60597585200000004</v>
      </c>
      <c r="AH4" s="151">
        <v>11</v>
      </c>
      <c r="AI4" s="151">
        <v>1.192103457</v>
      </c>
      <c r="AJ4" s="151">
        <v>1.110402149</v>
      </c>
      <c r="AK4" s="151">
        <v>12</v>
      </c>
      <c r="AL4" s="151">
        <v>0.443399606</v>
      </c>
      <c r="AM4" s="151">
        <v>0.58976298000000005</v>
      </c>
      <c r="AN4" s="151">
        <v>12</v>
      </c>
      <c r="AO4" s="151">
        <v>1.97535426</v>
      </c>
      <c r="AP4" s="151">
        <v>0.93698541700000004</v>
      </c>
      <c r="AQ4" s="151">
        <v>11</v>
      </c>
      <c r="AR4" s="151">
        <v>-0.1575637</v>
      </c>
      <c r="AS4" s="151">
        <v>0.59800836000000002</v>
      </c>
      <c r="AT4" s="151">
        <v>12</v>
      </c>
      <c r="AU4" s="151">
        <v>3.3019479299999999</v>
      </c>
      <c r="AV4" s="151">
        <v>1.08521388</v>
      </c>
      <c r="AW4" s="151">
        <v>9</v>
      </c>
      <c r="AX4" s="151">
        <v>0.11421689</v>
      </c>
      <c r="AY4" s="151">
        <v>0.45636811999999999</v>
      </c>
      <c r="AZ4" s="151">
        <v>9</v>
      </c>
    </row>
    <row r="7" spans="1:67">
      <c r="A7" s="152"/>
      <c r="B7" s="581" t="s">
        <v>126</v>
      </c>
      <c r="C7" s="581"/>
      <c r="D7" s="581"/>
      <c r="E7" s="581" t="s">
        <v>127</v>
      </c>
      <c r="F7" s="581"/>
      <c r="G7" s="581"/>
      <c r="H7" s="581" t="s">
        <v>128</v>
      </c>
      <c r="I7" s="581"/>
      <c r="J7" s="581"/>
      <c r="K7" s="581" t="s">
        <v>129</v>
      </c>
      <c r="L7" s="581"/>
      <c r="M7" s="581"/>
      <c r="N7" s="581" t="s">
        <v>130</v>
      </c>
      <c r="O7" s="581"/>
      <c r="P7" s="581"/>
      <c r="Q7" s="581" t="s">
        <v>131</v>
      </c>
      <c r="R7" s="581"/>
      <c r="S7" s="581"/>
      <c r="T7" s="581" t="s">
        <v>132</v>
      </c>
      <c r="U7" s="581"/>
      <c r="V7" s="581"/>
      <c r="W7" s="581" t="s">
        <v>133</v>
      </c>
      <c r="X7" s="581"/>
      <c r="Y7" s="581"/>
      <c r="Z7" s="581" t="s">
        <v>134</v>
      </c>
      <c r="AA7" s="581"/>
      <c r="AB7" s="581"/>
      <c r="AC7" s="581" t="s">
        <v>135</v>
      </c>
      <c r="AD7" s="581"/>
      <c r="AE7" s="581"/>
      <c r="AF7" s="581" t="s">
        <v>136</v>
      </c>
      <c r="AG7" s="581"/>
      <c r="AH7" s="581"/>
      <c r="AI7" s="581" t="s">
        <v>137</v>
      </c>
      <c r="AJ7" s="581"/>
      <c r="AK7" s="581"/>
      <c r="AL7" s="581" t="s">
        <v>138</v>
      </c>
      <c r="AM7" s="581"/>
      <c r="AN7" s="581"/>
      <c r="AO7" s="581" t="s">
        <v>139</v>
      </c>
      <c r="AP7" s="581"/>
      <c r="AQ7" s="581"/>
      <c r="AR7" s="581" t="s">
        <v>140</v>
      </c>
      <c r="AS7" s="581"/>
      <c r="AT7" s="581"/>
      <c r="AU7" s="581" t="s">
        <v>141</v>
      </c>
      <c r="AV7" s="581"/>
      <c r="AW7" s="581"/>
      <c r="AX7" s="581" t="s">
        <v>142</v>
      </c>
      <c r="AY7" s="581"/>
      <c r="AZ7" s="581"/>
    </row>
    <row r="8" spans="1:67">
      <c r="A8" s="160" t="s">
        <v>143</v>
      </c>
      <c r="B8" s="151">
        <v>-9.8686499999999996E-17</v>
      </c>
      <c r="C8" s="151">
        <v>0.239726569</v>
      </c>
      <c r="D8" s="151">
        <v>9</v>
      </c>
      <c r="E8" s="151">
        <v>4.6327993550000004</v>
      </c>
      <c r="F8" s="151">
        <v>2.904480494</v>
      </c>
      <c r="G8" s="151">
        <v>9</v>
      </c>
      <c r="H8" s="151">
        <v>0.67914006999999998</v>
      </c>
      <c r="I8" s="151">
        <v>0.99485215999999999</v>
      </c>
      <c r="J8" s="151">
        <v>9</v>
      </c>
      <c r="K8" s="151">
        <v>5.8993698820000002</v>
      </c>
      <c r="L8" s="151">
        <v>1.883340689</v>
      </c>
      <c r="M8" s="151">
        <v>8</v>
      </c>
      <c r="N8" s="151">
        <v>1.078954959</v>
      </c>
      <c r="O8" s="151">
        <v>1.1899197189999999</v>
      </c>
      <c r="P8" s="151">
        <v>8</v>
      </c>
      <c r="Q8" s="151">
        <v>6.5920089920000002</v>
      </c>
      <c r="R8" s="151">
        <v>1.174189489</v>
      </c>
      <c r="S8" s="151">
        <v>7</v>
      </c>
      <c r="T8" s="151">
        <v>6.5286499999999997E-2</v>
      </c>
      <c r="U8" s="151">
        <v>0.54931761999999995</v>
      </c>
      <c r="V8" s="151">
        <v>9</v>
      </c>
      <c r="W8" s="151">
        <v>6.4313748889999998</v>
      </c>
      <c r="X8" s="151">
        <v>1.766570811</v>
      </c>
      <c r="Y8" s="151">
        <v>8</v>
      </c>
      <c r="Z8" s="151">
        <v>1.4400707749999999</v>
      </c>
      <c r="AA8" s="151">
        <v>1.473158561</v>
      </c>
      <c r="AB8" s="151">
        <v>9</v>
      </c>
      <c r="AC8" s="151">
        <v>4.2771645300000003</v>
      </c>
      <c r="AD8" s="151">
        <v>2.6925218339999999</v>
      </c>
      <c r="AE8" s="151">
        <v>9</v>
      </c>
      <c r="AF8" s="151">
        <v>0.65305453099999999</v>
      </c>
      <c r="AG8" s="151">
        <v>1.176711463</v>
      </c>
      <c r="AH8" s="151">
        <v>9</v>
      </c>
      <c r="AI8" s="151">
        <v>6.9934953550000003</v>
      </c>
      <c r="AJ8" s="151">
        <v>0.774313845</v>
      </c>
      <c r="AK8" s="151">
        <v>9</v>
      </c>
      <c r="AL8" s="151">
        <v>0.85399452899999995</v>
      </c>
      <c r="AM8" s="151">
        <v>1.38016867</v>
      </c>
      <c r="AN8" s="151">
        <v>9</v>
      </c>
      <c r="AO8" s="151">
        <v>5.6692264799999998</v>
      </c>
      <c r="AP8" s="151">
        <v>2.761391905</v>
      </c>
      <c r="AQ8" s="151">
        <v>8</v>
      </c>
      <c r="AR8" s="151">
        <v>0.48881651999999998</v>
      </c>
      <c r="AS8" s="151">
        <v>1.01814049</v>
      </c>
      <c r="AT8" s="151">
        <v>9</v>
      </c>
      <c r="AU8" s="151">
        <v>6.8322125800000002</v>
      </c>
      <c r="AV8" s="151">
        <v>0.90273946000000005</v>
      </c>
      <c r="AW8" s="151">
        <v>9</v>
      </c>
      <c r="AX8" s="151">
        <v>1.0875816700000001</v>
      </c>
      <c r="AY8" s="151">
        <v>0.74187413000000002</v>
      </c>
      <c r="AZ8" s="151">
        <v>9</v>
      </c>
    </row>
    <row r="10" spans="1:67" ht="15.75" thickBot="1"/>
    <row r="11" spans="1:67" ht="15.75">
      <c r="A11" s="172" t="s">
        <v>294</v>
      </c>
      <c r="B11" s="171"/>
      <c r="C11" s="171"/>
      <c r="D11" s="171"/>
      <c r="E11" s="171"/>
      <c r="F11" s="171"/>
      <c r="G11" s="171"/>
      <c r="H11" s="171"/>
      <c r="I11" s="171"/>
      <c r="J11" s="171" t="s">
        <v>295</v>
      </c>
      <c r="K11" s="171" t="s">
        <v>296</v>
      </c>
      <c r="L11" s="171"/>
      <c r="M11" s="172" t="s">
        <v>297</v>
      </c>
      <c r="N11" s="610" t="s">
        <v>298</v>
      </c>
      <c r="O11" s="611"/>
      <c r="P11" s="612"/>
      <c r="Q11" s="610" t="s">
        <v>127</v>
      </c>
      <c r="R11" s="611"/>
      <c r="S11" s="612"/>
      <c r="T11" s="610" t="s">
        <v>299</v>
      </c>
      <c r="U11" s="611"/>
      <c r="V11" s="612"/>
      <c r="W11" s="610" t="s">
        <v>129</v>
      </c>
      <c r="X11" s="611"/>
      <c r="Y11" s="612"/>
      <c r="Z11" s="610" t="s">
        <v>300</v>
      </c>
      <c r="AA11" s="611"/>
      <c r="AB11" s="612"/>
      <c r="AC11" s="603" t="s">
        <v>131</v>
      </c>
      <c r="AD11" s="604"/>
      <c r="AE11" s="605"/>
      <c r="AF11" s="603" t="s">
        <v>301</v>
      </c>
      <c r="AG11" s="604"/>
      <c r="AH11" s="605"/>
      <c r="AI11" s="603">
        <v>3</v>
      </c>
      <c r="AJ11" s="604"/>
      <c r="AK11" s="605"/>
      <c r="AL11" s="603" t="s">
        <v>134</v>
      </c>
      <c r="AM11" s="604"/>
      <c r="AN11" s="605"/>
      <c r="AO11" s="603" t="s">
        <v>135</v>
      </c>
      <c r="AP11" s="604"/>
      <c r="AQ11" s="605"/>
      <c r="AR11" s="603" t="s">
        <v>302</v>
      </c>
      <c r="AS11" s="604"/>
      <c r="AT11" s="605"/>
      <c r="AU11" s="603" t="s">
        <v>137</v>
      </c>
      <c r="AV11" s="604"/>
      <c r="AW11" s="605"/>
      <c r="AX11" s="603" t="s">
        <v>303</v>
      </c>
      <c r="AY11" s="604"/>
      <c r="AZ11" s="605"/>
      <c r="BA11" s="603" t="s">
        <v>304</v>
      </c>
      <c r="BB11" s="604"/>
      <c r="BC11" s="605"/>
      <c r="BD11" s="603" t="s">
        <v>305</v>
      </c>
      <c r="BE11" s="604"/>
      <c r="BF11" s="605"/>
      <c r="BG11" s="603">
        <v>12</v>
      </c>
      <c r="BH11" s="604"/>
      <c r="BI11" s="605"/>
      <c r="BJ11" s="603" t="s">
        <v>142</v>
      </c>
      <c r="BK11" s="604"/>
      <c r="BL11" s="605"/>
      <c r="BM11" s="606"/>
      <c r="BN11" s="607"/>
      <c r="BO11" s="607"/>
    </row>
    <row r="12" spans="1:67" ht="15.75">
      <c r="A12" s="172" t="s">
        <v>1</v>
      </c>
      <c r="B12" s="171" t="s">
        <v>306</v>
      </c>
      <c r="C12" s="171" t="s">
        <v>307</v>
      </c>
      <c r="D12" s="171" t="s">
        <v>308</v>
      </c>
      <c r="E12" s="171"/>
      <c r="F12" s="171" t="s">
        <v>309</v>
      </c>
      <c r="G12" s="171" t="s">
        <v>310</v>
      </c>
      <c r="H12" s="171" t="s">
        <v>311</v>
      </c>
      <c r="I12" s="171"/>
      <c r="J12" s="171" t="s">
        <v>312</v>
      </c>
      <c r="K12" s="171" t="s">
        <v>313</v>
      </c>
      <c r="L12" s="171"/>
      <c r="M12" s="171"/>
      <c r="N12" s="173" t="s">
        <v>314</v>
      </c>
      <c r="O12" s="174" t="s">
        <v>315</v>
      </c>
      <c r="P12" s="175" t="s">
        <v>316</v>
      </c>
      <c r="Q12" s="173" t="s">
        <v>314</v>
      </c>
      <c r="R12" s="174" t="s">
        <v>315</v>
      </c>
      <c r="S12" s="175" t="s">
        <v>316</v>
      </c>
      <c r="T12" s="173" t="s">
        <v>314</v>
      </c>
      <c r="U12" s="174" t="s">
        <v>315</v>
      </c>
      <c r="V12" s="175" t="s">
        <v>316</v>
      </c>
      <c r="W12" s="173" t="s">
        <v>314</v>
      </c>
      <c r="X12" s="174" t="s">
        <v>315</v>
      </c>
      <c r="Y12" s="175" t="s">
        <v>316</v>
      </c>
      <c r="Z12" s="173" t="s">
        <v>314</v>
      </c>
      <c r="AA12" s="174" t="s">
        <v>315</v>
      </c>
      <c r="AB12" s="175" t="s">
        <v>316</v>
      </c>
      <c r="AC12" s="173" t="s">
        <v>314</v>
      </c>
      <c r="AD12" s="174" t="s">
        <v>315</v>
      </c>
      <c r="AE12" s="175" t="s">
        <v>316</v>
      </c>
      <c r="AF12" s="173" t="s">
        <v>314</v>
      </c>
      <c r="AG12" s="174" t="s">
        <v>315</v>
      </c>
      <c r="AH12" s="175" t="s">
        <v>316</v>
      </c>
      <c r="AI12" s="173" t="s">
        <v>314</v>
      </c>
      <c r="AJ12" s="174" t="s">
        <v>315</v>
      </c>
      <c r="AK12" s="175" t="s">
        <v>316</v>
      </c>
      <c r="AL12" s="173" t="s">
        <v>314</v>
      </c>
      <c r="AM12" s="174" t="s">
        <v>315</v>
      </c>
      <c r="AN12" s="175" t="s">
        <v>316</v>
      </c>
      <c r="AO12" s="173" t="s">
        <v>314</v>
      </c>
      <c r="AP12" s="174" t="s">
        <v>315</v>
      </c>
      <c r="AQ12" s="175" t="s">
        <v>316</v>
      </c>
      <c r="AR12" s="173" t="s">
        <v>314</v>
      </c>
      <c r="AS12" s="174" t="s">
        <v>315</v>
      </c>
      <c r="AT12" s="175" t="s">
        <v>316</v>
      </c>
      <c r="AU12" s="173" t="s">
        <v>314</v>
      </c>
      <c r="AV12" s="174" t="s">
        <v>315</v>
      </c>
      <c r="AW12" s="175" t="s">
        <v>316</v>
      </c>
      <c r="AX12" s="173" t="s">
        <v>314</v>
      </c>
      <c r="AY12" s="174" t="s">
        <v>315</v>
      </c>
      <c r="AZ12" s="175" t="s">
        <v>316</v>
      </c>
      <c r="BA12" s="173" t="s">
        <v>314</v>
      </c>
      <c r="BB12" s="174" t="s">
        <v>315</v>
      </c>
      <c r="BC12" s="175" t="s">
        <v>316</v>
      </c>
      <c r="BD12" s="173" t="s">
        <v>314</v>
      </c>
      <c r="BE12" s="174" t="s">
        <v>315</v>
      </c>
      <c r="BF12" s="175" t="s">
        <v>316</v>
      </c>
      <c r="BG12" s="173" t="s">
        <v>314</v>
      </c>
      <c r="BH12" s="174" t="s">
        <v>315</v>
      </c>
      <c r="BI12" s="175" t="s">
        <v>316</v>
      </c>
      <c r="BJ12" s="173" t="s">
        <v>314</v>
      </c>
      <c r="BK12" s="174" t="s">
        <v>315</v>
      </c>
      <c r="BL12" s="175" t="s">
        <v>316</v>
      </c>
      <c r="BM12" s="171"/>
      <c r="BN12" s="171"/>
      <c r="BO12" s="171"/>
    </row>
    <row r="13" spans="1:67" ht="15.75">
      <c r="A13" s="182" t="s">
        <v>298</v>
      </c>
      <c r="B13" s="182">
        <v>4.0114152807768164</v>
      </c>
      <c r="C13" s="182">
        <v>0.54360934302905806</v>
      </c>
      <c r="D13" s="182">
        <v>0.15692650026591115</v>
      </c>
      <c r="E13" s="182"/>
      <c r="F13" s="182">
        <v>-1.8503717077085943E-16</v>
      </c>
      <c r="G13" s="182">
        <v>0.30295957940242546</v>
      </c>
      <c r="H13" s="182">
        <v>8.7456897360783076E-2</v>
      </c>
      <c r="I13" s="182"/>
      <c r="J13" s="182">
        <v>12</v>
      </c>
      <c r="K13" s="182">
        <v>4</v>
      </c>
      <c r="L13" s="171"/>
      <c r="M13" s="172" t="s">
        <v>317</v>
      </c>
      <c r="N13" s="173">
        <v>4.0114152807768164</v>
      </c>
      <c r="O13" s="174">
        <v>0.54360934302905806</v>
      </c>
      <c r="P13" s="175">
        <v>12</v>
      </c>
      <c r="Q13" s="173">
        <v>2.1499312941422031</v>
      </c>
      <c r="R13" s="174">
        <v>0.5111880908453369</v>
      </c>
      <c r="S13" s="175">
        <v>11</v>
      </c>
      <c r="T13" s="173">
        <v>3.8845110897720065</v>
      </c>
      <c r="U13" s="174">
        <v>0.43089547562719427</v>
      </c>
      <c r="V13" s="175">
        <v>11</v>
      </c>
      <c r="W13" s="173">
        <v>2.4004886288451313</v>
      </c>
      <c r="X13" s="174">
        <v>0.47790229518159671</v>
      </c>
      <c r="Y13" s="175">
        <v>10</v>
      </c>
      <c r="Z13" s="173">
        <v>4.0810868059780514</v>
      </c>
      <c r="AA13" s="174">
        <v>0.49661703054950568</v>
      </c>
      <c r="AB13" s="175">
        <v>10</v>
      </c>
      <c r="AC13" s="173">
        <v>2.2936987421286865</v>
      </c>
      <c r="AD13" s="174">
        <v>0.85060153910824787</v>
      </c>
      <c r="AE13" s="175">
        <v>12</v>
      </c>
      <c r="AF13" s="173">
        <v>4.0406166552118563</v>
      </c>
      <c r="AG13" s="174">
        <v>0.3806247536343571</v>
      </c>
      <c r="AH13" s="175">
        <v>10</v>
      </c>
      <c r="AI13" s="173">
        <v>0.76113880337471584</v>
      </c>
      <c r="AJ13" s="174">
        <v>1.3293888334185531</v>
      </c>
      <c r="AK13" s="175">
        <v>7</v>
      </c>
      <c r="AL13" s="173">
        <v>3.981456829683359</v>
      </c>
      <c r="AM13" s="174">
        <v>0.37064510670070722</v>
      </c>
      <c r="AN13" s="175">
        <v>9</v>
      </c>
      <c r="AO13" s="173">
        <v>2.8119999350264688</v>
      </c>
      <c r="AP13" s="174">
        <v>1.4254216973896847</v>
      </c>
      <c r="AQ13" s="175">
        <v>12</v>
      </c>
      <c r="AR13" s="173">
        <v>3.8015027795229188</v>
      </c>
      <c r="AS13" s="174">
        <v>0.69167449665561975</v>
      </c>
      <c r="AT13" s="175">
        <v>11</v>
      </c>
      <c r="AU13" s="173">
        <v>2.819311823973242</v>
      </c>
      <c r="AV13" s="174">
        <v>1.276144421732093</v>
      </c>
      <c r="AW13" s="175">
        <v>12</v>
      </c>
      <c r="AX13" s="173">
        <v>3.5680156749407992</v>
      </c>
      <c r="AY13" s="174">
        <v>0.79154934764310347</v>
      </c>
      <c r="AZ13" s="175">
        <v>12</v>
      </c>
      <c r="BA13" s="173">
        <v>1.9938106081593103</v>
      </c>
      <c r="BB13" s="174">
        <v>1.3484134924746476</v>
      </c>
      <c r="BC13" s="175">
        <v>11</v>
      </c>
      <c r="BD13" s="173">
        <v>4.1689789344610819</v>
      </c>
      <c r="BE13" s="174">
        <v>0.71451325904856722</v>
      </c>
      <c r="BF13" s="175">
        <v>12</v>
      </c>
      <c r="BG13" s="173">
        <v>0.95841376772508413</v>
      </c>
      <c r="BH13" s="174">
        <v>1.1915157674925518</v>
      </c>
      <c r="BI13" s="175">
        <v>9</v>
      </c>
      <c r="BJ13" s="173">
        <v>4.1461448025768197</v>
      </c>
      <c r="BK13" s="174">
        <v>0.39783142168591329</v>
      </c>
      <c r="BL13" s="175">
        <v>9</v>
      </c>
      <c r="BM13" s="171"/>
      <c r="BN13" s="171"/>
      <c r="BO13" s="171"/>
    </row>
    <row r="14" spans="1:67" ht="16.5" thickBot="1">
      <c r="A14" s="182" t="s">
        <v>127</v>
      </c>
      <c r="B14" s="182">
        <v>2.1499312941422031</v>
      </c>
      <c r="C14" s="182">
        <v>0.5111880908453369</v>
      </c>
      <c r="D14" s="182">
        <v>0.15412900860291751</v>
      </c>
      <c r="E14" s="182"/>
      <c r="F14" s="182">
        <v>1.8462957952237857</v>
      </c>
      <c r="G14" s="182">
        <v>0.73031645789141841</v>
      </c>
      <c r="H14" s="182">
        <v>0.22019869718611126</v>
      </c>
      <c r="I14" s="182"/>
      <c r="J14" s="182">
        <v>11</v>
      </c>
      <c r="K14" s="182">
        <v>4</v>
      </c>
      <c r="L14" s="171"/>
      <c r="M14" s="172" t="s">
        <v>318</v>
      </c>
      <c r="N14" s="176">
        <v>7.3160609093474864</v>
      </c>
      <c r="O14" s="177">
        <v>0.50268913918016989</v>
      </c>
      <c r="P14" s="178">
        <v>9</v>
      </c>
      <c r="Q14" s="176">
        <v>2.683261553936064</v>
      </c>
      <c r="R14" s="177">
        <v>2.8814439097750233</v>
      </c>
      <c r="S14" s="178">
        <v>9</v>
      </c>
      <c r="T14" s="176">
        <v>6.6369208395072015</v>
      </c>
      <c r="U14" s="177">
        <v>0.76929051871465159</v>
      </c>
      <c r="V14" s="178">
        <v>9</v>
      </c>
      <c r="W14" s="176">
        <v>1.3419817864915593</v>
      </c>
      <c r="X14" s="177">
        <v>1.8833406888289208</v>
      </c>
      <c r="Y14" s="178">
        <v>8</v>
      </c>
      <c r="Z14" s="176">
        <v>6.2547237379084066</v>
      </c>
      <c r="AA14" s="177">
        <v>1.2173926588089652</v>
      </c>
      <c r="AB14" s="178">
        <v>8</v>
      </c>
      <c r="AC14" s="176">
        <v>0.76432114547630903</v>
      </c>
      <c r="AD14" s="177">
        <v>1.0254486423771476</v>
      </c>
      <c r="AE14" s="178">
        <v>7</v>
      </c>
      <c r="AF14" s="176">
        <v>7.2507744049009277</v>
      </c>
      <c r="AG14" s="177">
        <v>0.22173598853102244</v>
      </c>
      <c r="AH14" s="178">
        <v>9</v>
      </c>
      <c r="AI14" s="176">
        <v>0.90230380795240395</v>
      </c>
      <c r="AJ14" s="177">
        <v>1.6179605008915035</v>
      </c>
      <c r="AK14" s="178">
        <v>8</v>
      </c>
      <c r="AL14" s="176">
        <v>5.8759901343429481</v>
      </c>
      <c r="AM14" s="177">
        <v>1.4555833956225697</v>
      </c>
      <c r="AN14" s="178">
        <v>9</v>
      </c>
      <c r="AO14" s="176">
        <v>3.0388963832555933</v>
      </c>
      <c r="AP14" s="177">
        <v>2.7859236976096216</v>
      </c>
      <c r="AQ14" s="178">
        <v>9</v>
      </c>
      <c r="AR14" s="176">
        <v>6.6630063786590732</v>
      </c>
      <c r="AS14" s="177">
        <v>1.2370890170563189</v>
      </c>
      <c r="AT14" s="178">
        <v>9</v>
      </c>
      <c r="AU14" s="176">
        <v>0.32256555411021598</v>
      </c>
      <c r="AV14" s="177">
        <v>0.72591680399919745</v>
      </c>
      <c r="AW14" s="178">
        <v>9</v>
      </c>
      <c r="AX14" s="176">
        <v>6.4620663803928959</v>
      </c>
      <c r="AY14" s="177">
        <v>1.2785136134571589</v>
      </c>
      <c r="AZ14" s="178">
        <v>9</v>
      </c>
      <c r="BA14" s="176">
        <v>1.6644522164329945</v>
      </c>
      <c r="BB14" s="177">
        <v>2.713134221498275</v>
      </c>
      <c r="BC14" s="178">
        <v>8</v>
      </c>
      <c r="BD14" s="176">
        <v>6.8272443918457828</v>
      </c>
      <c r="BE14" s="177">
        <v>1.1935727285775983</v>
      </c>
      <c r="BF14" s="178">
        <v>9</v>
      </c>
      <c r="BG14" s="176">
        <v>0.48384833116532394</v>
      </c>
      <c r="BH14" s="177">
        <v>0.69521334245288591</v>
      </c>
      <c r="BI14" s="178">
        <v>9</v>
      </c>
      <c r="BJ14" s="176">
        <v>6.2284792430804448</v>
      </c>
      <c r="BK14" s="177">
        <v>0.56983829239476225</v>
      </c>
      <c r="BL14" s="178">
        <v>9</v>
      </c>
      <c r="BM14" s="171"/>
      <c r="BN14" s="171"/>
      <c r="BO14" s="171"/>
    </row>
    <row r="15" spans="1:67" ht="15.75">
      <c r="A15" s="182" t="s">
        <v>299</v>
      </c>
      <c r="B15" s="182">
        <v>3.8845110897720065</v>
      </c>
      <c r="C15" s="182">
        <v>0.43089547562719427</v>
      </c>
      <c r="D15" s="182">
        <v>0.12991987422883031</v>
      </c>
      <c r="E15" s="182"/>
      <c r="F15" s="182">
        <v>0.11171599959398168</v>
      </c>
      <c r="G15" s="182">
        <v>0.42221333166915004</v>
      </c>
      <c r="H15" s="182">
        <v>0.12730210933022271</v>
      </c>
      <c r="I15" s="182"/>
      <c r="J15" s="182">
        <v>11</v>
      </c>
      <c r="K15" s="182">
        <v>4</v>
      </c>
      <c r="L15" s="171"/>
      <c r="M15" s="171"/>
      <c r="N15" s="171"/>
      <c r="O15" s="171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171"/>
      <c r="AC15" s="171"/>
      <c r="AD15" s="171"/>
      <c r="AE15" s="171"/>
      <c r="AF15" s="171"/>
      <c r="AG15" s="171"/>
      <c r="AH15" s="171"/>
      <c r="AI15" s="171"/>
      <c r="AJ15" s="171"/>
      <c r="AK15" s="171"/>
      <c r="AL15" s="171"/>
      <c r="AM15" s="171"/>
      <c r="AN15" s="171"/>
      <c r="AO15" s="171"/>
      <c r="AP15" s="171"/>
      <c r="AQ15" s="171"/>
      <c r="AR15" s="171"/>
      <c r="AS15" s="171"/>
      <c r="AT15" s="171"/>
      <c r="AU15" s="171"/>
      <c r="AV15" s="171"/>
      <c r="AW15" s="171"/>
      <c r="AX15" s="171"/>
      <c r="AY15" s="171"/>
      <c r="AZ15" s="171"/>
      <c r="BA15" s="171"/>
      <c r="BB15" s="171"/>
      <c r="BC15" s="171"/>
      <c r="BD15" s="171"/>
      <c r="BE15" s="171"/>
      <c r="BF15" s="171"/>
      <c r="BG15" s="171"/>
      <c r="BH15" s="171"/>
      <c r="BI15" s="171"/>
      <c r="BJ15" s="171"/>
      <c r="BK15" s="171"/>
      <c r="BL15" s="171"/>
      <c r="BM15" s="171"/>
      <c r="BN15" s="171"/>
      <c r="BO15" s="171"/>
    </row>
    <row r="16" spans="1:67" ht="16.5" thickBot="1">
      <c r="A16" s="182" t="s">
        <v>129</v>
      </c>
      <c r="B16" s="182">
        <v>2.4004886288451313</v>
      </c>
      <c r="C16" s="182">
        <v>0.47790229518159671</v>
      </c>
      <c r="D16" s="182">
        <v>0.15112597517959578</v>
      </c>
      <c r="E16" s="182"/>
      <c r="F16" s="182">
        <v>1.5477441844045541</v>
      </c>
      <c r="G16" s="182">
        <v>0.51052039458019505</v>
      </c>
      <c r="H16" s="182">
        <v>0.16144072388412969</v>
      </c>
      <c r="I16" s="182"/>
      <c r="J16" s="182">
        <v>10</v>
      </c>
      <c r="K16" s="182">
        <v>4</v>
      </c>
      <c r="L16" s="171"/>
      <c r="M16" s="172" t="s">
        <v>319</v>
      </c>
      <c r="N16" s="171"/>
      <c r="O16" s="171"/>
      <c r="P16" s="171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171"/>
      <c r="AC16" s="171"/>
      <c r="AD16" s="171"/>
      <c r="AE16" s="171"/>
      <c r="AF16" s="171"/>
      <c r="AG16" s="171"/>
      <c r="AH16" s="171"/>
      <c r="AI16" s="171"/>
      <c r="AJ16" s="171"/>
      <c r="AK16" s="171"/>
      <c r="AL16" s="171"/>
      <c r="AM16" s="171"/>
      <c r="AN16" s="171"/>
      <c r="AO16" s="171"/>
      <c r="AP16" s="171"/>
      <c r="AQ16" s="171"/>
      <c r="AR16" s="171"/>
      <c r="AS16" s="171"/>
      <c r="AT16" s="171"/>
      <c r="AU16" s="171"/>
      <c r="AV16" s="171"/>
      <c r="AW16" s="171"/>
      <c r="AX16" s="171"/>
      <c r="AY16" s="171"/>
      <c r="AZ16" s="171"/>
      <c r="BA16" s="171"/>
      <c r="BB16" s="171"/>
      <c r="BC16" s="171"/>
      <c r="BD16" s="171"/>
      <c r="BE16" s="171"/>
      <c r="BF16" s="171"/>
      <c r="BG16" s="171"/>
      <c r="BH16" s="171"/>
      <c r="BI16" s="171"/>
      <c r="BJ16" s="171"/>
      <c r="BK16" s="171"/>
      <c r="BL16" s="171"/>
      <c r="BM16" s="171"/>
      <c r="BN16" s="171"/>
      <c r="BO16" s="171"/>
    </row>
    <row r="17" spans="1:67" ht="15.75">
      <c r="A17" s="182" t="s">
        <v>300</v>
      </c>
      <c r="B17" s="182">
        <v>4.0810868059780514</v>
      </c>
      <c r="C17" s="182">
        <v>0.49661703054950568</v>
      </c>
      <c r="D17" s="182">
        <v>0.15704409413658593</v>
      </c>
      <c r="E17" s="182"/>
      <c r="F17" s="182">
        <v>-0.13285399272836532</v>
      </c>
      <c r="G17" s="182">
        <v>0.49374603014009699</v>
      </c>
      <c r="H17" s="182">
        <v>0.15613620409088519</v>
      </c>
      <c r="I17" s="182"/>
      <c r="J17" s="182">
        <v>10</v>
      </c>
      <c r="K17" s="182">
        <v>4</v>
      </c>
      <c r="L17" s="171"/>
      <c r="M17" s="171"/>
      <c r="N17" s="603" t="s">
        <v>298</v>
      </c>
      <c r="O17" s="604"/>
      <c r="P17" s="605"/>
      <c r="Q17" s="603" t="s">
        <v>127</v>
      </c>
      <c r="R17" s="604"/>
      <c r="S17" s="605"/>
      <c r="T17" s="603" t="s">
        <v>299</v>
      </c>
      <c r="U17" s="604"/>
      <c r="V17" s="605"/>
      <c r="W17" s="603" t="s">
        <v>129</v>
      </c>
      <c r="X17" s="604"/>
      <c r="Y17" s="605"/>
      <c r="Z17" s="603" t="s">
        <v>300</v>
      </c>
      <c r="AA17" s="604"/>
      <c r="AB17" s="605"/>
      <c r="AC17" s="603" t="s">
        <v>131</v>
      </c>
      <c r="AD17" s="604"/>
      <c r="AE17" s="605"/>
      <c r="AF17" s="603" t="s">
        <v>301</v>
      </c>
      <c r="AG17" s="604"/>
      <c r="AH17" s="605"/>
      <c r="AI17" s="603">
        <v>3</v>
      </c>
      <c r="AJ17" s="604"/>
      <c r="AK17" s="605"/>
      <c r="AL17" s="603" t="s">
        <v>134</v>
      </c>
      <c r="AM17" s="604"/>
      <c r="AN17" s="605"/>
      <c r="AO17" s="603" t="s">
        <v>135</v>
      </c>
      <c r="AP17" s="604"/>
      <c r="AQ17" s="605"/>
      <c r="AR17" s="603" t="s">
        <v>302</v>
      </c>
      <c r="AS17" s="604"/>
      <c r="AT17" s="605"/>
      <c r="AU17" s="603" t="s">
        <v>137</v>
      </c>
      <c r="AV17" s="604"/>
      <c r="AW17" s="605"/>
      <c r="AX17" s="603" t="s">
        <v>303</v>
      </c>
      <c r="AY17" s="604"/>
      <c r="AZ17" s="605"/>
      <c r="BA17" s="603" t="s">
        <v>304</v>
      </c>
      <c r="BB17" s="604"/>
      <c r="BC17" s="605"/>
      <c r="BD17" s="603" t="s">
        <v>305</v>
      </c>
      <c r="BE17" s="604"/>
      <c r="BF17" s="605"/>
      <c r="BG17" s="603">
        <v>12</v>
      </c>
      <c r="BH17" s="604"/>
      <c r="BI17" s="605"/>
      <c r="BJ17" s="603" t="s">
        <v>142</v>
      </c>
      <c r="BK17" s="604"/>
      <c r="BL17" s="605"/>
      <c r="BM17" s="606"/>
      <c r="BN17" s="607"/>
      <c r="BO17" s="607"/>
    </row>
    <row r="18" spans="1:67" ht="15.75">
      <c r="A18" s="182" t="s">
        <v>131</v>
      </c>
      <c r="B18" s="182">
        <v>2.2936987421286865</v>
      </c>
      <c r="C18" s="182">
        <v>0.85060153910824787</v>
      </c>
      <c r="D18" s="182">
        <v>0.24554751378862846</v>
      </c>
      <c r="E18" s="182"/>
      <c r="F18" s="182">
        <v>1.7177165386481306</v>
      </c>
      <c r="G18" s="182">
        <v>0.93963449434130963</v>
      </c>
      <c r="H18" s="182">
        <v>0.27124911412390651</v>
      </c>
      <c r="I18" s="182"/>
      <c r="J18" s="182">
        <v>12</v>
      </c>
      <c r="K18" s="182">
        <v>4</v>
      </c>
      <c r="L18" s="171"/>
      <c r="M18" s="171"/>
      <c r="N18" s="173" t="s">
        <v>314</v>
      </c>
      <c r="O18" s="174" t="s">
        <v>315</v>
      </c>
      <c r="P18" s="175" t="s">
        <v>316</v>
      </c>
      <c r="Q18" s="173" t="s">
        <v>314</v>
      </c>
      <c r="R18" s="174" t="s">
        <v>315</v>
      </c>
      <c r="S18" s="175" t="s">
        <v>316</v>
      </c>
      <c r="T18" s="173" t="s">
        <v>314</v>
      </c>
      <c r="U18" s="174" t="s">
        <v>315</v>
      </c>
      <c r="V18" s="175" t="s">
        <v>316</v>
      </c>
      <c r="W18" s="173" t="s">
        <v>314</v>
      </c>
      <c r="X18" s="174" t="s">
        <v>315</v>
      </c>
      <c r="Y18" s="175" t="s">
        <v>316</v>
      </c>
      <c r="Z18" s="173" t="s">
        <v>314</v>
      </c>
      <c r="AA18" s="174" t="s">
        <v>315</v>
      </c>
      <c r="AB18" s="175" t="s">
        <v>316</v>
      </c>
      <c r="AC18" s="173" t="s">
        <v>314</v>
      </c>
      <c r="AD18" s="174" t="s">
        <v>315</v>
      </c>
      <c r="AE18" s="175" t="s">
        <v>316</v>
      </c>
      <c r="AF18" s="173" t="s">
        <v>314</v>
      </c>
      <c r="AG18" s="174" t="s">
        <v>315</v>
      </c>
      <c r="AH18" s="175" t="s">
        <v>316</v>
      </c>
      <c r="AI18" s="173" t="s">
        <v>314</v>
      </c>
      <c r="AJ18" s="174" t="s">
        <v>315</v>
      </c>
      <c r="AK18" s="175" t="s">
        <v>316</v>
      </c>
      <c r="AL18" s="173" t="s">
        <v>314</v>
      </c>
      <c r="AM18" s="174" t="s">
        <v>315</v>
      </c>
      <c r="AN18" s="175" t="s">
        <v>316</v>
      </c>
      <c r="AO18" s="173" t="s">
        <v>314</v>
      </c>
      <c r="AP18" s="174" t="s">
        <v>315</v>
      </c>
      <c r="AQ18" s="175" t="s">
        <v>316</v>
      </c>
      <c r="AR18" s="173" t="s">
        <v>314</v>
      </c>
      <c r="AS18" s="174" t="s">
        <v>315</v>
      </c>
      <c r="AT18" s="175" t="s">
        <v>316</v>
      </c>
      <c r="AU18" s="173" t="s">
        <v>314</v>
      </c>
      <c r="AV18" s="174" t="s">
        <v>315</v>
      </c>
      <c r="AW18" s="175" t="s">
        <v>316</v>
      </c>
      <c r="AX18" s="173" t="s">
        <v>314</v>
      </c>
      <c r="AY18" s="174" t="s">
        <v>315</v>
      </c>
      <c r="AZ18" s="175" t="s">
        <v>316</v>
      </c>
      <c r="BA18" s="173" t="s">
        <v>314</v>
      </c>
      <c r="BB18" s="174" t="s">
        <v>315</v>
      </c>
      <c r="BC18" s="175" t="s">
        <v>316</v>
      </c>
      <c r="BD18" s="173" t="s">
        <v>314</v>
      </c>
      <c r="BE18" s="174" t="s">
        <v>315</v>
      </c>
      <c r="BF18" s="175" t="s">
        <v>316</v>
      </c>
      <c r="BG18" s="173" t="s">
        <v>314</v>
      </c>
      <c r="BH18" s="174" t="s">
        <v>315</v>
      </c>
      <c r="BI18" s="175" t="s">
        <v>316</v>
      </c>
      <c r="BJ18" s="173" t="s">
        <v>314</v>
      </c>
      <c r="BK18" s="174" t="s">
        <v>315</v>
      </c>
      <c r="BL18" s="175" t="s">
        <v>316</v>
      </c>
      <c r="BM18" s="171"/>
      <c r="BN18" s="171"/>
      <c r="BO18" s="171"/>
    </row>
    <row r="19" spans="1:67" ht="15.75">
      <c r="A19" s="182" t="s">
        <v>301</v>
      </c>
      <c r="B19" s="182">
        <v>4.0406166552118563</v>
      </c>
      <c r="C19" s="182">
        <v>0.3806247536343571</v>
      </c>
      <c r="D19" s="182">
        <v>0.12036411553250205</v>
      </c>
      <c r="E19" s="182"/>
      <c r="F19" s="182">
        <v>-9.2383841962170449E-2</v>
      </c>
      <c r="G19" s="182">
        <v>0.42228331227992688</v>
      </c>
      <c r="H19" s="182">
        <v>0.13353770846847202</v>
      </c>
      <c r="I19" s="182"/>
      <c r="J19" s="182">
        <v>10</v>
      </c>
      <c r="K19" s="182">
        <v>4</v>
      </c>
      <c r="L19" s="171"/>
      <c r="M19" s="172" t="s">
        <v>317</v>
      </c>
      <c r="N19" s="173">
        <v>-1.8503717077085943E-16</v>
      </c>
      <c r="O19" s="174">
        <v>0.30295957940242546</v>
      </c>
      <c r="P19" s="175">
        <v>12</v>
      </c>
      <c r="Q19" s="173">
        <v>1.8462957952237857</v>
      </c>
      <c r="R19" s="174">
        <v>0.73031645789141841</v>
      </c>
      <c r="S19" s="175">
        <v>11</v>
      </c>
      <c r="T19" s="173">
        <v>0.11171599959398168</v>
      </c>
      <c r="U19" s="174">
        <v>0.42221333166915004</v>
      </c>
      <c r="V19" s="175">
        <v>11</v>
      </c>
      <c r="W19" s="173">
        <v>1.5477441844045541</v>
      </c>
      <c r="X19" s="174">
        <v>0.51052039458019505</v>
      </c>
      <c r="Y19" s="175">
        <v>10</v>
      </c>
      <c r="Z19" s="173">
        <v>-0.13285399272836532</v>
      </c>
      <c r="AA19" s="174">
        <v>0.49374603014009699</v>
      </c>
      <c r="AB19" s="175">
        <v>10</v>
      </c>
      <c r="AC19" s="173">
        <v>1.7177165386481306</v>
      </c>
      <c r="AD19" s="174">
        <v>0.93963449434130963</v>
      </c>
      <c r="AE19" s="175">
        <v>12</v>
      </c>
      <c r="AF19" s="173">
        <v>-9.2383841962170449E-2</v>
      </c>
      <c r="AG19" s="174">
        <v>0.42228331227992688</v>
      </c>
      <c r="AH19" s="175">
        <v>10</v>
      </c>
      <c r="AI19" s="173">
        <v>3.4375634208393819</v>
      </c>
      <c r="AJ19" s="174">
        <v>1.2712555526802634</v>
      </c>
      <c r="AK19" s="175">
        <v>7</v>
      </c>
      <c r="AL19" s="173">
        <v>0.27890486704516471</v>
      </c>
      <c r="AM19" s="174">
        <v>0.30841951665240869</v>
      </c>
      <c r="AN19" s="175">
        <v>9</v>
      </c>
      <c r="AO19" s="173">
        <v>1.1994153457503482</v>
      </c>
      <c r="AP19" s="174">
        <v>1.043032442215559</v>
      </c>
      <c r="AQ19" s="175">
        <v>12</v>
      </c>
      <c r="AR19" s="173">
        <v>0.16766208582187955</v>
      </c>
      <c r="AS19" s="174">
        <v>0.60597585170170898</v>
      </c>
      <c r="AT19" s="175">
        <v>11</v>
      </c>
      <c r="AU19" s="173">
        <v>1.1921034568035755</v>
      </c>
      <c r="AV19" s="174">
        <v>1.1104021491519469</v>
      </c>
      <c r="AW19" s="175">
        <v>12</v>
      </c>
      <c r="AX19" s="173">
        <v>0.44339960583601784</v>
      </c>
      <c r="AY19" s="174">
        <v>0.58976298181897757</v>
      </c>
      <c r="AZ19" s="175">
        <v>12</v>
      </c>
      <c r="BA19" s="173">
        <v>1.9753542571854892</v>
      </c>
      <c r="BB19" s="174">
        <v>0.93698541717248329</v>
      </c>
      <c r="BC19" s="175">
        <v>11</v>
      </c>
      <c r="BD19" s="173">
        <v>-0.15756365368426486</v>
      </c>
      <c r="BE19" s="174">
        <v>0.59800836080185482</v>
      </c>
      <c r="BF19" s="175">
        <v>12</v>
      </c>
      <c r="BG19" s="173">
        <v>3.3019479290034397</v>
      </c>
      <c r="BH19" s="174">
        <v>1.0852138842506285</v>
      </c>
      <c r="BI19" s="175">
        <v>9</v>
      </c>
      <c r="BJ19" s="173">
        <v>0.11421689415170484</v>
      </c>
      <c r="BK19" s="174">
        <v>0.45636811929275056</v>
      </c>
      <c r="BL19" s="175">
        <v>9</v>
      </c>
      <c r="BM19" s="171"/>
      <c r="BN19" s="171"/>
      <c r="BO19" s="171"/>
    </row>
    <row r="20" spans="1:67" ht="16.5" thickBot="1">
      <c r="A20" s="182">
        <v>3</v>
      </c>
      <c r="B20" s="182">
        <v>0.76113880337471584</v>
      </c>
      <c r="C20" s="182">
        <v>1.3293888334185531</v>
      </c>
      <c r="D20" s="182">
        <v>0.50246174984739478</v>
      </c>
      <c r="E20" s="182"/>
      <c r="F20" s="182">
        <v>3.4375634208393819</v>
      </c>
      <c r="G20" s="182">
        <v>1.2712555526802634</v>
      </c>
      <c r="H20" s="182">
        <v>0.48048943502884961</v>
      </c>
      <c r="I20" s="182"/>
      <c r="J20" s="182">
        <v>7</v>
      </c>
      <c r="K20" s="182">
        <v>3</v>
      </c>
      <c r="L20" s="171"/>
      <c r="M20" s="172" t="s">
        <v>318</v>
      </c>
      <c r="N20" s="176">
        <v>-9.8686491077791687E-17</v>
      </c>
      <c r="O20" s="177">
        <v>0.23972656925378025</v>
      </c>
      <c r="P20" s="178">
        <v>9</v>
      </c>
      <c r="Q20" s="176">
        <v>4.6327993554114215</v>
      </c>
      <c r="R20" s="177">
        <v>2.9044804939065703</v>
      </c>
      <c r="S20" s="178">
        <v>9</v>
      </c>
      <c r="T20" s="176">
        <v>0.67914006984028374</v>
      </c>
      <c r="U20" s="177">
        <v>0.99485216266521237</v>
      </c>
      <c r="V20" s="178">
        <v>9</v>
      </c>
      <c r="W20" s="176">
        <v>5.8993698823926568</v>
      </c>
      <c r="X20" s="177">
        <v>1.8833406888289208</v>
      </c>
      <c r="Y20" s="178">
        <v>8</v>
      </c>
      <c r="Z20" s="176">
        <v>1.0789549587748701</v>
      </c>
      <c r="AA20" s="177">
        <v>1.189919718977126</v>
      </c>
      <c r="AB20" s="178">
        <v>8</v>
      </c>
      <c r="AC20" s="176">
        <v>6.59200899206727</v>
      </c>
      <c r="AD20" s="177">
        <v>1.1741894889002027</v>
      </c>
      <c r="AE20" s="178">
        <v>7</v>
      </c>
      <c r="AF20" s="176">
        <v>6.5286504446557717E-2</v>
      </c>
      <c r="AG20" s="177">
        <v>0.54931761658724132</v>
      </c>
      <c r="AH20" s="178">
        <v>9</v>
      </c>
      <c r="AI20" s="176">
        <v>6.4313748887308728</v>
      </c>
      <c r="AJ20" s="177">
        <v>1.7665708105982039</v>
      </c>
      <c r="AK20" s="178">
        <v>8</v>
      </c>
      <c r="AL20" s="176">
        <v>1.4400707750045376</v>
      </c>
      <c r="AM20" s="177">
        <v>1.4731585605044994</v>
      </c>
      <c r="AN20" s="178">
        <v>9</v>
      </c>
      <c r="AO20" s="176">
        <v>4.2771645260918918</v>
      </c>
      <c r="AP20" s="177">
        <v>2.692521833980154</v>
      </c>
      <c r="AQ20" s="178">
        <v>9</v>
      </c>
      <c r="AR20" s="176">
        <v>0.65305453068841224</v>
      </c>
      <c r="AS20" s="177">
        <v>1.1767114634137703</v>
      </c>
      <c r="AT20" s="178">
        <v>9</v>
      </c>
      <c r="AU20" s="176">
        <v>6.9934953552372692</v>
      </c>
      <c r="AV20" s="177">
        <v>0.77431384475646492</v>
      </c>
      <c r="AW20" s="178">
        <v>9</v>
      </c>
      <c r="AX20" s="176">
        <v>0.85399452895458972</v>
      </c>
      <c r="AY20" s="177">
        <v>1.3801686722747077</v>
      </c>
      <c r="AZ20" s="178">
        <v>9</v>
      </c>
      <c r="BA20" s="176">
        <v>5.6692264802502823</v>
      </c>
      <c r="BB20" s="177">
        <v>2.7613919052517435</v>
      </c>
      <c r="BC20" s="178">
        <v>8</v>
      </c>
      <c r="BD20" s="176">
        <v>0.48881651750170285</v>
      </c>
      <c r="BE20" s="177">
        <v>1.018140489242515</v>
      </c>
      <c r="BF20" s="178">
        <v>9</v>
      </c>
      <c r="BG20" s="176">
        <v>6.8322125781821619</v>
      </c>
      <c r="BH20" s="177">
        <v>0.90273945642582643</v>
      </c>
      <c r="BI20" s="178">
        <v>9</v>
      </c>
      <c r="BJ20" s="176">
        <v>1.0875816662670397</v>
      </c>
      <c r="BK20" s="177">
        <v>0.74187412776443451</v>
      </c>
      <c r="BL20" s="178">
        <v>9</v>
      </c>
      <c r="BM20" s="171"/>
      <c r="BN20" s="171"/>
      <c r="BO20" s="171"/>
    </row>
    <row r="21" spans="1:67" ht="15.75">
      <c r="A21" s="182" t="s">
        <v>134</v>
      </c>
      <c r="B21" s="182">
        <v>3.981456829683359</v>
      </c>
      <c r="C21" s="182">
        <v>0.37064510670070722</v>
      </c>
      <c r="D21" s="182">
        <v>0.12354836890023574</v>
      </c>
      <c r="E21" s="182"/>
      <c r="F21" s="182">
        <v>0.27890486704516471</v>
      </c>
      <c r="G21" s="182">
        <v>0.30841951665240869</v>
      </c>
      <c r="H21" s="182">
        <v>0.1028065055508029</v>
      </c>
      <c r="I21" s="182"/>
      <c r="J21" s="182">
        <v>9</v>
      </c>
      <c r="K21" s="182">
        <v>3</v>
      </c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1"/>
      <c r="AK21" s="171"/>
      <c r="AL21" s="171"/>
      <c r="AM21" s="171"/>
      <c r="AN21" s="171"/>
      <c r="AO21" s="171"/>
      <c r="AP21" s="171"/>
      <c r="AQ21" s="171"/>
      <c r="AR21" s="171"/>
      <c r="AS21" s="171"/>
      <c r="AT21" s="171"/>
      <c r="AU21" s="171"/>
      <c r="AV21" s="171"/>
      <c r="AW21" s="171"/>
      <c r="AX21" s="171"/>
      <c r="AY21" s="171"/>
      <c r="AZ21" s="171"/>
      <c r="BA21" s="171"/>
      <c r="BB21" s="171"/>
      <c r="BC21" s="171"/>
      <c r="BD21" s="171"/>
      <c r="BE21" s="171"/>
      <c r="BF21" s="171"/>
      <c r="BG21" s="171"/>
      <c r="BH21" s="171"/>
      <c r="BI21" s="171"/>
      <c r="BJ21" s="171"/>
      <c r="BK21" s="171"/>
      <c r="BL21" s="171"/>
      <c r="BM21" s="171"/>
      <c r="BN21" s="171"/>
      <c r="BO21" s="171"/>
    </row>
    <row r="22" spans="1:67" ht="15.75">
      <c r="A22" s="182" t="s">
        <v>135</v>
      </c>
      <c r="B22" s="182">
        <v>2.8119999350264688</v>
      </c>
      <c r="C22" s="182">
        <v>1.4254216973896847</v>
      </c>
      <c r="D22" s="182">
        <v>0.41148380034833387</v>
      </c>
      <c r="E22" s="182"/>
      <c r="F22" s="182">
        <v>1.1994153457503482</v>
      </c>
      <c r="G22" s="182">
        <v>1.043032442215559</v>
      </c>
      <c r="H22" s="182">
        <v>0.30109753064333289</v>
      </c>
      <c r="I22" s="182"/>
      <c r="J22" s="182">
        <v>12</v>
      </c>
      <c r="K22" s="182">
        <v>4</v>
      </c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1"/>
      <c r="BA22" s="171"/>
      <c r="BB22" s="171"/>
      <c r="BC22" s="171"/>
      <c r="BD22" s="171"/>
      <c r="BE22" s="171"/>
      <c r="BF22" s="171"/>
      <c r="BG22" s="171"/>
      <c r="BH22" s="171"/>
      <c r="BI22" s="171"/>
      <c r="BJ22" s="171"/>
      <c r="BK22" s="171"/>
      <c r="BL22" s="171"/>
      <c r="BM22" s="171"/>
      <c r="BN22" s="171"/>
      <c r="BO22" s="171"/>
    </row>
    <row r="23" spans="1:67" ht="15.75">
      <c r="A23" s="182" t="s">
        <v>302</v>
      </c>
      <c r="B23" s="182">
        <v>3.8015027795229188</v>
      </c>
      <c r="C23" s="182">
        <v>0.69167449665561975</v>
      </c>
      <c r="D23" s="182">
        <v>0.20854770749678378</v>
      </c>
      <c r="E23" s="182"/>
      <c r="F23" s="182">
        <v>0.16766208582187955</v>
      </c>
      <c r="G23" s="182">
        <v>0.60597585170170898</v>
      </c>
      <c r="H23" s="182">
        <v>0.18270859382823776</v>
      </c>
      <c r="I23" s="182"/>
      <c r="J23" s="182">
        <v>11</v>
      </c>
      <c r="K23" s="182">
        <v>4</v>
      </c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  <c r="AL23" s="171"/>
      <c r="AM23" s="171"/>
      <c r="AN23" s="171"/>
      <c r="AO23" s="171"/>
      <c r="AP23" s="171"/>
      <c r="AQ23" s="171"/>
      <c r="AR23" s="171"/>
      <c r="AS23" s="171"/>
      <c r="AT23" s="171"/>
      <c r="AU23" s="171"/>
      <c r="AV23" s="171"/>
      <c r="AW23" s="171"/>
      <c r="AX23" s="171"/>
      <c r="AY23" s="171"/>
      <c r="AZ23" s="171"/>
      <c r="BA23" s="171"/>
      <c r="BB23" s="171"/>
      <c r="BC23" s="171"/>
      <c r="BD23" s="171"/>
      <c r="BE23" s="171"/>
      <c r="BF23" s="171"/>
      <c r="BG23" s="171"/>
      <c r="BH23" s="171"/>
      <c r="BI23" s="171"/>
      <c r="BJ23" s="171"/>
      <c r="BK23" s="171"/>
      <c r="BL23" s="171"/>
      <c r="BM23" s="171"/>
      <c r="BN23" s="171"/>
      <c r="BO23" s="171"/>
    </row>
    <row r="24" spans="1:67" ht="15.75">
      <c r="A24" s="182" t="s">
        <v>137</v>
      </c>
      <c r="B24" s="182">
        <v>2.819311823973242</v>
      </c>
      <c r="C24" s="182">
        <v>1.276144421732093</v>
      </c>
      <c r="D24" s="182">
        <v>0.36839116270593164</v>
      </c>
      <c r="E24" s="182"/>
      <c r="F24" s="182">
        <v>1.1921034568035755</v>
      </c>
      <c r="G24" s="182">
        <v>1.1104021491519469</v>
      </c>
      <c r="H24" s="182">
        <v>0.32054548986080778</v>
      </c>
      <c r="I24" s="182"/>
      <c r="J24" s="182">
        <v>12</v>
      </c>
      <c r="K24" s="182">
        <v>4</v>
      </c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1"/>
      <c r="X24" s="171"/>
      <c r="Y24" s="171"/>
      <c r="Z24" s="171"/>
      <c r="AA24" s="171"/>
      <c r="AB24" s="171"/>
      <c r="AC24" s="171"/>
      <c r="AD24" s="171"/>
      <c r="AE24" s="171"/>
      <c r="AF24" s="171"/>
      <c r="AG24" s="171"/>
      <c r="AH24" s="171"/>
      <c r="AI24" s="171"/>
      <c r="AJ24" s="171"/>
      <c r="AK24" s="171"/>
      <c r="AL24" s="171"/>
      <c r="AM24" s="171"/>
      <c r="AN24" s="171"/>
      <c r="AO24" s="171"/>
      <c r="AP24" s="171"/>
      <c r="AQ24" s="171"/>
      <c r="AR24" s="171"/>
      <c r="AS24" s="171"/>
      <c r="AT24" s="171"/>
      <c r="AU24" s="171"/>
      <c r="AV24" s="171"/>
      <c r="AW24" s="171"/>
      <c r="AX24" s="171"/>
      <c r="AY24" s="171"/>
      <c r="AZ24" s="171"/>
      <c r="BA24" s="171"/>
      <c r="BB24" s="171"/>
      <c r="BC24" s="171"/>
      <c r="BD24" s="171"/>
      <c r="BE24" s="171"/>
      <c r="BF24" s="171"/>
      <c r="BG24" s="171"/>
      <c r="BH24" s="171"/>
      <c r="BI24" s="171"/>
      <c r="BJ24" s="171"/>
      <c r="BK24" s="171"/>
      <c r="BL24" s="171"/>
      <c r="BM24" s="171"/>
      <c r="BN24" s="171"/>
      <c r="BO24" s="171"/>
    </row>
    <row r="25" spans="1:67" ht="15.75">
      <c r="A25" s="182" t="s">
        <v>303</v>
      </c>
      <c r="B25" s="182">
        <v>3.5680156749407992</v>
      </c>
      <c r="C25" s="182">
        <v>0.79154934764310347</v>
      </c>
      <c r="D25" s="182">
        <v>0.22850061446930925</v>
      </c>
      <c r="E25" s="182"/>
      <c r="F25" s="182">
        <v>0.44339960583601784</v>
      </c>
      <c r="G25" s="182">
        <v>0.58976298181897757</v>
      </c>
      <c r="H25" s="182">
        <v>0.17024990815563154</v>
      </c>
      <c r="I25" s="182"/>
      <c r="J25" s="182">
        <v>12</v>
      </c>
      <c r="K25" s="182">
        <v>4</v>
      </c>
      <c r="L25" s="171"/>
      <c r="M25" s="172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71"/>
      <c r="AK25" s="171"/>
      <c r="AL25" s="171"/>
      <c r="AM25" s="171"/>
      <c r="AN25" s="171"/>
      <c r="AO25" s="171"/>
      <c r="AP25" s="171"/>
      <c r="AQ25" s="171"/>
      <c r="AR25" s="171"/>
      <c r="AS25" s="171"/>
      <c r="AT25" s="171"/>
      <c r="AU25" s="171"/>
      <c r="AV25" s="171"/>
      <c r="AW25" s="171"/>
      <c r="AX25" s="171"/>
      <c r="AY25" s="171"/>
      <c r="AZ25" s="171"/>
      <c r="BA25" s="171"/>
      <c r="BB25" s="171"/>
      <c r="BC25" s="171"/>
      <c r="BD25" s="171"/>
      <c r="BE25" s="171"/>
      <c r="BF25" s="171"/>
      <c r="BG25" s="171"/>
      <c r="BH25" s="171"/>
      <c r="BI25" s="171"/>
      <c r="BJ25" s="171"/>
      <c r="BK25" s="171"/>
      <c r="BL25" s="171"/>
      <c r="BM25" s="171"/>
      <c r="BN25" s="171"/>
      <c r="BO25" s="171"/>
    </row>
    <row r="26" spans="1:67" ht="15.75">
      <c r="A26" s="182" t="s">
        <v>304</v>
      </c>
      <c r="B26" s="182">
        <v>1.9938106081593103</v>
      </c>
      <c r="C26" s="182">
        <v>1.3484134924746476</v>
      </c>
      <c r="D26" s="182">
        <v>0.40656196516282916</v>
      </c>
      <c r="E26" s="182"/>
      <c r="F26" s="182">
        <v>1.9753542571854892</v>
      </c>
      <c r="G26" s="182">
        <v>0.93698541717248329</v>
      </c>
      <c r="H26" s="182">
        <v>0.28251173298143223</v>
      </c>
      <c r="I26" s="182"/>
      <c r="J26" s="182">
        <v>11</v>
      </c>
      <c r="K26" s="182">
        <v>4</v>
      </c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1"/>
      <c r="AN26" s="171"/>
      <c r="AO26" s="171"/>
      <c r="AP26" s="171"/>
      <c r="AQ26" s="171"/>
      <c r="AR26" s="171"/>
      <c r="AS26" s="171"/>
      <c r="AT26" s="171"/>
      <c r="AU26" s="171"/>
      <c r="AV26" s="171"/>
      <c r="AW26" s="171"/>
      <c r="AX26" s="171"/>
      <c r="AY26" s="171"/>
      <c r="AZ26" s="171"/>
      <c r="BA26" s="171"/>
      <c r="BB26" s="171"/>
      <c r="BC26" s="171"/>
      <c r="BD26" s="171"/>
      <c r="BE26" s="171"/>
      <c r="BF26" s="171"/>
      <c r="BG26" s="171"/>
      <c r="BH26" s="171"/>
      <c r="BI26" s="171"/>
      <c r="BJ26" s="171"/>
      <c r="BK26" s="171"/>
      <c r="BL26" s="171"/>
      <c r="BM26" s="171"/>
      <c r="BN26" s="171"/>
      <c r="BO26" s="171"/>
    </row>
    <row r="27" spans="1:67" ht="15.75">
      <c r="A27" s="182" t="s">
        <v>305</v>
      </c>
      <c r="B27" s="182">
        <v>4.1689789344610819</v>
      </c>
      <c r="C27" s="182">
        <v>0.71451325904856722</v>
      </c>
      <c r="D27" s="182">
        <v>0.20626221122562355</v>
      </c>
      <c r="E27" s="182"/>
      <c r="F27" s="182">
        <v>-0.15756365368426486</v>
      </c>
      <c r="G27" s="182">
        <v>0.59800836080185482</v>
      </c>
      <c r="H27" s="182">
        <v>0.17263014404329888</v>
      </c>
      <c r="I27" s="182"/>
      <c r="J27" s="182">
        <v>12</v>
      </c>
      <c r="K27" s="182">
        <v>4</v>
      </c>
    </row>
    <row r="28" spans="1:67" ht="15.75">
      <c r="A28" s="182">
        <v>12</v>
      </c>
      <c r="B28" s="182">
        <v>0.95841376772508413</v>
      </c>
      <c r="C28" s="182">
        <v>1.1915157674925518</v>
      </c>
      <c r="D28" s="182">
        <v>0.39717192249751726</v>
      </c>
      <c r="E28" s="182"/>
      <c r="F28" s="182">
        <v>3.3019479290034397</v>
      </c>
      <c r="G28" s="182">
        <v>1.0852138842506285</v>
      </c>
      <c r="H28" s="182">
        <v>0.36173796141687614</v>
      </c>
      <c r="I28" s="182"/>
      <c r="J28" s="182">
        <v>9</v>
      </c>
      <c r="K28" s="182">
        <v>3</v>
      </c>
    </row>
    <row r="29" spans="1:67" ht="15.75">
      <c r="A29" s="182" t="s">
        <v>142</v>
      </c>
      <c r="B29" s="182">
        <v>4.1461448025768197</v>
      </c>
      <c r="C29" s="182">
        <v>0.39783142168591329</v>
      </c>
      <c r="D29" s="182">
        <v>0.13261047389530442</v>
      </c>
      <c r="E29" s="182"/>
      <c r="F29" s="182">
        <v>0.11421689415170484</v>
      </c>
      <c r="G29" s="182">
        <v>0.45636811929275056</v>
      </c>
      <c r="H29" s="182">
        <v>0.15212270643091685</v>
      </c>
      <c r="I29" s="182"/>
      <c r="J29" s="182">
        <v>9</v>
      </c>
      <c r="K29" s="182">
        <v>3</v>
      </c>
    </row>
    <row r="30" spans="1:67" ht="15.75">
      <c r="A30" s="182" t="s">
        <v>6</v>
      </c>
      <c r="B30" s="182"/>
      <c r="C30" s="182"/>
      <c r="D30" s="182"/>
      <c r="E30" s="182"/>
      <c r="F30" s="182"/>
      <c r="G30" s="182"/>
      <c r="H30" s="182"/>
      <c r="I30" s="182"/>
      <c r="J30" s="171" t="s">
        <v>320</v>
      </c>
      <c r="K30" s="171" t="s">
        <v>321</v>
      </c>
    </row>
    <row r="31" spans="1:67" ht="15.75">
      <c r="A31" s="182" t="s">
        <v>298</v>
      </c>
      <c r="B31" s="182">
        <v>7.3160609093474864</v>
      </c>
      <c r="C31" s="182">
        <v>0.50268913918016989</v>
      </c>
      <c r="D31" s="182">
        <v>0.16756304639338995</v>
      </c>
      <c r="E31" s="182"/>
      <c r="F31" s="182">
        <v>-9.8686491077791687E-17</v>
      </c>
      <c r="G31" s="182">
        <v>0.23972656925378025</v>
      </c>
      <c r="H31" s="182">
        <v>7.9908856417926749E-2</v>
      </c>
      <c r="I31" s="182"/>
      <c r="J31" s="182">
        <v>9</v>
      </c>
      <c r="K31" s="182">
        <v>3</v>
      </c>
    </row>
    <row r="32" spans="1:67" ht="15.75">
      <c r="A32" s="182" t="s">
        <v>127</v>
      </c>
      <c r="B32" s="182">
        <v>2.683261553936064</v>
      </c>
      <c r="C32" s="182">
        <v>2.8814439097750233</v>
      </c>
      <c r="D32" s="182">
        <v>0.96048130325834113</v>
      </c>
      <c r="E32" s="182"/>
      <c r="F32" s="182">
        <v>4.6327993554114215</v>
      </c>
      <c r="G32" s="182">
        <v>2.9044804939065703</v>
      </c>
      <c r="H32" s="182">
        <v>0.96816016463552346</v>
      </c>
      <c r="I32" s="182"/>
      <c r="J32" s="182">
        <v>9</v>
      </c>
      <c r="K32" s="182">
        <v>3</v>
      </c>
    </row>
    <row r="33" spans="1:52" ht="15.75">
      <c r="A33" s="182" t="s">
        <v>299</v>
      </c>
      <c r="B33" s="182">
        <v>6.6369208395072015</v>
      </c>
      <c r="C33" s="182">
        <v>0.76929051871465159</v>
      </c>
      <c r="D33" s="182">
        <v>0.25643017290488385</v>
      </c>
      <c r="E33" s="182"/>
      <c r="F33" s="182">
        <v>0.67914006984028374</v>
      </c>
      <c r="G33" s="182">
        <v>0.99485216266521237</v>
      </c>
      <c r="H33" s="182">
        <v>0.33161738755507081</v>
      </c>
      <c r="I33" s="182"/>
      <c r="J33" s="182">
        <v>9</v>
      </c>
      <c r="K33" s="182">
        <v>3</v>
      </c>
    </row>
    <row r="34" spans="1:52" ht="15.75">
      <c r="A34" s="182" t="s">
        <v>129</v>
      </c>
      <c r="B34" s="182">
        <v>1.3419817864915593</v>
      </c>
      <c r="C34" s="182">
        <v>1.8833406888289208</v>
      </c>
      <c r="D34" s="182">
        <v>0.66586148617773666</v>
      </c>
      <c r="E34" s="182"/>
      <c r="F34" s="182">
        <v>5.8993698823926568</v>
      </c>
      <c r="G34" s="182">
        <v>1.9992123104469728</v>
      </c>
      <c r="H34" s="182">
        <v>0.70682829087433985</v>
      </c>
      <c r="I34" s="182"/>
      <c r="J34" s="182">
        <v>8</v>
      </c>
      <c r="K34" s="182">
        <v>3</v>
      </c>
    </row>
    <row r="35" spans="1:52" ht="15.75">
      <c r="A35" s="182" t="s">
        <v>300</v>
      </c>
      <c r="B35" s="182">
        <v>6.2547237379084066</v>
      </c>
      <c r="C35" s="182">
        <v>1.2173926588089652</v>
      </c>
      <c r="D35" s="182">
        <v>0.43041330220527008</v>
      </c>
      <c r="E35" s="182"/>
      <c r="F35" s="182">
        <v>1.0789549587748701</v>
      </c>
      <c r="G35" s="182">
        <v>1.189919718977126</v>
      </c>
      <c r="H35" s="182">
        <v>0.42070015117815834</v>
      </c>
      <c r="I35" s="182"/>
      <c r="J35" s="182">
        <v>8</v>
      </c>
      <c r="K35" s="182">
        <v>3</v>
      </c>
    </row>
    <row r="36" spans="1:52" ht="15.75">
      <c r="A36" s="182" t="s">
        <v>131</v>
      </c>
      <c r="B36" s="182">
        <v>0.76432114547630903</v>
      </c>
      <c r="C36" s="182">
        <v>1.0254486423771476</v>
      </c>
      <c r="D36" s="182">
        <v>0.38758315571410612</v>
      </c>
      <c r="E36" s="182"/>
      <c r="F36" s="182">
        <v>6.59200899206727</v>
      </c>
      <c r="G36" s="182">
        <v>1.1741894889002027</v>
      </c>
      <c r="H36" s="182">
        <v>0.44380191138513897</v>
      </c>
      <c r="I36" s="182"/>
      <c r="J36" s="182">
        <v>7</v>
      </c>
      <c r="K36" s="182">
        <v>3</v>
      </c>
    </row>
    <row r="37" spans="1:52" ht="15.75">
      <c r="A37" s="182" t="s">
        <v>301</v>
      </c>
      <c r="B37" s="182">
        <v>7.2507744049009277</v>
      </c>
      <c r="C37" s="182">
        <v>0.22173598853102244</v>
      </c>
      <c r="D37" s="182">
        <v>7.3911996177007486E-2</v>
      </c>
      <c r="E37" s="182"/>
      <c r="F37" s="182">
        <v>6.5286504446557717E-2</v>
      </c>
      <c r="G37" s="182">
        <v>0.54931761658724132</v>
      </c>
      <c r="H37" s="182">
        <v>0.18310587219574712</v>
      </c>
      <c r="I37" s="182"/>
      <c r="J37" s="182">
        <v>9</v>
      </c>
      <c r="K37" s="182">
        <v>3</v>
      </c>
    </row>
    <row r="38" spans="1:52" ht="15.75">
      <c r="A38" s="182">
        <v>3</v>
      </c>
      <c r="B38" s="182">
        <v>0.90230380795240395</v>
      </c>
      <c r="C38" s="182">
        <v>1.6179605008915035</v>
      </c>
      <c r="D38" s="182">
        <v>0.57203542093618254</v>
      </c>
      <c r="E38" s="182"/>
      <c r="F38" s="182">
        <v>6.4313748887308728</v>
      </c>
      <c r="G38" s="182">
        <v>1.7665708105982039</v>
      </c>
      <c r="H38" s="182">
        <v>0.62457709981010301</v>
      </c>
      <c r="I38" s="182"/>
      <c r="J38" s="182">
        <v>8</v>
      </c>
      <c r="K38" s="182">
        <v>3</v>
      </c>
    </row>
    <row r="39" spans="1:52" ht="15.75">
      <c r="A39" s="182" t="s">
        <v>134</v>
      </c>
      <c r="B39" s="182">
        <v>5.8759901343429481</v>
      </c>
      <c r="C39" s="182">
        <v>1.4555833956225697</v>
      </c>
      <c r="D39" s="182">
        <v>0.48519446520752324</v>
      </c>
      <c r="E39" s="182"/>
      <c r="F39" s="182">
        <v>1.4400707750045376</v>
      </c>
      <c r="G39" s="182">
        <v>1.4731585605044994</v>
      </c>
      <c r="H39" s="182">
        <v>0.4910528535014998</v>
      </c>
      <c r="I39" s="182"/>
      <c r="J39" s="182">
        <v>9</v>
      </c>
      <c r="K39" s="182">
        <v>3</v>
      </c>
    </row>
    <row r="40" spans="1:52" ht="15.75">
      <c r="A40" s="182" t="s">
        <v>135</v>
      </c>
      <c r="B40" s="182">
        <v>3.0388963832555933</v>
      </c>
      <c r="C40" s="182">
        <v>2.7859236976096216</v>
      </c>
      <c r="D40" s="182">
        <v>0.92864123253654052</v>
      </c>
      <c r="E40" s="182"/>
      <c r="F40" s="182">
        <v>4.2771645260918918</v>
      </c>
      <c r="G40" s="182">
        <v>2.692521833980154</v>
      </c>
      <c r="H40" s="182">
        <v>0.8975072779933847</v>
      </c>
      <c r="I40" s="182"/>
      <c r="J40" s="182">
        <v>9</v>
      </c>
      <c r="K40" s="182">
        <v>3</v>
      </c>
    </row>
    <row r="41" spans="1:52" ht="15.75">
      <c r="A41" s="182" t="s">
        <v>302</v>
      </c>
      <c r="B41" s="182">
        <v>6.6630063786590732</v>
      </c>
      <c r="C41" s="182">
        <v>1.2370890170563189</v>
      </c>
      <c r="D41" s="182">
        <v>0.41236300568543965</v>
      </c>
      <c r="E41" s="182"/>
      <c r="F41" s="182">
        <v>0.65305453068841224</v>
      </c>
      <c r="G41" s="182">
        <v>1.1767114634137703</v>
      </c>
      <c r="H41" s="182">
        <v>0.39223715447125679</v>
      </c>
      <c r="I41" s="182"/>
      <c r="J41" s="182">
        <v>9</v>
      </c>
      <c r="K41" s="182">
        <v>3</v>
      </c>
    </row>
    <row r="42" spans="1:52" ht="15.75">
      <c r="A42" s="182" t="s">
        <v>137</v>
      </c>
      <c r="B42" s="182">
        <v>0.32256555411021598</v>
      </c>
      <c r="C42" s="182">
        <v>0.72591680399919745</v>
      </c>
      <c r="D42" s="182">
        <v>0.24197226799973248</v>
      </c>
      <c r="E42" s="182"/>
      <c r="F42" s="182">
        <v>6.9934953552372692</v>
      </c>
      <c r="G42" s="182">
        <v>0.77431384475646492</v>
      </c>
      <c r="H42" s="182">
        <v>0.25810461491882164</v>
      </c>
      <c r="I42" s="182"/>
      <c r="J42" s="182">
        <v>9</v>
      </c>
      <c r="K42" s="182">
        <v>3</v>
      </c>
    </row>
    <row r="43" spans="1:52" ht="15.75">
      <c r="A43" s="182" t="s">
        <v>303</v>
      </c>
      <c r="B43" s="182">
        <v>6.4620663803928959</v>
      </c>
      <c r="C43" s="182">
        <v>1.2785136134571589</v>
      </c>
      <c r="D43" s="182">
        <v>0.4261712044857196</v>
      </c>
      <c r="E43" s="182"/>
      <c r="F43" s="182">
        <v>0.85399452895458972</v>
      </c>
      <c r="G43" s="182">
        <v>1.3801686722747077</v>
      </c>
      <c r="H43" s="182">
        <v>0.46005622409156927</v>
      </c>
      <c r="I43" s="182"/>
      <c r="J43" s="182">
        <v>9</v>
      </c>
      <c r="K43" s="182">
        <v>3</v>
      </c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1"/>
      <c r="AK43" s="171"/>
      <c r="AL43" s="171"/>
      <c r="AM43" s="171"/>
      <c r="AN43" s="171"/>
      <c r="AO43" s="171"/>
      <c r="AP43" s="171"/>
      <c r="AQ43" s="171"/>
      <c r="AR43" s="171"/>
      <c r="AS43" s="171"/>
      <c r="AT43" s="171"/>
      <c r="AU43" s="171"/>
      <c r="AV43" s="171"/>
      <c r="AW43" s="171"/>
      <c r="AX43" s="171"/>
      <c r="AY43" s="171"/>
      <c r="AZ43" s="171"/>
    </row>
    <row r="44" spans="1:52" ht="15.75">
      <c r="A44" s="182" t="s">
        <v>304</v>
      </c>
      <c r="B44" s="182">
        <v>1.6644522164329945</v>
      </c>
      <c r="C44" s="182">
        <v>2.713134221498275</v>
      </c>
      <c r="D44" s="182">
        <v>0.95923780314535734</v>
      </c>
      <c r="E44" s="182"/>
      <c r="F44" s="182">
        <v>5.6692264802502823</v>
      </c>
      <c r="G44" s="182">
        <v>2.7613919052517435</v>
      </c>
      <c r="H44" s="182">
        <v>0.97629947085857405</v>
      </c>
      <c r="I44" s="182"/>
      <c r="J44" s="182">
        <v>8</v>
      </c>
      <c r="K44" s="182">
        <v>3</v>
      </c>
      <c r="L44" s="171"/>
      <c r="M44" s="171"/>
      <c r="N44" s="171"/>
      <c r="O44" s="171"/>
      <c r="P44" s="171"/>
      <c r="Q44" s="171"/>
      <c r="R44" s="171"/>
      <c r="S44" s="171"/>
      <c r="T44" s="171"/>
      <c r="U44" s="171"/>
      <c r="V44" s="171"/>
      <c r="W44" s="171"/>
      <c r="X44" s="171"/>
      <c r="Y44" s="171"/>
      <c r="Z44" s="171"/>
      <c r="AA44" s="171"/>
      <c r="AB44" s="171"/>
      <c r="AC44" s="171"/>
      <c r="AD44" s="171"/>
      <c r="AE44" s="171"/>
      <c r="AF44" s="171"/>
      <c r="AG44" s="171"/>
      <c r="AH44" s="171"/>
      <c r="AI44" s="171"/>
      <c r="AJ44" s="171"/>
      <c r="AK44" s="171"/>
      <c r="AL44" s="171"/>
      <c r="AM44" s="171"/>
      <c r="AN44" s="171"/>
      <c r="AO44" s="171"/>
      <c r="AP44" s="171"/>
      <c r="AQ44" s="171"/>
      <c r="AR44" s="171"/>
      <c r="AS44" s="171"/>
      <c r="AT44" s="171"/>
      <c r="AU44" s="171"/>
      <c r="AV44" s="171"/>
      <c r="AW44" s="171"/>
      <c r="AX44" s="171"/>
      <c r="AY44" s="171"/>
      <c r="AZ44" s="171"/>
    </row>
    <row r="45" spans="1:52" ht="15.75">
      <c r="A45" s="182" t="s">
        <v>305</v>
      </c>
      <c r="B45" s="182">
        <v>6.8272443918457828</v>
      </c>
      <c r="C45" s="182">
        <v>1.1935727285775983</v>
      </c>
      <c r="D45" s="182">
        <v>0.39785757619253276</v>
      </c>
      <c r="E45" s="182"/>
      <c r="F45" s="182">
        <v>0.48881651750170285</v>
      </c>
      <c r="G45" s="182">
        <v>1.018140489242515</v>
      </c>
      <c r="H45" s="182">
        <v>0.33938016308083835</v>
      </c>
      <c r="I45" s="182"/>
      <c r="J45" s="182">
        <v>9</v>
      </c>
      <c r="K45" s="182">
        <v>3</v>
      </c>
      <c r="L45" s="171"/>
      <c r="M45" s="171"/>
      <c r="N45" s="171"/>
      <c r="O45" s="171"/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1"/>
      <c r="AA45" s="171"/>
      <c r="AB45" s="171"/>
      <c r="AC45" s="171"/>
      <c r="AD45" s="171"/>
      <c r="AE45" s="171"/>
      <c r="AF45" s="171"/>
      <c r="AG45" s="171"/>
      <c r="AH45" s="171"/>
      <c r="AI45" s="171"/>
      <c r="AJ45" s="171"/>
      <c r="AK45" s="171"/>
      <c r="AL45" s="171"/>
      <c r="AM45" s="171"/>
      <c r="AN45" s="171"/>
      <c r="AO45" s="171"/>
      <c r="AP45" s="171"/>
      <c r="AQ45" s="171"/>
      <c r="AR45" s="171"/>
      <c r="AS45" s="171"/>
      <c r="AT45" s="171"/>
      <c r="AU45" s="171"/>
      <c r="AV45" s="171"/>
      <c r="AW45" s="171"/>
      <c r="AX45" s="171"/>
      <c r="AY45" s="171"/>
      <c r="AZ45" s="171"/>
    </row>
    <row r="46" spans="1:52" ht="15.75">
      <c r="A46" s="182">
        <v>12</v>
      </c>
      <c r="B46" s="182">
        <v>0.48384833116532394</v>
      </c>
      <c r="C46" s="182">
        <v>0.69521334245288591</v>
      </c>
      <c r="D46" s="182">
        <v>0.23173778081762864</v>
      </c>
      <c r="E46" s="182"/>
      <c r="F46" s="182">
        <v>6.8322125781821619</v>
      </c>
      <c r="G46" s="182">
        <v>0.90273945642582643</v>
      </c>
      <c r="H46" s="182">
        <v>0.30091315214194214</v>
      </c>
      <c r="I46" s="182"/>
      <c r="J46" s="182">
        <v>9</v>
      </c>
      <c r="K46" s="182">
        <v>3</v>
      </c>
      <c r="L46" s="171"/>
      <c r="M46" s="171"/>
      <c r="N46" s="171"/>
      <c r="O46" s="171"/>
      <c r="P46" s="171"/>
      <c r="Q46" s="171"/>
      <c r="R46" s="171"/>
      <c r="S46" s="171"/>
      <c r="T46" s="171"/>
      <c r="U46" s="171"/>
      <c r="V46" s="171"/>
      <c r="W46" s="171"/>
      <c r="X46" s="171"/>
      <c r="Y46" s="171"/>
      <c r="Z46" s="171"/>
      <c r="AA46" s="171"/>
      <c r="AB46" s="171"/>
      <c r="AC46" s="171"/>
      <c r="AD46" s="171"/>
      <c r="AE46" s="171"/>
      <c r="AF46" s="171"/>
      <c r="AG46" s="171"/>
      <c r="AH46" s="171"/>
      <c r="AI46" s="171"/>
      <c r="AJ46" s="171"/>
      <c r="AK46" s="171"/>
      <c r="AL46" s="171"/>
      <c r="AM46" s="171"/>
      <c r="AN46" s="171"/>
      <c r="AO46" s="171"/>
      <c r="AP46" s="171"/>
      <c r="AQ46" s="171"/>
      <c r="AR46" s="171"/>
      <c r="AS46" s="171"/>
      <c r="AT46" s="171"/>
      <c r="AU46" s="171"/>
      <c r="AV46" s="171"/>
      <c r="AW46" s="171"/>
      <c r="AX46" s="171"/>
      <c r="AY46" s="171"/>
      <c r="AZ46" s="171"/>
    </row>
    <row r="47" spans="1:52" ht="15.75">
      <c r="A47" s="182" t="s">
        <v>142</v>
      </c>
      <c r="B47" s="182">
        <v>6.2284792430804448</v>
      </c>
      <c r="C47" s="182">
        <v>0.56983829239476225</v>
      </c>
      <c r="D47" s="182">
        <v>0.18994609746492075</v>
      </c>
      <c r="E47" s="182"/>
      <c r="F47" s="182">
        <v>1.0875816662670397</v>
      </c>
      <c r="G47" s="182">
        <v>0.74187412776443451</v>
      </c>
      <c r="H47" s="182">
        <v>0.24729137592147818</v>
      </c>
      <c r="I47" s="182"/>
      <c r="J47" s="182">
        <v>9</v>
      </c>
      <c r="K47" s="182">
        <v>3</v>
      </c>
      <c r="L47" s="171"/>
      <c r="M47" s="171"/>
      <c r="N47" s="171"/>
      <c r="O47" s="171"/>
      <c r="P47" s="171"/>
      <c r="Q47" s="171"/>
      <c r="R47" s="171"/>
      <c r="S47" s="171"/>
      <c r="T47" s="171"/>
      <c r="U47" s="171"/>
      <c r="V47" s="171"/>
      <c r="W47" s="171"/>
      <c r="X47" s="171"/>
      <c r="Y47" s="171"/>
      <c r="Z47" s="171"/>
      <c r="AA47" s="171"/>
      <c r="AB47" s="171"/>
      <c r="AC47" s="171"/>
      <c r="AD47" s="171"/>
      <c r="AE47" s="171"/>
      <c r="AF47" s="171"/>
      <c r="AG47" s="171"/>
      <c r="AH47" s="171"/>
      <c r="AI47" s="171"/>
      <c r="AJ47" s="171"/>
      <c r="AK47" s="171"/>
      <c r="AL47" s="171"/>
      <c r="AM47" s="171"/>
      <c r="AN47" s="171"/>
      <c r="AO47" s="171"/>
      <c r="AP47" s="171"/>
      <c r="AQ47" s="171"/>
      <c r="AR47" s="171"/>
      <c r="AS47" s="171"/>
      <c r="AT47" s="171"/>
      <c r="AU47" s="171"/>
      <c r="AV47" s="171"/>
      <c r="AW47" s="171"/>
      <c r="AX47" s="171"/>
      <c r="AY47" s="171"/>
      <c r="AZ47" s="171"/>
    </row>
    <row r="48" spans="1:52" ht="15.75">
      <c r="A48" s="608" t="s">
        <v>322</v>
      </c>
      <c r="B48" s="608"/>
      <c r="C48" s="608"/>
      <c r="D48" s="608"/>
      <c r="E48" s="608"/>
      <c r="F48" s="608"/>
      <c r="G48" s="608"/>
      <c r="H48" s="608"/>
      <c r="I48" s="608"/>
      <c r="J48" s="179"/>
      <c r="K48" s="608" t="s">
        <v>323</v>
      </c>
      <c r="L48" s="609"/>
      <c r="M48" s="609"/>
      <c r="N48" s="609"/>
      <c r="O48" s="609"/>
      <c r="P48" s="609"/>
      <c r="Q48" s="609"/>
      <c r="R48" s="609"/>
      <c r="S48" s="609"/>
      <c r="T48" s="179"/>
      <c r="U48" s="608" t="s">
        <v>324</v>
      </c>
      <c r="V48" s="609"/>
      <c r="W48" s="609"/>
      <c r="X48" s="609"/>
      <c r="Y48" s="609"/>
      <c r="Z48" s="609"/>
      <c r="AA48" s="609"/>
      <c r="AB48" s="609"/>
      <c r="AC48" s="609"/>
      <c r="AD48" s="181"/>
      <c r="AE48" s="608" t="s">
        <v>325</v>
      </c>
      <c r="AF48" s="609"/>
      <c r="AG48" s="609"/>
      <c r="AH48" s="609"/>
      <c r="AI48" s="609"/>
      <c r="AJ48" s="609"/>
      <c r="AK48" s="609"/>
      <c r="AL48" s="609"/>
      <c r="AM48" s="609"/>
      <c r="AN48" s="181"/>
      <c r="AO48" s="181"/>
      <c r="AP48" s="179"/>
      <c r="AQ48" s="179"/>
      <c r="AR48" s="179"/>
      <c r="AS48" s="180"/>
      <c r="AT48" s="181"/>
      <c r="AU48" s="181"/>
      <c r="AV48" s="181"/>
      <c r="AW48" s="181"/>
      <c r="AX48" s="181"/>
      <c r="AY48" s="181"/>
      <c r="AZ48" s="181"/>
    </row>
    <row r="49" spans="1:52" ht="15.75">
      <c r="A49" s="172" t="s">
        <v>317</v>
      </c>
      <c r="B49" s="171" t="s">
        <v>326</v>
      </c>
      <c r="C49" s="171" t="s">
        <v>327</v>
      </c>
      <c r="D49" s="171" t="s">
        <v>328</v>
      </c>
      <c r="E49" s="171" t="s">
        <v>316</v>
      </c>
      <c r="F49" s="171" t="s">
        <v>329</v>
      </c>
      <c r="G49" s="171" t="s">
        <v>330</v>
      </c>
      <c r="H49" s="171" t="s">
        <v>331</v>
      </c>
      <c r="I49" s="171" t="s">
        <v>332</v>
      </c>
      <c r="J49" s="171"/>
      <c r="K49" s="172" t="s">
        <v>317</v>
      </c>
      <c r="L49" s="171" t="s">
        <v>326</v>
      </c>
      <c r="M49" s="171" t="s">
        <v>327</v>
      </c>
      <c r="N49" s="171" t="s">
        <v>328</v>
      </c>
      <c r="O49" s="171" t="s">
        <v>316</v>
      </c>
      <c r="P49" s="171" t="s">
        <v>329</v>
      </c>
      <c r="Q49" s="171" t="s">
        <v>330</v>
      </c>
      <c r="R49" s="171" t="s">
        <v>331</v>
      </c>
      <c r="S49" s="171" t="s">
        <v>332</v>
      </c>
      <c r="T49" s="171"/>
      <c r="U49" s="172" t="s">
        <v>317</v>
      </c>
      <c r="V49" s="171" t="s">
        <v>326</v>
      </c>
      <c r="W49" s="171" t="s">
        <v>327</v>
      </c>
      <c r="X49" s="171" t="s">
        <v>328</v>
      </c>
      <c r="Y49" s="171" t="s">
        <v>316</v>
      </c>
      <c r="Z49" s="171" t="s">
        <v>329</v>
      </c>
      <c r="AA49" s="171" t="s">
        <v>330</v>
      </c>
      <c r="AB49" s="171" t="s">
        <v>331</v>
      </c>
      <c r="AC49" s="171" t="s">
        <v>332</v>
      </c>
      <c r="AD49" s="171"/>
      <c r="AE49" s="172" t="s">
        <v>317</v>
      </c>
      <c r="AF49" s="171" t="s">
        <v>326</v>
      </c>
      <c r="AG49" s="171" t="s">
        <v>327</v>
      </c>
      <c r="AH49" s="171" t="s">
        <v>328</v>
      </c>
      <c r="AI49" s="171" t="s">
        <v>316</v>
      </c>
      <c r="AJ49" s="171" t="s">
        <v>329</v>
      </c>
      <c r="AK49" s="171" t="s">
        <v>330</v>
      </c>
      <c r="AL49" s="171" t="s">
        <v>331</v>
      </c>
      <c r="AM49" s="171" t="s">
        <v>332</v>
      </c>
      <c r="AN49" s="171"/>
      <c r="AO49" s="171"/>
      <c r="AP49" s="171"/>
      <c r="AQ49" s="172"/>
      <c r="AR49" s="171"/>
      <c r="AS49" s="171"/>
      <c r="AT49" s="171"/>
      <c r="AU49" s="171"/>
      <c r="AV49" s="171"/>
      <c r="AW49" s="171"/>
      <c r="AX49" s="171"/>
      <c r="AY49" s="171"/>
      <c r="AZ49" s="171"/>
    </row>
    <row r="50" spans="1:52" ht="15.75">
      <c r="A50" s="171" t="s">
        <v>298</v>
      </c>
      <c r="B50" s="171">
        <v>3.264576032921696</v>
      </c>
      <c r="C50" s="171">
        <v>-1.4802973661668753E-16</v>
      </c>
      <c r="D50" s="171">
        <v>0.49817494316284872</v>
      </c>
      <c r="E50" s="171">
        <v>3</v>
      </c>
      <c r="F50" s="171">
        <v>9.7937280987650883</v>
      </c>
      <c r="G50" s="171">
        <v>2.4178414083963289</v>
      </c>
      <c r="H50" s="171">
        <v>-4.4408920985006262E-16</v>
      </c>
      <c r="I50" s="171">
        <v>0.74453482198592258</v>
      </c>
      <c r="J50" s="171"/>
      <c r="K50" s="171" t="s">
        <v>298</v>
      </c>
      <c r="L50" s="171">
        <v>4.1784853862959306</v>
      </c>
      <c r="M50" s="171">
        <v>0</v>
      </c>
      <c r="N50" s="171">
        <v>9.8879672393491616E-2</v>
      </c>
      <c r="O50" s="171">
        <v>3</v>
      </c>
      <c r="P50" s="171">
        <v>12.535456158887792</v>
      </c>
      <c r="Q50" s="171">
        <v>0.1130688293124365</v>
      </c>
      <c r="R50" s="171">
        <v>0</v>
      </c>
      <c r="S50" s="171">
        <v>2.9331568837932684E-2</v>
      </c>
      <c r="T50" s="171"/>
      <c r="U50" s="171" t="s">
        <v>298</v>
      </c>
      <c r="V50" s="171">
        <v>4.4761698505290157</v>
      </c>
      <c r="W50" s="171">
        <v>-5.9211894646675012E-16</v>
      </c>
      <c r="X50" s="171">
        <v>0.28451496343372812</v>
      </c>
      <c r="Y50" s="171">
        <v>3</v>
      </c>
      <c r="Z50" s="171">
        <v>13.428509551587048</v>
      </c>
      <c r="AA50" s="171">
        <v>0.89083672356974264</v>
      </c>
      <c r="AB50" s="171">
        <v>-1.7763568394002505E-15</v>
      </c>
      <c r="AC50" s="171">
        <v>0.24284629325308693</v>
      </c>
      <c r="AD50" s="171"/>
      <c r="AE50" s="171" t="s">
        <v>298</v>
      </c>
      <c r="AF50" s="171">
        <v>4.1264298533606256</v>
      </c>
      <c r="AG50" s="171">
        <v>0</v>
      </c>
      <c r="AH50" s="171">
        <v>0.16802916110345489</v>
      </c>
      <c r="AI50" s="171">
        <v>3</v>
      </c>
      <c r="AJ50" s="171">
        <v>12.379289560081876</v>
      </c>
      <c r="AK50" s="171">
        <v>0.12438645266330134</v>
      </c>
      <c r="AL50" s="171">
        <v>0</v>
      </c>
      <c r="AM50" s="171">
        <v>8.4701396943392404E-2</v>
      </c>
      <c r="AN50" s="171"/>
      <c r="AO50" s="171"/>
      <c r="AP50" s="171"/>
      <c r="AQ50" s="171"/>
      <c r="AR50" s="171"/>
      <c r="AS50" s="171"/>
      <c r="AT50" s="171"/>
      <c r="AU50" s="171"/>
      <c r="AV50" s="171"/>
      <c r="AW50" s="171"/>
      <c r="AX50" s="171"/>
      <c r="AY50" s="171"/>
      <c r="AZ50" s="171"/>
    </row>
    <row r="51" spans="1:52" ht="15.75">
      <c r="A51" s="171" t="s">
        <v>127</v>
      </c>
      <c r="B51" s="171">
        <v>2.3761330895726025</v>
      </c>
      <c r="C51" s="171">
        <v>0.88844294334909379</v>
      </c>
      <c r="D51" s="171">
        <v>0.27534867113113559</v>
      </c>
      <c r="E51" s="171">
        <v>3</v>
      </c>
      <c r="F51" s="171">
        <v>7.128399268717807</v>
      </c>
      <c r="G51" s="171">
        <v>0.38095242884885555</v>
      </c>
      <c r="H51" s="171">
        <v>2.6653288300472813</v>
      </c>
      <c r="I51" s="171">
        <v>2.9798969296144886</v>
      </c>
      <c r="J51" s="171"/>
      <c r="K51" s="171" t="s">
        <v>127</v>
      </c>
      <c r="L51" s="171">
        <v>1.7525749891599529</v>
      </c>
      <c r="M51" s="171">
        <v>2.4259103971359774</v>
      </c>
      <c r="N51" s="171">
        <v>0.63858105382367336</v>
      </c>
      <c r="O51" s="171">
        <v>2</v>
      </c>
      <c r="P51" s="171">
        <v>3.5051499783199058</v>
      </c>
      <c r="Q51" s="171">
        <v>1.1313555908234005</v>
      </c>
      <c r="R51" s="171">
        <v>4.8518207942719549</v>
      </c>
      <c r="S51" s="171">
        <v>1.4874776981047635</v>
      </c>
      <c r="T51" s="171"/>
      <c r="U51" s="171" t="s">
        <v>127</v>
      </c>
      <c r="V51" s="171">
        <v>2.4712116657328522</v>
      </c>
      <c r="W51" s="171">
        <v>2.0049581847961639</v>
      </c>
      <c r="X51" s="171">
        <v>8.8194247604073045E-2</v>
      </c>
      <c r="Y51" s="171">
        <v>3</v>
      </c>
      <c r="Z51" s="171">
        <v>7.4136349971985567</v>
      </c>
      <c r="AA51" s="171">
        <v>0.33299790743962243</v>
      </c>
      <c r="AB51" s="171">
        <v>6.0148745543884914</v>
      </c>
      <c r="AC51" s="171">
        <v>9.8855937525796966E-2</v>
      </c>
      <c r="AD51" s="171"/>
      <c r="AE51" s="171" t="s">
        <v>127</v>
      </c>
      <c r="AF51" s="171">
        <v>1.8673533304426542</v>
      </c>
      <c r="AG51" s="171">
        <v>2.2590765229179715</v>
      </c>
      <c r="AH51" s="171">
        <v>0.51302666032916033</v>
      </c>
      <c r="AI51" s="171">
        <v>3</v>
      </c>
      <c r="AJ51" s="171">
        <v>5.6020599913279625</v>
      </c>
      <c r="AK51" s="171">
        <v>1.0291399793312257</v>
      </c>
      <c r="AL51" s="171">
        <v>6.7772295687539144</v>
      </c>
      <c r="AM51" s="171">
        <v>1.3007528500926995</v>
      </c>
      <c r="AN51" s="171"/>
      <c r="AO51" s="171"/>
      <c r="AP51" s="171"/>
      <c r="AQ51" s="171"/>
      <c r="AR51" s="171"/>
      <c r="AS51" s="171"/>
      <c r="AT51" s="171"/>
      <c r="AU51" s="171"/>
      <c r="AV51" s="171"/>
      <c r="AW51" s="171"/>
      <c r="AX51" s="171"/>
      <c r="AY51" s="171"/>
      <c r="AZ51" s="171"/>
    </row>
    <row r="52" spans="1:52" ht="15.75">
      <c r="A52" s="171" t="s">
        <v>299</v>
      </c>
      <c r="B52" s="171">
        <v>3.5744909159762126</v>
      </c>
      <c r="C52" s="171">
        <v>-0.3099148830545162</v>
      </c>
      <c r="D52" s="171">
        <v>0.27366744051634673</v>
      </c>
      <c r="E52" s="171">
        <v>3</v>
      </c>
      <c r="F52" s="171">
        <v>10.723472747928637</v>
      </c>
      <c r="G52" s="171">
        <v>0.51301912847742726</v>
      </c>
      <c r="H52" s="171">
        <v>-0.9297446491635486</v>
      </c>
      <c r="I52" s="171">
        <v>0.75799940760515883</v>
      </c>
      <c r="J52" s="171"/>
      <c r="K52" s="171" t="s">
        <v>299</v>
      </c>
      <c r="L52" s="171">
        <v>4.181993914874246</v>
      </c>
      <c r="M52" s="171">
        <v>-3.5085285783154063E-3</v>
      </c>
      <c r="N52" s="171">
        <v>6.8525727362873101E-2</v>
      </c>
      <c r="O52" s="171">
        <v>2</v>
      </c>
      <c r="P52" s="171">
        <v>8.363987829748492</v>
      </c>
      <c r="Q52" s="171">
        <v>0.18638361308284079</v>
      </c>
      <c r="R52" s="171">
        <v>-7.0170571566308126E-3</v>
      </c>
      <c r="S52" s="171">
        <v>3.5944934406278599E-2</v>
      </c>
      <c r="T52" s="171"/>
      <c r="U52" s="171" t="s">
        <v>299</v>
      </c>
      <c r="V52" s="171">
        <v>4.2803524956727923</v>
      </c>
      <c r="W52" s="171">
        <v>0.19581735485622373</v>
      </c>
      <c r="X52" s="171">
        <v>0.24975117678391456</v>
      </c>
      <c r="Y52" s="171">
        <v>3</v>
      </c>
      <c r="Z52" s="171">
        <v>12.841057487018377</v>
      </c>
      <c r="AA52" s="171">
        <v>0.6571982067913823</v>
      </c>
      <c r="AB52" s="171">
        <v>0.58745206456867116</v>
      </c>
      <c r="AC52" s="171">
        <v>0.20834606478568801</v>
      </c>
      <c r="AD52" s="171"/>
      <c r="AE52" s="171" t="s">
        <v>299</v>
      </c>
      <c r="AF52" s="171">
        <v>3.6003679742655237</v>
      </c>
      <c r="AG52" s="171">
        <v>0.52606187909510227</v>
      </c>
      <c r="AH52" s="171">
        <v>0.38452010847072038</v>
      </c>
      <c r="AI52" s="171">
        <v>3</v>
      </c>
      <c r="AJ52" s="171">
        <v>10.801103922796571</v>
      </c>
      <c r="AK52" s="171">
        <v>0.68577907172419506</v>
      </c>
      <c r="AL52" s="171">
        <v>1.5781856372853067</v>
      </c>
      <c r="AM52" s="171">
        <v>0.9586146650336751</v>
      </c>
      <c r="AN52" s="171"/>
      <c r="AO52" s="171"/>
      <c r="AP52" s="171"/>
      <c r="AQ52" s="171"/>
      <c r="AR52" s="171"/>
      <c r="AS52" s="171"/>
      <c r="AT52" s="171"/>
      <c r="AU52" s="171"/>
      <c r="AV52" s="171"/>
      <c r="AW52" s="171"/>
      <c r="AX52" s="171"/>
      <c r="AY52" s="171"/>
      <c r="AZ52" s="171"/>
    </row>
    <row r="53" spans="1:52" ht="15.75">
      <c r="A53" s="171" t="s">
        <v>129</v>
      </c>
      <c r="B53" s="171">
        <v>2.2534741611410705</v>
      </c>
      <c r="C53" s="171">
        <v>1.0111018717806253</v>
      </c>
      <c r="D53" s="171">
        <v>0.30188418434113612</v>
      </c>
      <c r="E53" s="171">
        <v>3</v>
      </c>
      <c r="F53" s="171">
        <v>6.7604224834232109</v>
      </c>
      <c r="G53" s="171">
        <v>0.33824194340886415</v>
      </c>
      <c r="H53" s="171">
        <v>3.0333056153418756</v>
      </c>
      <c r="I53" s="171">
        <v>1.1373570973610148</v>
      </c>
      <c r="J53" s="171"/>
      <c r="K53" s="171" t="s">
        <v>129</v>
      </c>
      <c r="L53" s="171">
        <v>2.504300085880959</v>
      </c>
      <c r="M53" s="171">
        <v>1.6741853004149718</v>
      </c>
      <c r="N53" s="171">
        <v>3.8436671637753522E-2</v>
      </c>
      <c r="O53" s="171">
        <v>2</v>
      </c>
      <c r="P53" s="171">
        <v>5.008600171761918</v>
      </c>
      <c r="Q53" s="171">
        <v>2.4508392676979983E-2</v>
      </c>
      <c r="R53" s="171">
        <v>3.3483706008299436</v>
      </c>
      <c r="S53" s="171">
        <v>3.4929467089096805E-2</v>
      </c>
      <c r="T53" s="171"/>
      <c r="U53" s="171" t="s">
        <v>129</v>
      </c>
      <c r="V53" s="171">
        <v>3.1557921736021517</v>
      </c>
      <c r="W53" s="171">
        <v>1.320377676926864</v>
      </c>
      <c r="X53" s="171">
        <v>0.25832635870912796</v>
      </c>
      <c r="Y53" s="171">
        <v>2</v>
      </c>
      <c r="Z53" s="171">
        <v>6.3115843472043034</v>
      </c>
      <c r="AA53" s="171">
        <v>1.2744319046528747</v>
      </c>
      <c r="AB53" s="171">
        <v>2.6407553538537281</v>
      </c>
      <c r="AC53" s="171">
        <v>0.23685607265303907</v>
      </c>
      <c r="AD53" s="171"/>
      <c r="AE53" s="171" t="s">
        <v>129</v>
      </c>
      <c r="AF53" s="171">
        <v>1.9747597620206274</v>
      </c>
      <c r="AG53" s="171">
        <v>2.1516700913399984</v>
      </c>
      <c r="AH53" s="171">
        <v>0.18528230039288038</v>
      </c>
      <c r="AI53" s="171">
        <v>3</v>
      </c>
      <c r="AJ53" s="171">
        <v>5.924279286061882</v>
      </c>
      <c r="AK53" s="171">
        <v>0.64672379665966107</v>
      </c>
      <c r="AL53" s="171">
        <v>6.4550102740199957</v>
      </c>
      <c r="AM53" s="171">
        <v>1.1971680957200297</v>
      </c>
      <c r="AN53" s="171"/>
      <c r="AO53" s="171"/>
      <c r="AP53" s="171"/>
      <c r="AQ53" s="171"/>
      <c r="AR53" s="171"/>
      <c r="AS53" s="171"/>
      <c r="AT53" s="171"/>
      <c r="AU53" s="171"/>
      <c r="AV53" s="171"/>
      <c r="AW53" s="171"/>
      <c r="AX53" s="171"/>
      <c r="AY53" s="171"/>
      <c r="AZ53" s="171"/>
    </row>
    <row r="54" spans="1:52" ht="15.75">
      <c r="A54" s="171" t="s">
        <v>300</v>
      </c>
      <c r="B54" s="171">
        <v>3.6340836629159603</v>
      </c>
      <c r="C54" s="171">
        <v>-0.36950762999426434</v>
      </c>
      <c r="D54" s="171">
        <v>0.36760194085915776</v>
      </c>
      <c r="E54" s="171">
        <v>3</v>
      </c>
      <c r="F54" s="171">
        <v>10.90225098874788</v>
      </c>
      <c r="G54" s="171">
        <v>1.0048289904924239</v>
      </c>
      <c r="H54" s="171">
        <v>-1.108522889982793</v>
      </c>
      <c r="I54" s="171">
        <v>0.5734083928637983</v>
      </c>
      <c r="J54" s="171"/>
      <c r="K54" s="171" t="s">
        <v>300</v>
      </c>
      <c r="L54" s="171">
        <v>4.0434289578299234</v>
      </c>
      <c r="M54" s="171">
        <v>0.13505642846600696</v>
      </c>
      <c r="N54" s="171">
        <v>0.20775184773912189</v>
      </c>
      <c r="O54" s="171">
        <v>2</v>
      </c>
      <c r="P54" s="171">
        <v>8.0868579156598468</v>
      </c>
      <c r="Q54" s="171">
        <v>8.9157887532333516E-2</v>
      </c>
      <c r="R54" s="171">
        <v>0.27011285693201392</v>
      </c>
      <c r="S54" s="171">
        <v>0.22987364804713045</v>
      </c>
      <c r="T54" s="171"/>
      <c r="U54" s="171" t="s">
        <v>300</v>
      </c>
      <c r="V54" s="171">
        <v>3.9993519351249947</v>
      </c>
      <c r="W54" s="171">
        <v>0.47681791540402108</v>
      </c>
      <c r="X54" s="171">
        <v>0.34110451147543536</v>
      </c>
      <c r="Y54" s="171">
        <v>2</v>
      </c>
      <c r="Z54" s="171">
        <v>7.9987038702499893</v>
      </c>
      <c r="AA54" s="171">
        <v>0.24606575372452255</v>
      </c>
      <c r="AB54" s="171">
        <v>0.95363583080804215</v>
      </c>
      <c r="AC54" s="171">
        <v>0.97610424662936079</v>
      </c>
      <c r="AD54" s="171"/>
      <c r="AE54" s="171" t="s">
        <v>300</v>
      </c>
      <c r="AF54" s="171">
        <v>4.6076850950409307</v>
      </c>
      <c r="AG54" s="171">
        <v>-0.48125524168030537</v>
      </c>
      <c r="AH54" s="171">
        <v>0.31321709427432354</v>
      </c>
      <c r="AI54" s="171">
        <v>3</v>
      </c>
      <c r="AJ54" s="171">
        <v>13.823055285122791</v>
      </c>
      <c r="AK54" s="171">
        <v>1.1262321185688067</v>
      </c>
      <c r="AL54" s="171">
        <v>-1.4437657250409162</v>
      </c>
      <c r="AM54" s="171">
        <v>0.65846513525076644</v>
      </c>
      <c r="AN54" s="171"/>
      <c r="AO54" s="171"/>
      <c r="AP54" s="171"/>
      <c r="AQ54" s="171"/>
      <c r="AR54" s="171"/>
      <c r="AS54" s="171"/>
      <c r="AT54" s="171"/>
      <c r="AU54" s="171"/>
      <c r="AV54" s="171"/>
      <c r="AW54" s="171"/>
      <c r="AX54" s="171"/>
      <c r="AY54" s="171"/>
      <c r="AZ54" s="171"/>
    </row>
    <row r="55" spans="1:52" ht="15.75">
      <c r="A55" s="171" t="s">
        <v>131</v>
      </c>
      <c r="B55" s="171">
        <v>2.2201620052616557</v>
      </c>
      <c r="C55" s="171">
        <v>1.0444140276600402</v>
      </c>
      <c r="D55" s="171">
        <v>0.27697815510099405</v>
      </c>
      <c r="E55" s="171">
        <v>3</v>
      </c>
      <c r="F55" s="171">
        <v>6.6604860157849668</v>
      </c>
      <c r="G55" s="171">
        <v>0.24637365021660371</v>
      </c>
      <c r="H55" s="171">
        <v>3.1332420829801206</v>
      </c>
      <c r="I55" s="171">
        <v>1.5901595091180534</v>
      </c>
      <c r="J55" s="171"/>
      <c r="K55" s="171" t="s">
        <v>131</v>
      </c>
      <c r="L55" s="171">
        <v>2.4781896346780665</v>
      </c>
      <c r="M55" s="171">
        <v>1.7002957516178643</v>
      </c>
      <c r="N55" s="171">
        <v>1.5470709467118164</v>
      </c>
      <c r="O55" s="171">
        <v>3</v>
      </c>
      <c r="P55" s="171">
        <v>7.4345689040341991</v>
      </c>
      <c r="Q55" s="171">
        <v>7.282396210780389</v>
      </c>
      <c r="R55" s="171">
        <v>5.1008872548535926</v>
      </c>
      <c r="S55" s="171">
        <v>7.1811959939416496</v>
      </c>
      <c r="T55" s="171"/>
      <c r="U55" s="171" t="s">
        <v>131</v>
      </c>
      <c r="V55" s="171">
        <v>2.338564996175506</v>
      </c>
      <c r="W55" s="171">
        <v>2.1376048543535098</v>
      </c>
      <c r="X55" s="171">
        <v>0.19029282912809528</v>
      </c>
      <c r="Y55" s="171">
        <v>3</v>
      </c>
      <c r="Z55" s="171">
        <v>7.0156949885265174</v>
      </c>
      <c r="AA55" s="171">
        <v>0.11467302470930463</v>
      </c>
      <c r="AB55" s="171">
        <v>6.4128145630605289</v>
      </c>
      <c r="AC55" s="171">
        <v>0.63755267545042393</v>
      </c>
      <c r="AD55" s="171"/>
      <c r="AE55" s="171" t="s">
        <v>131</v>
      </c>
      <c r="AF55" s="171">
        <v>2.1378783323995183</v>
      </c>
      <c r="AG55" s="171">
        <v>1.9885515209611071</v>
      </c>
      <c r="AH55" s="171">
        <v>0.5674483395073795</v>
      </c>
      <c r="AI55" s="171">
        <v>3</v>
      </c>
      <c r="AJ55" s="171">
        <v>6.4136349971985549</v>
      </c>
      <c r="AK55" s="171">
        <v>1.0388328542935443</v>
      </c>
      <c r="AL55" s="171">
        <v>5.9656545628833211</v>
      </c>
      <c r="AM55" s="171">
        <v>1.1860476169624576</v>
      </c>
      <c r="AN55" s="171"/>
      <c r="AO55" s="171"/>
      <c r="AP55" s="171"/>
      <c r="AQ55" s="171"/>
      <c r="AR55" s="171"/>
      <c r="AS55" s="171"/>
      <c r="AT55" s="171"/>
      <c r="AU55" s="171"/>
      <c r="AV55" s="171"/>
      <c r="AW55" s="171"/>
      <c r="AX55" s="171"/>
      <c r="AY55" s="171"/>
      <c r="AZ55" s="171"/>
    </row>
    <row r="56" spans="1:52" ht="15.75">
      <c r="A56" s="171" t="s">
        <v>301</v>
      </c>
      <c r="B56" s="171">
        <v>3.6738686739258846</v>
      </c>
      <c r="C56" s="171">
        <v>-0.40929264100418877</v>
      </c>
      <c r="D56" s="171">
        <v>0.16245203993237792</v>
      </c>
      <c r="E56" s="171">
        <v>3</v>
      </c>
      <c r="F56" s="171">
        <v>11.021606021777654</v>
      </c>
      <c r="G56" s="171">
        <v>0.4826842411665791</v>
      </c>
      <c r="H56" s="171">
        <v>-1.2278779230125663</v>
      </c>
      <c r="I56" s="171">
        <v>0.38046555656533576</v>
      </c>
      <c r="J56" s="171"/>
      <c r="K56" s="171" t="s">
        <v>301</v>
      </c>
      <c r="L56" s="171">
        <v>4.3054950082221364</v>
      </c>
      <c r="M56" s="171">
        <v>-0.12700962192620535</v>
      </c>
      <c r="N56" s="171">
        <v>0.25688251348720886</v>
      </c>
      <c r="O56" s="171">
        <v>2</v>
      </c>
      <c r="P56" s="171">
        <v>8.6109900164442728</v>
      </c>
      <c r="Q56" s="171">
        <v>0.27229833525788916</v>
      </c>
      <c r="R56" s="171">
        <v>-0.2540192438524107</v>
      </c>
      <c r="S56" s="171">
        <v>0.1343751407472476</v>
      </c>
      <c r="T56" s="171"/>
      <c r="U56" s="171" t="s">
        <v>301</v>
      </c>
      <c r="V56" s="171">
        <v>3.9510912248445025</v>
      </c>
      <c r="W56" s="171">
        <v>0.52507862568451324</v>
      </c>
      <c r="X56" s="171">
        <v>2.405885850415668E-3</v>
      </c>
      <c r="Y56" s="171">
        <v>2</v>
      </c>
      <c r="Z56" s="171">
        <v>7.902182449689005</v>
      </c>
      <c r="AA56" s="171">
        <v>1.60411819383703E-2</v>
      </c>
      <c r="AB56" s="171">
        <v>1.0501572513690265</v>
      </c>
      <c r="AC56" s="171">
        <v>0.76253137447811414</v>
      </c>
      <c r="AD56" s="171"/>
      <c r="AE56" s="171" t="s">
        <v>301</v>
      </c>
      <c r="AF56" s="171">
        <v>4.2904626880692103</v>
      </c>
      <c r="AG56" s="171">
        <v>-0.16403283470858465</v>
      </c>
      <c r="AH56" s="171">
        <v>0.40433449519988512</v>
      </c>
      <c r="AI56" s="171">
        <v>3</v>
      </c>
      <c r="AJ56" s="171">
        <v>12.871388064207631</v>
      </c>
      <c r="AK56" s="171">
        <v>0.67772827242931177</v>
      </c>
      <c r="AL56" s="171">
        <v>-0.49209850412575395</v>
      </c>
      <c r="AM56" s="171">
        <v>0.50585988651036495</v>
      </c>
      <c r="AN56" s="171"/>
      <c r="AO56" s="171"/>
      <c r="AP56" s="171"/>
      <c r="AQ56" s="171"/>
      <c r="AR56" s="171"/>
      <c r="AS56" s="171"/>
      <c r="AT56" s="171"/>
      <c r="AU56" s="171"/>
      <c r="AV56" s="171"/>
      <c r="AW56" s="171"/>
      <c r="AX56" s="171"/>
      <c r="AY56" s="171"/>
      <c r="AZ56" s="171"/>
    </row>
    <row r="57" spans="1:52" ht="15.75">
      <c r="A57" s="171">
        <v>3</v>
      </c>
      <c r="B57" s="171">
        <v>0</v>
      </c>
      <c r="C57" s="171">
        <v>0</v>
      </c>
      <c r="D57" s="171">
        <v>0</v>
      </c>
      <c r="E57" s="171"/>
      <c r="F57" s="171">
        <v>0</v>
      </c>
      <c r="G57" s="171">
        <v>0</v>
      </c>
      <c r="H57" s="171">
        <v>0</v>
      </c>
      <c r="I57" s="171">
        <v>0</v>
      </c>
      <c r="J57" s="171"/>
      <c r="K57" s="171">
        <v>3</v>
      </c>
      <c r="L57" s="171">
        <v>0</v>
      </c>
      <c r="M57" s="171">
        <v>4.1784853862959306</v>
      </c>
      <c r="N57" s="171">
        <v>0</v>
      </c>
      <c r="O57" s="171">
        <v>3</v>
      </c>
      <c r="P57" s="171">
        <v>0</v>
      </c>
      <c r="Q57" s="171">
        <v>1.7379968340080831</v>
      </c>
      <c r="R57" s="171">
        <v>12.535456158887792</v>
      </c>
      <c r="S57" s="171">
        <v>1.6468960766879852</v>
      </c>
      <c r="T57" s="171"/>
      <c r="U57" s="171">
        <v>3</v>
      </c>
      <c r="V57" s="171">
        <v>2.7481880270062002</v>
      </c>
      <c r="W57" s="171">
        <v>1.7279818235228155</v>
      </c>
      <c r="X57" s="171">
        <v>0</v>
      </c>
      <c r="Y57" s="171">
        <v>1</v>
      </c>
      <c r="Z57" s="171">
        <v>2.7481880270062002</v>
      </c>
      <c r="AA57" s="171">
        <v>3.9483646171344846</v>
      </c>
      <c r="AB57" s="171">
        <v>1.7279818235228155</v>
      </c>
      <c r="AC57" s="171">
        <v>2.9226692378834627</v>
      </c>
      <c r="AD57" s="171"/>
      <c r="AE57" s="171">
        <v>3</v>
      </c>
      <c r="AF57" s="171">
        <v>0.85992786553893674</v>
      </c>
      <c r="AG57" s="171">
        <v>3.2665019878216888</v>
      </c>
      <c r="AH57" s="171">
        <v>1.4894387539576963</v>
      </c>
      <c r="AI57" s="171">
        <v>3</v>
      </c>
      <c r="AJ57" s="171">
        <v>2.5797835966168101</v>
      </c>
      <c r="AK57" s="171">
        <v>6.6845612417830234</v>
      </c>
      <c r="AL57" s="171">
        <v>9.7995059634650659</v>
      </c>
      <c r="AM57" s="171">
        <v>6.743069446971365</v>
      </c>
      <c r="AN57" s="171"/>
      <c r="AO57" s="171"/>
      <c r="AP57" s="171"/>
      <c r="AQ57" s="171"/>
      <c r="AR57" s="171"/>
      <c r="AS57" s="171"/>
      <c r="AT57" s="171"/>
      <c r="AU57" s="171"/>
      <c r="AV57" s="171"/>
      <c r="AW57" s="171"/>
      <c r="AX57" s="171"/>
      <c r="AY57" s="171"/>
      <c r="AZ57" s="171"/>
    </row>
    <row r="58" spans="1:52" ht="15.75">
      <c r="A58" s="171" t="s">
        <v>134</v>
      </c>
      <c r="B58" s="171">
        <v>0</v>
      </c>
      <c r="C58" s="171">
        <v>0</v>
      </c>
      <c r="D58" s="171">
        <v>0</v>
      </c>
      <c r="E58" s="171"/>
      <c r="F58" s="171">
        <v>0</v>
      </c>
      <c r="G58" s="171">
        <v>0</v>
      </c>
      <c r="H58" s="171">
        <v>0</v>
      </c>
      <c r="I58" s="171">
        <v>0</v>
      </c>
      <c r="J58" s="171"/>
      <c r="K58" s="171" t="s">
        <v>134</v>
      </c>
      <c r="L58" s="171">
        <v>3.7384224478105743</v>
      </c>
      <c r="M58" s="171">
        <v>0.44006293848535655</v>
      </c>
      <c r="N58" s="171">
        <v>0.23227570033908113</v>
      </c>
      <c r="O58" s="171">
        <v>3</v>
      </c>
      <c r="P58" s="171">
        <v>11.215267343431723</v>
      </c>
      <c r="Q58" s="171">
        <v>0.33905313522089142</v>
      </c>
      <c r="R58" s="171">
        <v>1.3201888154560697</v>
      </c>
      <c r="S58" s="171">
        <v>0.23977177487499776</v>
      </c>
      <c r="T58" s="171"/>
      <c r="U58" s="171" t="s">
        <v>134</v>
      </c>
      <c r="V58" s="171">
        <v>4.3006693719715239</v>
      </c>
      <c r="W58" s="171">
        <v>0.1755004785574911</v>
      </c>
      <c r="X58" s="171">
        <v>0.34626821946276076</v>
      </c>
      <c r="Y58" s="171">
        <v>3</v>
      </c>
      <c r="Z58" s="171">
        <v>12.902008115914573</v>
      </c>
      <c r="AA58" s="171">
        <v>0.66539498089195237</v>
      </c>
      <c r="AB58" s="171">
        <v>0.52650143567247332</v>
      </c>
      <c r="AC58" s="171">
        <v>0.39178244210526114</v>
      </c>
      <c r="AD58" s="171"/>
      <c r="AE58" s="171" t="s">
        <v>134</v>
      </c>
      <c r="AF58" s="171">
        <v>3.9052786692679788</v>
      </c>
      <c r="AG58" s="171">
        <v>0.22115118409264647</v>
      </c>
      <c r="AH58" s="171">
        <v>0.26742145488906316</v>
      </c>
      <c r="AI58" s="171">
        <v>3</v>
      </c>
      <c r="AJ58" s="171">
        <v>11.715836007803937</v>
      </c>
      <c r="AK58" s="171">
        <v>0.23195203997776392</v>
      </c>
      <c r="AL58" s="171">
        <v>0.66345355227793945</v>
      </c>
      <c r="AM58" s="171">
        <v>0.22454916728868973</v>
      </c>
      <c r="AN58" s="171"/>
      <c r="AO58" s="171"/>
      <c r="AP58" s="171"/>
      <c r="AQ58" s="172"/>
      <c r="AR58" s="171"/>
      <c r="AS58" s="171"/>
      <c r="AT58" s="171"/>
      <c r="AU58" s="171"/>
      <c r="AV58" s="171"/>
      <c r="AW58" s="171"/>
      <c r="AX58" s="171"/>
      <c r="AY58" s="171"/>
      <c r="AZ58" s="171"/>
    </row>
    <row r="59" spans="1:52" ht="15.75">
      <c r="A59" s="171" t="s">
        <v>135</v>
      </c>
      <c r="B59" s="171">
        <v>0.5340199971093208</v>
      </c>
      <c r="C59" s="171">
        <v>2.7305560358123753</v>
      </c>
      <c r="D59" s="171">
        <v>0.92494976725112854</v>
      </c>
      <c r="E59" s="171">
        <v>3</v>
      </c>
      <c r="F59" s="171">
        <v>1.6020599913279625</v>
      </c>
      <c r="G59" s="171">
        <v>18.134174008472794</v>
      </c>
      <c r="H59" s="171">
        <v>8.1916681074371258</v>
      </c>
      <c r="I59" s="171">
        <v>9.599771654104611</v>
      </c>
      <c r="J59" s="171"/>
      <c r="K59" s="171" t="s">
        <v>135</v>
      </c>
      <c r="L59" s="171">
        <v>3.6086300519629546</v>
      </c>
      <c r="M59" s="171">
        <v>0.56985533433297608</v>
      </c>
      <c r="N59" s="171">
        <v>0.1683870914510335</v>
      </c>
      <c r="O59" s="171">
        <v>3</v>
      </c>
      <c r="P59" s="171">
        <v>10.825890155888864</v>
      </c>
      <c r="Q59" s="171">
        <v>1.9889212673327332</v>
      </c>
      <c r="R59" s="171">
        <v>1.7095660029989284</v>
      </c>
      <c r="S59" s="171">
        <v>1.2741000616295415</v>
      </c>
      <c r="T59" s="171"/>
      <c r="U59" s="171" t="s">
        <v>135</v>
      </c>
      <c r="V59" s="171">
        <v>3.6426718243997684</v>
      </c>
      <c r="W59" s="171">
        <v>0.83349802612924728</v>
      </c>
      <c r="X59" s="171">
        <v>0.38836997335517853</v>
      </c>
      <c r="Y59" s="171">
        <v>3</v>
      </c>
      <c r="Z59" s="171">
        <v>10.928015473199306</v>
      </c>
      <c r="AA59" s="171">
        <v>2.5225410719967281</v>
      </c>
      <c r="AB59" s="171">
        <v>2.5004940783877418</v>
      </c>
      <c r="AC59" s="171">
        <v>0.85418016300777921</v>
      </c>
      <c r="AD59" s="171"/>
      <c r="AE59" s="171" t="s">
        <v>135</v>
      </c>
      <c r="AF59" s="171">
        <v>3.462677866633832</v>
      </c>
      <c r="AG59" s="171">
        <v>0.6637519867267937</v>
      </c>
      <c r="AH59" s="171">
        <v>0.39418376629296359</v>
      </c>
      <c r="AI59" s="171">
        <v>3</v>
      </c>
      <c r="AJ59" s="171">
        <v>10.388033599901496</v>
      </c>
      <c r="AK59" s="171">
        <v>1.7362878368692267</v>
      </c>
      <c r="AL59" s="171">
        <v>1.9912559601803812</v>
      </c>
      <c r="AM59" s="171">
        <v>1.3269482274279099</v>
      </c>
    </row>
    <row r="60" spans="1:52" ht="15.75">
      <c r="A60" s="171" t="s">
        <v>302</v>
      </c>
      <c r="B60" s="171">
        <v>3.2214164136478654</v>
      </c>
      <c r="C60" s="171">
        <v>4.3159619273831051E-2</v>
      </c>
      <c r="D60" s="171">
        <v>0.30807325731834628</v>
      </c>
      <c r="E60" s="171">
        <v>3</v>
      </c>
      <c r="F60" s="171">
        <v>9.6642492409435956</v>
      </c>
      <c r="G60" s="171">
        <v>1.2942279712465872</v>
      </c>
      <c r="H60" s="171">
        <v>0.12947885782149315</v>
      </c>
      <c r="I60" s="171">
        <v>0.3312299881538518</v>
      </c>
      <c r="J60" s="171"/>
      <c r="K60" s="171" t="s">
        <v>302</v>
      </c>
      <c r="L60" s="171">
        <v>4.3638765250041383</v>
      </c>
      <c r="M60" s="171">
        <v>-0.18539113870820736</v>
      </c>
      <c r="N60" s="171">
        <v>0.29510686029946087</v>
      </c>
      <c r="O60" s="171">
        <v>3</v>
      </c>
      <c r="P60" s="171">
        <v>13.091629575012416</v>
      </c>
      <c r="Q60" s="171">
        <v>1.2100568658071427</v>
      </c>
      <c r="R60" s="171">
        <v>-0.55617341612462212</v>
      </c>
      <c r="S60" s="171">
        <v>0.63520391504069251</v>
      </c>
      <c r="T60" s="171"/>
      <c r="U60" s="171" t="s">
        <v>302</v>
      </c>
      <c r="V60" s="171">
        <v>3.9852222558826336</v>
      </c>
      <c r="W60" s="171">
        <v>0.49094759464638216</v>
      </c>
      <c r="X60" s="171">
        <v>3.9053463433344045E-2</v>
      </c>
      <c r="Y60" s="171">
        <v>2</v>
      </c>
      <c r="Z60" s="171">
        <v>7.9704445117652671</v>
      </c>
      <c r="AA60" s="171">
        <v>7.0556038000054652E-2</v>
      </c>
      <c r="AB60" s="171">
        <v>0.98189518929276431</v>
      </c>
      <c r="AC60" s="171">
        <v>0.21207738644411414</v>
      </c>
      <c r="AD60" s="171"/>
      <c r="AE60" s="171" t="s">
        <v>302</v>
      </c>
      <c r="AF60" s="171">
        <v>3.6967357490102786</v>
      </c>
      <c r="AG60" s="171">
        <v>0.42969410435034661</v>
      </c>
      <c r="AH60" s="171">
        <v>0.94070548622842298</v>
      </c>
      <c r="AI60" s="171">
        <v>3</v>
      </c>
      <c r="AJ60" s="171">
        <v>11.090207247030836</v>
      </c>
      <c r="AK60" s="171">
        <v>2.6877088275080707</v>
      </c>
      <c r="AL60" s="171">
        <v>1.2890823130510398</v>
      </c>
      <c r="AM60" s="171">
        <v>2.8607627716630697</v>
      </c>
    </row>
    <row r="61" spans="1:52" ht="15.75">
      <c r="A61" s="171" t="s">
        <v>137</v>
      </c>
      <c r="B61" s="171">
        <v>1.3690699898826226</v>
      </c>
      <c r="C61" s="171">
        <v>1.8955060430390736</v>
      </c>
      <c r="D61" s="171">
        <v>1.1951649436250498</v>
      </c>
      <c r="E61" s="171">
        <v>3</v>
      </c>
      <c r="F61" s="171">
        <v>4.1072099696478679</v>
      </c>
      <c r="G61" s="171">
        <v>10.594861859450376</v>
      </c>
      <c r="H61" s="171">
        <v>5.6865181291172204</v>
      </c>
      <c r="I61" s="171">
        <v>5.7695833223791668</v>
      </c>
      <c r="J61" s="171"/>
      <c r="K61" s="171" t="s">
        <v>137</v>
      </c>
      <c r="L61" s="171">
        <v>3.7193709606688068</v>
      </c>
      <c r="M61" s="171">
        <v>0.45911442562712335</v>
      </c>
      <c r="N61" s="171">
        <v>0.62107045480018963</v>
      </c>
      <c r="O61" s="171">
        <v>3</v>
      </c>
      <c r="P61" s="171">
        <v>11.158112882006421</v>
      </c>
      <c r="Q61" s="171">
        <v>3.5875048781246397</v>
      </c>
      <c r="R61" s="171">
        <v>1.37734327688137</v>
      </c>
      <c r="S61" s="171">
        <v>2.7690042889521251</v>
      </c>
      <c r="T61" s="171"/>
      <c r="U61" s="171" t="s">
        <v>137</v>
      </c>
      <c r="V61" s="171">
        <v>2.5385518382884178</v>
      </c>
      <c r="W61" s="171">
        <v>1.9376180122405984</v>
      </c>
      <c r="X61" s="171">
        <v>0.51906534948795835</v>
      </c>
      <c r="Y61" s="171">
        <v>3</v>
      </c>
      <c r="Z61" s="171">
        <v>7.6156555148652529</v>
      </c>
      <c r="AA61" s="171">
        <v>1.044765019802397</v>
      </c>
      <c r="AB61" s="171">
        <v>5.8128540367217951</v>
      </c>
      <c r="AC61" s="171">
        <v>2.4756623682225545</v>
      </c>
      <c r="AD61" s="171"/>
      <c r="AE61" s="171" t="s">
        <v>137</v>
      </c>
      <c r="AF61" s="171">
        <v>3.6502545070531185</v>
      </c>
      <c r="AG61" s="171">
        <v>0.47617534630750696</v>
      </c>
      <c r="AH61" s="171">
        <v>0.864871095664144</v>
      </c>
      <c r="AI61" s="171">
        <v>3</v>
      </c>
      <c r="AJ61" s="171">
        <v>10.950763521159356</v>
      </c>
      <c r="AK61" s="171">
        <v>4.315403264037843</v>
      </c>
      <c r="AL61" s="171">
        <v>1.4285260389225209</v>
      </c>
      <c r="AM61" s="171">
        <v>3.7816652145413037</v>
      </c>
    </row>
    <row r="62" spans="1:52" ht="15.75">
      <c r="A62" s="171" t="s">
        <v>303</v>
      </c>
      <c r="B62" s="171">
        <v>2.6020599913279625</v>
      </c>
      <c r="C62" s="171">
        <v>0.66251604159373356</v>
      </c>
      <c r="D62" s="171">
        <v>0.55993047978103616</v>
      </c>
      <c r="E62" s="171">
        <v>3</v>
      </c>
      <c r="F62" s="171">
        <v>7.8061799739838875</v>
      </c>
      <c r="G62" s="171">
        <v>3.7397775746752919</v>
      </c>
      <c r="H62" s="171">
        <v>1.9875481247812008</v>
      </c>
      <c r="I62" s="171">
        <v>1.0846024638209593</v>
      </c>
      <c r="J62" s="171"/>
      <c r="K62" s="171" t="s">
        <v>303</v>
      </c>
      <c r="L62" s="171">
        <v>3.9904312218607161</v>
      </c>
      <c r="M62" s="171">
        <v>0.18805416443521464</v>
      </c>
      <c r="N62" s="171">
        <v>0.43091551736591732</v>
      </c>
      <c r="O62" s="171">
        <v>3</v>
      </c>
      <c r="P62" s="171">
        <v>11.971293665582149</v>
      </c>
      <c r="Q62" s="171">
        <v>1.0923692321591663</v>
      </c>
      <c r="R62" s="171">
        <v>0.56416249330564394</v>
      </c>
      <c r="S62" s="171">
        <v>0.75266843265272154</v>
      </c>
      <c r="T62" s="171"/>
      <c r="U62" s="171" t="s">
        <v>303</v>
      </c>
      <c r="V62" s="171">
        <v>3.8837117645972099</v>
      </c>
      <c r="W62" s="171">
        <v>0.59245808593180593</v>
      </c>
      <c r="X62" s="171">
        <v>0.21865727575731655</v>
      </c>
      <c r="Y62" s="171">
        <v>3</v>
      </c>
      <c r="Z62" s="171">
        <v>11.651135293791629</v>
      </c>
      <c r="AA62" s="171">
        <v>0.44242507579787904</v>
      </c>
      <c r="AB62" s="171">
        <v>1.7773742577954179</v>
      </c>
      <c r="AC62" s="171">
        <v>0.21008830419023289</v>
      </c>
      <c r="AD62" s="171"/>
      <c r="AE62" s="171" t="s">
        <v>303</v>
      </c>
      <c r="AF62" s="171">
        <v>3.7958597219773083</v>
      </c>
      <c r="AG62" s="171">
        <v>0.33057013138331692</v>
      </c>
      <c r="AH62" s="171">
        <v>0.8343248418348832</v>
      </c>
      <c r="AI62" s="171">
        <v>3</v>
      </c>
      <c r="AJ62" s="171">
        <v>11.387579165931925</v>
      </c>
      <c r="AK62" s="171">
        <v>2.2440325544183337</v>
      </c>
      <c r="AL62" s="171">
        <v>0.99171039414995077</v>
      </c>
      <c r="AM62" s="171">
        <v>2.1264852960242271</v>
      </c>
    </row>
    <row r="63" spans="1:52" ht="15.75">
      <c r="A63" s="171" t="s">
        <v>304</v>
      </c>
      <c r="B63" s="171">
        <v>0</v>
      </c>
      <c r="C63" s="171">
        <v>3.264576032921696</v>
      </c>
      <c r="D63" s="171">
        <v>0</v>
      </c>
      <c r="E63" s="171">
        <v>3</v>
      </c>
      <c r="F63" s="171">
        <v>0</v>
      </c>
      <c r="G63" s="171">
        <v>11.925842223625796</v>
      </c>
      <c r="H63" s="171">
        <v>9.7937280987650883</v>
      </c>
      <c r="I63" s="171">
        <v>4.9862783610972548</v>
      </c>
      <c r="J63" s="171"/>
      <c r="K63" s="171" t="s">
        <v>304</v>
      </c>
      <c r="L63" s="171">
        <v>2.8449798163839204</v>
      </c>
      <c r="M63" s="171">
        <v>1.33350556991201</v>
      </c>
      <c r="N63" s="171">
        <v>0.51074030217416411</v>
      </c>
      <c r="O63" s="171">
        <v>3</v>
      </c>
      <c r="P63" s="171">
        <v>8.5349394491517607</v>
      </c>
      <c r="Q63" s="171">
        <v>2.9560340318839979</v>
      </c>
      <c r="R63" s="171">
        <v>4.0005167097360301</v>
      </c>
      <c r="S63" s="171">
        <v>2.0184761808589347</v>
      </c>
      <c r="T63" s="171"/>
      <c r="U63" s="171" t="s">
        <v>304</v>
      </c>
      <c r="V63" s="171">
        <v>3.4063230081165594</v>
      </c>
      <c r="W63" s="171">
        <v>1.0698468424124563</v>
      </c>
      <c r="X63" s="171">
        <v>0.48347014621466439</v>
      </c>
      <c r="Y63" s="171">
        <v>2</v>
      </c>
      <c r="Z63" s="171">
        <v>6.8126460162331188</v>
      </c>
      <c r="AA63" s="171">
        <v>4.4578693246276329</v>
      </c>
      <c r="AB63" s="171">
        <v>2.1396936848249126</v>
      </c>
      <c r="AC63" s="171">
        <v>2.1073741209795407</v>
      </c>
      <c r="AD63" s="171"/>
      <c r="AE63" s="171" t="s">
        <v>304</v>
      </c>
      <c r="AF63" s="171">
        <v>2.1947770747891773</v>
      </c>
      <c r="AG63" s="171">
        <v>1.9316527785714488</v>
      </c>
      <c r="AH63" s="171">
        <v>0.4240677112985336</v>
      </c>
      <c r="AI63" s="171">
        <v>3</v>
      </c>
      <c r="AJ63" s="171">
        <v>6.5843312243675314</v>
      </c>
      <c r="AK63" s="171">
        <v>0.6606628334270096</v>
      </c>
      <c r="AL63" s="171">
        <v>5.7949583357143464</v>
      </c>
      <c r="AM63" s="171">
        <v>0.54522972899708955</v>
      </c>
    </row>
    <row r="64" spans="1:52" ht="15.75">
      <c r="A64" s="171" t="s">
        <v>305</v>
      </c>
      <c r="B64" s="171">
        <v>3.4139470078668626</v>
      </c>
      <c r="C64" s="171">
        <v>-0.14937097494516646</v>
      </c>
      <c r="D64" s="171">
        <v>0.16826884100300407</v>
      </c>
      <c r="E64" s="171">
        <v>3</v>
      </c>
      <c r="F64" s="171">
        <v>10.241841023600587</v>
      </c>
      <c r="G64" s="171">
        <v>1.7951628390872187</v>
      </c>
      <c r="H64" s="171">
        <v>-0.44811292483549936</v>
      </c>
      <c r="I64" s="171">
        <v>8.5144568512249025E-2</v>
      </c>
      <c r="J64" s="171"/>
      <c r="K64" s="171" t="s">
        <v>305</v>
      </c>
      <c r="L64" s="171">
        <v>4.4544918219624554</v>
      </c>
      <c r="M64" s="171">
        <v>-0.27600643566652455</v>
      </c>
      <c r="N64" s="171">
        <v>0.48295251273790279</v>
      </c>
      <c r="O64" s="171">
        <v>3</v>
      </c>
      <c r="P64" s="171">
        <v>13.363475465887365</v>
      </c>
      <c r="Q64" s="171">
        <v>0.94428221546767843</v>
      </c>
      <c r="R64" s="171">
        <v>-0.8280193069995736</v>
      </c>
      <c r="S64" s="171">
        <v>0.74181546649065377</v>
      </c>
      <c r="T64" s="171"/>
      <c r="U64" s="171" t="s">
        <v>305</v>
      </c>
      <c r="V64" s="171">
        <v>4.3053486435790465</v>
      </c>
      <c r="W64" s="171">
        <v>0.17082120694996913</v>
      </c>
      <c r="X64" s="171">
        <v>0.78965710260701483</v>
      </c>
      <c r="Y64" s="171">
        <v>3</v>
      </c>
      <c r="Z64" s="171">
        <v>12.916045930737139</v>
      </c>
      <c r="AA64" s="171">
        <v>1.9264651117878713</v>
      </c>
      <c r="AB64" s="171">
        <v>0.51246362084990738</v>
      </c>
      <c r="AC64" s="171">
        <v>2.1941848691744128</v>
      </c>
      <c r="AD64" s="171"/>
      <c r="AE64" s="171" t="s">
        <v>305</v>
      </c>
      <c r="AF64" s="171">
        <v>4.5021282644359628</v>
      </c>
      <c r="AG64" s="171">
        <v>-0.37569841107533763</v>
      </c>
      <c r="AH64" s="171">
        <v>0.61304561378512823</v>
      </c>
      <c r="AI64" s="171">
        <v>3</v>
      </c>
      <c r="AJ64" s="171">
        <v>13.506384793307888</v>
      </c>
      <c r="AK64" s="171">
        <v>1.46044020193169</v>
      </c>
      <c r="AL64" s="171">
        <v>-1.1270952332260129</v>
      </c>
      <c r="AM64" s="171">
        <v>1.2702230908897403</v>
      </c>
    </row>
    <row r="65" spans="1:39" ht="15.75">
      <c r="A65" s="171">
        <v>12</v>
      </c>
      <c r="B65" s="171">
        <v>0</v>
      </c>
      <c r="C65" s="171">
        <v>0</v>
      </c>
      <c r="D65" s="171">
        <v>0</v>
      </c>
      <c r="E65" s="171"/>
      <c r="F65" s="171">
        <v>0</v>
      </c>
      <c r="G65" s="171">
        <v>0</v>
      </c>
      <c r="H65" s="171">
        <v>0</v>
      </c>
      <c r="I65" s="171">
        <v>0</v>
      </c>
      <c r="J65" s="171"/>
      <c r="K65" s="171">
        <v>12</v>
      </c>
      <c r="L65" s="171">
        <v>0</v>
      </c>
      <c r="M65" s="171">
        <v>4.1784853862959306</v>
      </c>
      <c r="N65" s="171">
        <v>0</v>
      </c>
      <c r="O65" s="171">
        <v>3</v>
      </c>
      <c r="P65" s="171">
        <v>0</v>
      </c>
      <c r="Q65" s="171">
        <v>2.7556708504949743</v>
      </c>
      <c r="R65" s="171">
        <v>12.535456158887792</v>
      </c>
      <c r="S65" s="171">
        <v>2.3049537421103556</v>
      </c>
      <c r="T65" s="171"/>
      <c r="U65" s="171">
        <v>12</v>
      </c>
      <c r="V65" s="171">
        <v>2.2408779741779377</v>
      </c>
      <c r="W65" s="171">
        <v>2.2352918763510781</v>
      </c>
      <c r="X65" s="171">
        <v>0.61935361077742179</v>
      </c>
      <c r="Y65" s="171">
        <v>3</v>
      </c>
      <c r="Z65" s="171">
        <v>6.722633922533813</v>
      </c>
      <c r="AA65" s="171">
        <v>6.084940008047333</v>
      </c>
      <c r="AB65" s="171">
        <v>6.7058756290532342</v>
      </c>
      <c r="AC65" s="171">
        <v>4.5640620895288428</v>
      </c>
      <c r="AD65" s="171"/>
      <c r="AE65" s="171">
        <v>12</v>
      </c>
      <c r="AF65" s="171">
        <v>0.63436332899731451</v>
      </c>
      <c r="AG65" s="171">
        <v>3.4920665243633109</v>
      </c>
      <c r="AH65" s="171">
        <v>1.0987495162818801</v>
      </c>
      <c r="AI65" s="171">
        <v>3</v>
      </c>
      <c r="AJ65" s="171">
        <v>1.9030899869919435</v>
      </c>
      <c r="AK65" s="171">
        <v>3.936777559107977</v>
      </c>
      <c r="AL65" s="171">
        <v>10.476199573089932</v>
      </c>
      <c r="AM65" s="171">
        <v>3.7301867394938277</v>
      </c>
    </row>
    <row r="66" spans="1:39" ht="15.75">
      <c r="A66" s="171" t="s">
        <v>142</v>
      </c>
      <c r="B66" s="171">
        <v>0</v>
      </c>
      <c r="C66" s="171">
        <v>0</v>
      </c>
      <c r="D66" s="171">
        <v>0</v>
      </c>
      <c r="E66" s="171"/>
      <c r="F66" s="171">
        <v>0</v>
      </c>
      <c r="G66" s="171">
        <v>0</v>
      </c>
      <c r="H66" s="171">
        <v>0</v>
      </c>
      <c r="I66" s="171">
        <v>0</v>
      </c>
      <c r="J66" s="171"/>
      <c r="K66" s="171" t="s">
        <v>142</v>
      </c>
      <c r="L66" s="171">
        <v>3.8360828158268792</v>
      </c>
      <c r="M66" s="171">
        <v>0.3424025704690517</v>
      </c>
      <c r="N66" s="171">
        <v>0.25705193591098524</v>
      </c>
      <c r="O66" s="171">
        <v>3</v>
      </c>
      <c r="P66" s="171">
        <v>11.508248447480637</v>
      </c>
      <c r="Q66" s="171">
        <v>0.48664240014871674</v>
      </c>
      <c r="R66" s="171">
        <v>1.0272077114071552</v>
      </c>
      <c r="S66" s="171">
        <v>0.35443320189597077</v>
      </c>
      <c r="T66" s="171"/>
      <c r="U66" s="171" t="s">
        <v>142</v>
      </c>
      <c r="V66" s="171">
        <v>4.079651766315858</v>
      </c>
      <c r="W66" s="171">
        <v>0.39651808421315771</v>
      </c>
      <c r="X66" s="171">
        <v>0.20141022918162843</v>
      </c>
      <c r="Y66" s="171">
        <v>3</v>
      </c>
      <c r="Z66" s="171">
        <v>12.238955298947573</v>
      </c>
      <c r="AA66" s="171">
        <v>0.13496221287059296</v>
      </c>
      <c r="AB66" s="171">
        <v>1.1895542526394731</v>
      </c>
      <c r="AC66" s="171">
        <v>0.36078012698732587</v>
      </c>
      <c r="AD66" s="171"/>
      <c r="AE66" s="171" t="s">
        <v>142</v>
      </c>
      <c r="AF66" s="171">
        <v>4.5226998255877211</v>
      </c>
      <c r="AG66" s="171">
        <v>-0.39626997222709487</v>
      </c>
      <c r="AH66" s="171">
        <v>0.35470311136788929</v>
      </c>
      <c r="AI66" s="171">
        <v>3</v>
      </c>
      <c r="AJ66" s="171">
        <v>13.568099476763162</v>
      </c>
      <c r="AK66" s="171">
        <v>0.80282394770640508</v>
      </c>
      <c r="AL66" s="171">
        <v>-1.1888099166812847</v>
      </c>
      <c r="AM66" s="171">
        <v>1.159233413877923</v>
      </c>
    </row>
    <row r="67" spans="1:39" ht="15.75">
      <c r="A67" s="172" t="s">
        <v>333</v>
      </c>
      <c r="B67" s="171"/>
      <c r="C67" s="171"/>
      <c r="D67" s="171"/>
      <c r="E67" s="171"/>
      <c r="F67" s="171"/>
      <c r="G67" s="171"/>
      <c r="H67" s="171"/>
      <c r="I67" s="171"/>
      <c r="J67" s="171"/>
      <c r="K67" s="172" t="s">
        <v>6</v>
      </c>
      <c r="L67" s="171"/>
      <c r="M67" s="171"/>
      <c r="N67" s="171"/>
      <c r="O67" s="171"/>
      <c r="P67" s="171"/>
      <c r="Q67" s="171"/>
      <c r="R67" s="171"/>
      <c r="S67" s="171"/>
      <c r="T67" s="171"/>
      <c r="U67" s="172" t="s">
        <v>6</v>
      </c>
      <c r="V67" s="171"/>
      <c r="W67" s="171"/>
      <c r="X67" s="171"/>
      <c r="Y67" s="171"/>
      <c r="Z67" s="171"/>
      <c r="AA67" s="171"/>
      <c r="AB67" s="171"/>
      <c r="AC67" s="171"/>
      <c r="AD67" s="171"/>
      <c r="AE67" s="172" t="s">
        <v>6</v>
      </c>
      <c r="AF67" s="171"/>
      <c r="AG67" s="171"/>
      <c r="AH67" s="171"/>
      <c r="AI67" s="171"/>
      <c r="AJ67" s="171"/>
      <c r="AK67" s="171"/>
      <c r="AL67" s="171"/>
      <c r="AM67" s="171"/>
    </row>
    <row r="68" spans="1:39" ht="15.75">
      <c r="A68" s="171" t="s">
        <v>298</v>
      </c>
      <c r="B68" s="171">
        <v>5.3102688164003107</v>
      </c>
      <c r="C68" s="171">
        <v>-5.9211894646675012E-16</v>
      </c>
      <c r="D68" s="171">
        <v>0.98398233238251376</v>
      </c>
      <c r="E68" s="171"/>
      <c r="F68" s="171">
        <v>0</v>
      </c>
      <c r="G68" s="171">
        <v>0</v>
      </c>
      <c r="H68" s="171">
        <v>0</v>
      </c>
      <c r="I68" s="171">
        <v>0</v>
      </c>
      <c r="J68" s="171"/>
      <c r="K68" s="171" t="s">
        <v>298</v>
      </c>
      <c r="L68" s="171">
        <v>7.9137348330536357</v>
      </c>
      <c r="M68" s="171">
        <v>-2.9605947323337506E-16</v>
      </c>
      <c r="N68" s="171">
        <v>0.15172495558224933</v>
      </c>
      <c r="O68" s="171">
        <v>3</v>
      </c>
      <c r="P68" s="171">
        <v>23.741204499160908</v>
      </c>
      <c r="Q68" s="171">
        <v>1.1407037436742185</v>
      </c>
      <c r="R68" s="171">
        <v>-8.8817841970012523E-16</v>
      </c>
      <c r="S68" s="171">
        <v>6.9061386439306593E-2</v>
      </c>
      <c r="T68" s="171"/>
      <c r="U68" s="171" t="s">
        <v>298</v>
      </c>
      <c r="V68" s="171">
        <v>7.1751186106611557</v>
      </c>
      <c r="W68" s="171">
        <v>0</v>
      </c>
      <c r="X68" s="171">
        <v>0.31856890522188452</v>
      </c>
      <c r="Y68" s="171">
        <v>3</v>
      </c>
      <c r="Z68" s="171">
        <v>21.525355831983468</v>
      </c>
      <c r="AA68" s="171">
        <v>0.36405263679977068</v>
      </c>
      <c r="AB68" s="171">
        <v>0</v>
      </c>
      <c r="AC68" s="171">
        <v>0.30445844212281015</v>
      </c>
      <c r="AD68" s="171"/>
      <c r="AE68" s="171" t="s">
        <v>298</v>
      </c>
      <c r="AF68" s="171">
        <v>6.8593292843276643</v>
      </c>
      <c r="AG68" s="171">
        <v>0</v>
      </c>
      <c r="AH68" s="171">
        <v>0.21886039956524095</v>
      </c>
      <c r="AI68" s="171">
        <v>3</v>
      </c>
      <c r="AJ68" s="171">
        <v>20.577987852982993</v>
      </c>
      <c r="AK68" s="171">
        <v>0.76951095537331282</v>
      </c>
      <c r="AL68" s="171">
        <v>0</v>
      </c>
      <c r="AM68" s="171">
        <v>0.14369962349357074</v>
      </c>
    </row>
    <row r="69" spans="1:39" ht="15.75">
      <c r="A69" s="171" t="s">
        <v>127</v>
      </c>
      <c r="B69" s="171">
        <v>0</v>
      </c>
      <c r="C69" s="171">
        <v>5.3102688164003107</v>
      </c>
      <c r="D69" s="171">
        <v>0</v>
      </c>
      <c r="E69" s="171"/>
      <c r="F69" s="171">
        <v>0</v>
      </c>
      <c r="G69" s="171">
        <v>0</v>
      </c>
      <c r="H69" s="171">
        <v>0</v>
      </c>
      <c r="I69" s="171">
        <v>0</v>
      </c>
      <c r="J69" s="171"/>
      <c r="K69" s="171" t="s">
        <v>127</v>
      </c>
      <c r="L69" s="171">
        <v>1.967696662330648</v>
      </c>
      <c r="M69" s="171">
        <v>5.9460381707229883</v>
      </c>
      <c r="N69" s="171">
        <v>3.4081505930403835</v>
      </c>
      <c r="O69" s="171">
        <v>3</v>
      </c>
      <c r="P69" s="171">
        <v>5.9030899869919438</v>
      </c>
      <c r="Q69" s="171">
        <v>36.382570736819368</v>
      </c>
      <c r="R69" s="171">
        <v>17.838114512168964</v>
      </c>
      <c r="S69" s="171">
        <v>40.020259952647336</v>
      </c>
      <c r="T69" s="171"/>
      <c r="U69" s="171" t="s">
        <v>127</v>
      </c>
      <c r="V69" s="171">
        <v>5.3667119875847975</v>
      </c>
      <c r="W69" s="171">
        <v>1.8084066230763576</v>
      </c>
      <c r="X69" s="171">
        <v>0.414566261279808</v>
      </c>
      <c r="Y69" s="171">
        <v>3</v>
      </c>
      <c r="Z69" s="171">
        <v>16.100135962754393</v>
      </c>
      <c r="AA69" s="171">
        <v>22.11831424452328</v>
      </c>
      <c r="AB69" s="171">
        <v>5.425219869229073</v>
      </c>
      <c r="AC69" s="171">
        <v>24.447178474375942</v>
      </c>
      <c r="AD69" s="171"/>
      <c r="AE69" s="171" t="s">
        <v>127</v>
      </c>
      <c r="AF69" s="171">
        <v>0.71537601189274602</v>
      </c>
      <c r="AG69" s="171">
        <v>6.143953272434918</v>
      </c>
      <c r="AH69" s="171">
        <v>1.2390675991142335</v>
      </c>
      <c r="AI69" s="171">
        <v>3</v>
      </c>
      <c r="AJ69" s="171">
        <v>2.1461280356782382</v>
      </c>
      <c r="AK69" s="171">
        <v>16.223586065273501</v>
      </c>
      <c r="AL69" s="171">
        <v>18.431859817304755</v>
      </c>
      <c r="AM69" s="171">
        <v>11.456624028330502</v>
      </c>
    </row>
    <row r="70" spans="1:39" ht="15.75">
      <c r="A70" s="171" t="s">
        <v>299</v>
      </c>
      <c r="B70" s="171">
        <v>3.1865749112049095</v>
      </c>
      <c r="C70" s="171">
        <v>2.1236939051954011</v>
      </c>
      <c r="D70" s="171">
        <v>0.30663591301335591</v>
      </c>
      <c r="E70" s="171"/>
      <c r="F70" s="171">
        <v>0</v>
      </c>
      <c r="G70" s="171">
        <v>0</v>
      </c>
      <c r="H70" s="171">
        <v>0</v>
      </c>
      <c r="I70" s="171">
        <v>0</v>
      </c>
      <c r="J70" s="171"/>
      <c r="K70" s="171" t="s">
        <v>299</v>
      </c>
      <c r="L70" s="171">
        <v>6.2223849094574364</v>
      </c>
      <c r="M70" s="171">
        <v>1.6913499235961986</v>
      </c>
      <c r="N70" s="171">
        <v>0.70453635457687169</v>
      </c>
      <c r="O70" s="171">
        <v>3</v>
      </c>
      <c r="P70" s="171">
        <v>18.66715472837231</v>
      </c>
      <c r="Q70" s="171">
        <v>2.0046345366680733</v>
      </c>
      <c r="R70" s="171">
        <v>5.0740497707885961</v>
      </c>
      <c r="S70" s="171">
        <v>4.5628207888831138</v>
      </c>
      <c r="T70" s="171"/>
      <c r="U70" s="171" t="s">
        <v>299</v>
      </c>
      <c r="V70" s="171">
        <v>7.0582330961235913</v>
      </c>
      <c r="W70" s="171">
        <v>0.11688551453756386</v>
      </c>
      <c r="X70" s="171">
        <v>0.27106668770139647</v>
      </c>
      <c r="Y70" s="171">
        <v>3</v>
      </c>
      <c r="Z70" s="171">
        <v>21.174699288370775</v>
      </c>
      <c r="AA70" s="171">
        <v>0.75294350026980328</v>
      </c>
      <c r="AB70" s="171">
        <v>0.35065654361269161</v>
      </c>
      <c r="AC70" s="171">
        <v>1.168822002420197</v>
      </c>
      <c r="AD70" s="171"/>
      <c r="AE70" s="171" t="s">
        <v>299</v>
      </c>
      <c r="AF70" s="171">
        <v>6.6301445129405749</v>
      </c>
      <c r="AG70" s="171">
        <v>0.22918477138708879</v>
      </c>
      <c r="AH70" s="171">
        <v>0.92530271207413173</v>
      </c>
      <c r="AI70" s="171">
        <v>3</v>
      </c>
      <c r="AJ70" s="171">
        <v>19.890433538821725</v>
      </c>
      <c r="AK70" s="171">
        <v>2.5686930827204431</v>
      </c>
      <c r="AL70" s="171">
        <v>0.68755431416126633</v>
      </c>
      <c r="AM70" s="171">
        <v>3.1759346387335414</v>
      </c>
    </row>
    <row r="71" spans="1:39" ht="15.75">
      <c r="A71" s="171" t="s">
        <v>129</v>
      </c>
      <c r="B71" s="171">
        <v>0</v>
      </c>
      <c r="C71" s="171">
        <v>5.3102688164003107</v>
      </c>
      <c r="D71" s="171">
        <v>0</v>
      </c>
      <c r="E71" s="171"/>
      <c r="F71" s="171">
        <v>0</v>
      </c>
      <c r="G71" s="171">
        <v>0</v>
      </c>
      <c r="H71" s="171">
        <v>0</v>
      </c>
      <c r="I71" s="171">
        <v>0</v>
      </c>
      <c r="J71" s="171"/>
      <c r="K71" s="171" t="s">
        <v>129</v>
      </c>
      <c r="L71" s="171">
        <v>0</v>
      </c>
      <c r="M71" s="171">
        <v>7.9137348330536357</v>
      </c>
      <c r="N71" s="171">
        <v>0</v>
      </c>
      <c r="O71" s="171">
        <v>2</v>
      </c>
      <c r="P71" s="171">
        <v>0</v>
      </c>
      <c r="Q71" s="171">
        <v>3.6018302305501542</v>
      </c>
      <c r="R71" s="171">
        <v>15.827469666107271</v>
      </c>
      <c r="S71" s="171">
        <v>8.1153323089028149</v>
      </c>
      <c r="T71" s="171"/>
      <c r="U71" s="171" t="s">
        <v>129</v>
      </c>
      <c r="V71" s="171">
        <v>3.1449414320894977</v>
      </c>
      <c r="W71" s="171">
        <v>4.030177178571658</v>
      </c>
      <c r="X71" s="171">
        <v>1.9021236281658156</v>
      </c>
      <c r="Y71" s="171">
        <v>3</v>
      </c>
      <c r="Z71" s="171">
        <v>9.4348242962684932</v>
      </c>
      <c r="AA71" s="171">
        <v>20.60621334144399</v>
      </c>
      <c r="AB71" s="171">
        <v>12.090531535714973</v>
      </c>
      <c r="AC71" s="171">
        <v>21.335866982533027</v>
      </c>
      <c r="AD71" s="171"/>
      <c r="AE71" s="171" t="s">
        <v>129</v>
      </c>
      <c r="AF71" s="171">
        <v>0.43367666522132708</v>
      </c>
      <c r="AG71" s="171">
        <v>6.4256526191063372</v>
      </c>
      <c r="AH71" s="171">
        <v>0.7511500182203773</v>
      </c>
      <c r="AI71" s="171">
        <v>3</v>
      </c>
      <c r="AJ71" s="171">
        <v>1.3010299956639813</v>
      </c>
      <c r="AK71" s="171">
        <v>4.167733629594613</v>
      </c>
      <c r="AL71" s="171">
        <v>19.276957857319012</v>
      </c>
      <c r="AM71" s="171">
        <v>2.5235996065059423</v>
      </c>
    </row>
    <row r="72" spans="1:39" ht="15.75">
      <c r="A72" s="171" t="s">
        <v>300</v>
      </c>
      <c r="B72" s="171">
        <v>0</v>
      </c>
      <c r="C72" s="171">
        <v>5.3102688164003107</v>
      </c>
      <c r="D72" s="171">
        <v>0</v>
      </c>
      <c r="E72" s="171"/>
      <c r="F72" s="171">
        <v>0</v>
      </c>
      <c r="G72" s="171">
        <v>0</v>
      </c>
      <c r="H72" s="171">
        <v>0</v>
      </c>
      <c r="I72" s="171">
        <v>0</v>
      </c>
      <c r="J72" s="171"/>
      <c r="K72" s="171" t="s">
        <v>300</v>
      </c>
      <c r="L72" s="171">
        <v>7.0026349147000886</v>
      </c>
      <c r="M72" s="171">
        <v>0.91109991835354676</v>
      </c>
      <c r="N72" s="171">
        <v>0.49452929204154589</v>
      </c>
      <c r="O72" s="171">
        <v>3</v>
      </c>
      <c r="P72" s="171">
        <v>21.007904744100266</v>
      </c>
      <c r="Q72" s="171">
        <v>2.4117910471710933</v>
      </c>
      <c r="R72" s="171">
        <v>2.7332997550606404</v>
      </c>
      <c r="S72" s="171">
        <v>0.81820360584587004</v>
      </c>
      <c r="T72" s="171"/>
      <c r="U72" s="171" t="s">
        <v>300</v>
      </c>
      <c r="V72" s="171">
        <v>4.3010299956639813</v>
      </c>
      <c r="W72" s="171">
        <v>2.8740886149971745</v>
      </c>
      <c r="X72" s="171">
        <v>0</v>
      </c>
      <c r="Y72" s="171">
        <v>2</v>
      </c>
      <c r="Z72" s="171">
        <v>8.6020599913279625</v>
      </c>
      <c r="AA72" s="171">
        <v>7.6338384769700545</v>
      </c>
      <c r="AB72" s="171">
        <v>5.748177229994349</v>
      </c>
      <c r="AC72" s="171">
        <v>6.4450096874041165</v>
      </c>
      <c r="AD72" s="171"/>
      <c r="AE72" s="171" t="s">
        <v>300</v>
      </c>
      <c r="AF72" s="171">
        <v>6.8092750559463404</v>
      </c>
      <c r="AG72" s="171">
        <v>5.0054228381324194E-2</v>
      </c>
      <c r="AH72" s="171">
        <v>0.5441041777152964</v>
      </c>
      <c r="AI72" s="171">
        <v>3</v>
      </c>
      <c r="AJ72" s="171">
        <v>20.427825167839021</v>
      </c>
      <c r="AK72" s="171">
        <v>1.8107295616345453</v>
      </c>
      <c r="AL72" s="171">
        <v>0.15016268514397257</v>
      </c>
      <c r="AM72" s="171">
        <v>4.0640582076348339</v>
      </c>
    </row>
    <row r="73" spans="1:39" ht="15.75">
      <c r="A73" s="171" t="s">
        <v>131</v>
      </c>
      <c r="B73" s="171">
        <v>0</v>
      </c>
      <c r="C73" s="171">
        <v>5.3102688164003107</v>
      </c>
      <c r="D73" s="171">
        <v>0</v>
      </c>
      <c r="E73" s="171"/>
      <c r="F73" s="171">
        <v>0</v>
      </c>
      <c r="G73" s="171">
        <v>0</v>
      </c>
      <c r="H73" s="171">
        <v>0</v>
      </c>
      <c r="I73" s="171">
        <v>0</v>
      </c>
      <c r="J73" s="171"/>
      <c r="K73" s="171" t="s">
        <v>131</v>
      </c>
      <c r="L73" s="171">
        <v>0.5340199971093208</v>
      </c>
      <c r="M73" s="171">
        <v>7.3797148359443154</v>
      </c>
      <c r="N73" s="171">
        <v>0.92494976725112854</v>
      </c>
      <c r="O73" s="171">
        <v>3</v>
      </c>
      <c r="P73" s="171">
        <v>1.6020599913279625</v>
      </c>
      <c r="Q73" s="171">
        <v>2.725712072631211</v>
      </c>
      <c r="R73" s="171">
        <v>22.139144507832945</v>
      </c>
      <c r="S73" s="171">
        <v>4.4280377052478954</v>
      </c>
      <c r="T73" s="171"/>
      <c r="U73" s="171" t="s">
        <v>131</v>
      </c>
      <c r="V73" s="171">
        <v>2.1461280356782382</v>
      </c>
      <c r="W73" s="171">
        <v>5.0289905749829176</v>
      </c>
      <c r="X73" s="171">
        <v>0</v>
      </c>
      <c r="Y73" s="171">
        <v>1</v>
      </c>
      <c r="Z73" s="171">
        <v>2.1461280356782382</v>
      </c>
      <c r="AA73" s="171">
        <v>1.9093902818095263</v>
      </c>
      <c r="AB73" s="171">
        <v>5.0289905749829176</v>
      </c>
      <c r="AC73" s="171">
        <v>2.4430265721448747</v>
      </c>
      <c r="AD73" s="171"/>
      <c r="AE73" s="171" t="s">
        <v>131</v>
      </c>
      <c r="AF73" s="171">
        <v>0.5340199971093208</v>
      </c>
      <c r="AG73" s="171">
        <v>6.3253092872183432</v>
      </c>
      <c r="AH73" s="171">
        <v>0.92494976725112854</v>
      </c>
      <c r="AI73" s="171">
        <v>3</v>
      </c>
      <c r="AJ73" s="171">
        <v>1.6020599913279625</v>
      </c>
      <c r="AK73" s="171">
        <v>2.725712072631211</v>
      </c>
      <c r="AL73" s="171">
        <v>18.97592786165503</v>
      </c>
      <c r="AM73" s="171">
        <v>2.7799824135132645</v>
      </c>
    </row>
    <row r="74" spans="1:39" ht="15.75">
      <c r="A74" s="171" t="s">
        <v>301</v>
      </c>
      <c r="B74" s="171">
        <v>1.4716577826569395</v>
      </c>
      <c r="C74" s="171">
        <v>3.8386110337433714</v>
      </c>
      <c r="D74" s="171">
        <v>2.5489860509159752</v>
      </c>
      <c r="E74" s="171"/>
      <c r="F74" s="171">
        <v>0</v>
      </c>
      <c r="G74" s="171">
        <v>0</v>
      </c>
      <c r="H74" s="171">
        <v>0</v>
      </c>
      <c r="I74" s="171">
        <v>0</v>
      </c>
      <c r="J74" s="171"/>
      <c r="K74" s="171" t="s">
        <v>301</v>
      </c>
      <c r="L74" s="171">
        <v>7.1595850977646869</v>
      </c>
      <c r="M74" s="171">
        <v>0.75414973528894935</v>
      </c>
      <c r="N74" s="171">
        <v>0.19844582675921962</v>
      </c>
      <c r="O74" s="171">
        <v>3</v>
      </c>
      <c r="P74" s="171">
        <v>21.478755293294061</v>
      </c>
      <c r="Q74" s="171">
        <v>0.14308870768241364</v>
      </c>
      <c r="R74" s="171">
        <v>2.2624492058668482</v>
      </c>
      <c r="S74" s="171">
        <v>1.5417398908943052</v>
      </c>
      <c r="T74" s="171"/>
      <c r="U74" s="171" t="s">
        <v>301</v>
      </c>
      <c r="V74" s="171">
        <v>7.2828126393364627</v>
      </c>
      <c r="W74" s="171">
        <v>-0.10769402867530668</v>
      </c>
      <c r="X74" s="171">
        <v>0.30332388999940124</v>
      </c>
      <c r="Y74" s="171">
        <v>3</v>
      </c>
      <c r="Z74" s="171">
        <v>21.848437918009388</v>
      </c>
      <c r="AA74" s="171">
        <v>0.27909549213034551</v>
      </c>
      <c r="AB74" s="171">
        <v>-0.32308208602592003</v>
      </c>
      <c r="AC74" s="171">
        <v>0.36578294125047989</v>
      </c>
      <c r="AD74" s="171"/>
      <c r="AE74" s="171" t="s">
        <v>301</v>
      </c>
      <c r="AF74" s="171">
        <v>7.3099254776016336</v>
      </c>
      <c r="AG74" s="171">
        <v>-0.45059619327396955</v>
      </c>
      <c r="AH74" s="171">
        <v>5.7215643172054978E-2</v>
      </c>
      <c r="AI74" s="171">
        <v>3</v>
      </c>
      <c r="AJ74" s="171">
        <v>21.9297764328049</v>
      </c>
      <c r="AK74" s="171">
        <v>2.031743767570833E-2</v>
      </c>
      <c r="AL74" s="171">
        <v>-1.3517885798219087</v>
      </c>
      <c r="AM74" s="171">
        <v>0.80822576289300252</v>
      </c>
    </row>
    <row r="75" spans="1:39" ht="15.75">
      <c r="A75" s="171">
        <v>3</v>
      </c>
      <c r="B75" s="171">
        <v>0</v>
      </c>
      <c r="C75" s="171">
        <v>0</v>
      </c>
      <c r="D75" s="171">
        <v>0</v>
      </c>
      <c r="E75" s="171"/>
      <c r="F75" s="171">
        <v>0</v>
      </c>
      <c r="G75" s="171">
        <v>0</v>
      </c>
      <c r="H75" s="171">
        <v>0</v>
      </c>
      <c r="I75" s="171">
        <v>0</v>
      </c>
      <c r="J75" s="171"/>
      <c r="K75" s="171">
        <v>3</v>
      </c>
      <c r="L75" s="171">
        <v>0</v>
      </c>
      <c r="M75" s="171">
        <v>7.9137348330536357</v>
      </c>
      <c r="N75" s="171">
        <v>0</v>
      </c>
      <c r="O75" s="171">
        <v>3</v>
      </c>
      <c r="P75" s="171">
        <v>0</v>
      </c>
      <c r="Q75" s="171">
        <v>2.4424564855362259</v>
      </c>
      <c r="R75" s="171">
        <v>23.741204499160908</v>
      </c>
      <c r="S75" s="171">
        <v>6.5921730135977539</v>
      </c>
      <c r="T75" s="171"/>
      <c r="U75" s="171">
        <v>3</v>
      </c>
      <c r="V75" s="171">
        <v>3.6092152318096158</v>
      </c>
      <c r="W75" s="171">
        <v>3.56590337885154</v>
      </c>
      <c r="X75" s="171">
        <v>0.83747166378059323</v>
      </c>
      <c r="Y75" s="171">
        <v>2</v>
      </c>
      <c r="Z75" s="171">
        <v>7.2184304636192316</v>
      </c>
      <c r="AA75" s="171">
        <v>16.057456488488228</v>
      </c>
      <c r="AB75" s="171">
        <v>7.1318067577030799</v>
      </c>
      <c r="AC75" s="171">
        <v>17.824571523131159</v>
      </c>
      <c r="AD75" s="171"/>
      <c r="AE75" s="171">
        <v>3</v>
      </c>
      <c r="AF75" s="171">
        <v>0</v>
      </c>
      <c r="AG75" s="171">
        <v>6.8593292843276643</v>
      </c>
      <c r="AH75" s="171">
        <v>0</v>
      </c>
      <c r="AI75" s="171">
        <v>3</v>
      </c>
      <c r="AJ75" s="171">
        <v>0</v>
      </c>
      <c r="AK75" s="171">
        <v>2.4424564855362259</v>
      </c>
      <c r="AL75" s="171">
        <v>20.577987852982993</v>
      </c>
      <c r="AM75" s="171">
        <v>0.54943489413184532</v>
      </c>
    </row>
    <row r="76" spans="1:39" ht="15.75">
      <c r="A76" s="171" t="s">
        <v>134</v>
      </c>
      <c r="B76" s="171">
        <v>0</v>
      </c>
      <c r="C76" s="171">
        <v>0</v>
      </c>
      <c r="D76" s="171">
        <v>0</v>
      </c>
      <c r="E76" s="171"/>
      <c r="F76" s="171">
        <v>0</v>
      </c>
      <c r="G76" s="171">
        <v>0</v>
      </c>
      <c r="H76" s="171">
        <v>0</v>
      </c>
      <c r="I76" s="171">
        <v>0</v>
      </c>
      <c r="J76" s="171"/>
      <c r="K76" s="171" t="s">
        <v>134</v>
      </c>
      <c r="L76" s="171">
        <v>5.7610940759681073</v>
      </c>
      <c r="M76" s="171">
        <v>2.1526407570855288</v>
      </c>
      <c r="N76" s="171">
        <v>0.49316726918144504</v>
      </c>
      <c r="O76" s="171">
        <v>3</v>
      </c>
      <c r="P76" s="171">
        <v>17.283282227904323</v>
      </c>
      <c r="Q76" s="171">
        <v>0.76924517886587607</v>
      </c>
      <c r="R76" s="171">
        <v>6.4579222712565869</v>
      </c>
      <c r="S76" s="171">
        <v>2.2529098042643643</v>
      </c>
      <c r="T76" s="171"/>
      <c r="U76" s="171" t="s">
        <v>134</v>
      </c>
      <c r="V76" s="171">
        <v>6.942456424351275</v>
      </c>
      <c r="W76" s="171">
        <v>0.23266218630988048</v>
      </c>
      <c r="X76" s="171">
        <v>0.26536869827391202</v>
      </c>
      <c r="Y76" s="171">
        <v>3</v>
      </c>
      <c r="Z76" s="171">
        <v>20.827369273053826</v>
      </c>
      <c r="AA76" s="171">
        <v>3.6233126812431458</v>
      </c>
      <c r="AB76" s="171">
        <v>0.69798655892964145</v>
      </c>
      <c r="AC76" s="171">
        <v>4.5847681382316425</v>
      </c>
      <c r="AD76" s="171"/>
      <c r="AE76" s="171" t="s">
        <v>134</v>
      </c>
      <c r="AF76" s="171">
        <v>4.9244199027094613</v>
      </c>
      <c r="AG76" s="171">
        <v>1.934909381618203</v>
      </c>
      <c r="AH76" s="171">
        <v>1.9966214477801518</v>
      </c>
      <c r="AI76" s="171">
        <v>3</v>
      </c>
      <c r="AJ76" s="171">
        <v>14.773259708128384</v>
      </c>
      <c r="AK76" s="171">
        <v>14.675949334400151</v>
      </c>
      <c r="AL76" s="171">
        <v>5.8047281448546091</v>
      </c>
      <c r="AM76" s="171">
        <v>12.694087356993192</v>
      </c>
    </row>
    <row r="77" spans="1:39" ht="15.75">
      <c r="A77" s="171" t="s">
        <v>135</v>
      </c>
      <c r="B77" s="171">
        <v>0</v>
      </c>
      <c r="C77" s="171">
        <v>5.3102688164003107</v>
      </c>
      <c r="D77" s="171">
        <v>0</v>
      </c>
      <c r="E77" s="171"/>
      <c r="F77" s="171">
        <v>0</v>
      </c>
      <c r="G77" s="171">
        <v>0</v>
      </c>
      <c r="H77" s="171">
        <v>0</v>
      </c>
      <c r="I77" s="171">
        <v>0</v>
      </c>
      <c r="J77" s="171"/>
      <c r="K77" s="171" t="s">
        <v>135</v>
      </c>
      <c r="L77" s="171">
        <v>3.1752808856673114</v>
      </c>
      <c r="M77" s="171">
        <v>4.7384539473863247</v>
      </c>
      <c r="N77" s="171">
        <v>0.16729643146921169</v>
      </c>
      <c r="O77" s="171">
        <v>3</v>
      </c>
      <c r="P77" s="171">
        <v>9.5258426570019346</v>
      </c>
      <c r="Q77" s="171">
        <v>0.13976648544127374</v>
      </c>
      <c r="R77" s="171">
        <v>14.215361842158973</v>
      </c>
      <c r="S77" s="171">
        <v>0.72232807854145653</v>
      </c>
      <c r="T77" s="171"/>
      <c r="U77" s="171" t="s">
        <v>135</v>
      </c>
      <c r="V77" s="171">
        <v>5.9414082640994685</v>
      </c>
      <c r="W77" s="171">
        <v>1.2337103465616872</v>
      </c>
      <c r="X77" s="171">
        <v>2.3617911151548512</v>
      </c>
      <c r="Y77" s="171">
        <v>3</v>
      </c>
      <c r="Z77" s="171">
        <v>17.824224792298406</v>
      </c>
      <c r="AA77" s="171">
        <v>42.007897470192738</v>
      </c>
      <c r="AB77" s="171">
        <v>3.7011310396850616</v>
      </c>
      <c r="AC77" s="171">
        <v>44.522011843572798</v>
      </c>
      <c r="AD77" s="171"/>
      <c r="AE77" s="171" t="s">
        <v>135</v>
      </c>
      <c r="AF77" s="171">
        <v>0</v>
      </c>
      <c r="AG77" s="171">
        <v>6.8593292843276643</v>
      </c>
      <c r="AH77" s="171">
        <v>0</v>
      </c>
      <c r="AI77" s="171">
        <v>3</v>
      </c>
      <c r="AJ77" s="171">
        <v>0</v>
      </c>
      <c r="AK77" s="171">
        <v>27.70467368449178</v>
      </c>
      <c r="AL77" s="171">
        <v>20.577987852982993</v>
      </c>
      <c r="AM77" s="171">
        <v>20.002724516024415</v>
      </c>
    </row>
    <row r="78" spans="1:39" ht="15.75">
      <c r="A78" s="171" t="s">
        <v>302</v>
      </c>
      <c r="B78" s="171">
        <v>0</v>
      </c>
      <c r="C78" s="171">
        <v>5.3102688164003107</v>
      </c>
      <c r="D78" s="171">
        <v>0</v>
      </c>
      <c r="E78" s="171"/>
      <c r="F78" s="171">
        <v>0</v>
      </c>
      <c r="G78" s="171">
        <v>0</v>
      </c>
      <c r="H78" s="171">
        <v>0</v>
      </c>
      <c r="I78" s="171">
        <v>0</v>
      </c>
      <c r="J78" s="171"/>
      <c r="K78" s="171" t="s">
        <v>302</v>
      </c>
      <c r="L78" s="171">
        <v>7.0069277985586682</v>
      </c>
      <c r="M78" s="171">
        <v>0.90680703449496691</v>
      </c>
      <c r="N78" s="171">
        <v>0.12107238869425015</v>
      </c>
      <c r="O78" s="171">
        <v>3</v>
      </c>
      <c r="P78" s="171">
        <v>21.020783395676006</v>
      </c>
      <c r="Q78" s="171">
        <v>0.39882139910965547</v>
      </c>
      <c r="R78" s="171">
        <v>2.7204211034849006</v>
      </c>
      <c r="S78" s="171">
        <v>0.23714656947668139</v>
      </c>
      <c r="T78" s="171"/>
      <c r="U78" s="171" t="s">
        <v>302</v>
      </c>
      <c r="V78" s="171">
        <v>7.1342626880893958</v>
      </c>
      <c r="W78" s="171">
        <v>4.0855922571760551E-2</v>
      </c>
      <c r="X78" s="171">
        <v>0.50860372386606301</v>
      </c>
      <c r="Y78" s="171">
        <v>3</v>
      </c>
      <c r="Z78" s="171">
        <v>21.402788064268186</v>
      </c>
      <c r="AA78" s="171">
        <v>1.4422807713249433</v>
      </c>
      <c r="AB78" s="171">
        <v>0.12256776771528166</v>
      </c>
      <c r="AC78" s="171">
        <v>1.9003946511311767</v>
      </c>
      <c r="AD78" s="171"/>
      <c r="AE78" s="171" t="s">
        <v>302</v>
      </c>
      <c r="AF78" s="171">
        <v>5.8478286493291547</v>
      </c>
      <c r="AG78" s="171">
        <v>1.0115006349985094</v>
      </c>
      <c r="AH78" s="171">
        <v>1.8201517119433825</v>
      </c>
      <c r="AI78" s="171">
        <v>3</v>
      </c>
      <c r="AJ78" s="171">
        <v>17.543485947987463</v>
      </c>
      <c r="AK78" s="171">
        <v>11.932400954657725</v>
      </c>
      <c r="AL78" s="171">
        <v>3.034501904995528</v>
      </c>
      <c r="AM78" s="171">
        <v>10.324307592556535</v>
      </c>
    </row>
    <row r="79" spans="1:39" ht="15.75">
      <c r="A79" s="171" t="s">
        <v>137</v>
      </c>
      <c r="B79" s="171">
        <v>0.59271708346121454</v>
      </c>
      <c r="C79" s="171">
        <v>4.7175517329390964</v>
      </c>
      <c r="D79" s="171">
        <v>1.0266161030688663</v>
      </c>
      <c r="E79" s="171"/>
      <c r="F79" s="171">
        <v>0</v>
      </c>
      <c r="G79" s="171">
        <v>0</v>
      </c>
      <c r="H79" s="171">
        <v>0</v>
      </c>
      <c r="I79" s="171">
        <v>0</v>
      </c>
      <c r="J79" s="171"/>
      <c r="K79" s="171" t="s">
        <v>137</v>
      </c>
      <c r="L79" s="171">
        <v>0.43367666522132708</v>
      </c>
      <c r="M79" s="171">
        <v>7.4800581678323086</v>
      </c>
      <c r="N79" s="171">
        <v>0.7511500182203773</v>
      </c>
      <c r="O79" s="171">
        <v>3</v>
      </c>
      <c r="P79" s="171">
        <v>1.3010299956639813</v>
      </c>
      <c r="Q79" s="171">
        <v>1.7297160866544565</v>
      </c>
      <c r="R79" s="171">
        <v>22.440174503496927</v>
      </c>
      <c r="S79" s="171">
        <v>2.4029091614186058</v>
      </c>
      <c r="T79" s="171"/>
      <c r="U79" s="171" t="s">
        <v>137</v>
      </c>
      <c r="V79" s="171">
        <v>0.5340199971093208</v>
      </c>
      <c r="W79" s="171">
        <v>6.6410986135518355</v>
      </c>
      <c r="X79" s="171">
        <v>0.92494976725112854</v>
      </c>
      <c r="Y79" s="171">
        <v>3</v>
      </c>
      <c r="Z79" s="171">
        <v>1.6020599913279625</v>
      </c>
      <c r="AA79" s="171">
        <v>2.7007351602059355</v>
      </c>
      <c r="AB79" s="171">
        <v>19.923295840655506</v>
      </c>
      <c r="AC79" s="171">
        <v>2.9391466064652811</v>
      </c>
      <c r="AD79" s="171"/>
      <c r="AE79" s="171" t="s">
        <v>137</v>
      </c>
      <c r="AF79" s="171">
        <v>0</v>
      </c>
      <c r="AG79" s="171">
        <v>6.8593292843276643</v>
      </c>
      <c r="AH79" s="171">
        <v>0</v>
      </c>
      <c r="AI79" s="171">
        <v>3</v>
      </c>
      <c r="AJ79" s="171">
        <v>0</v>
      </c>
      <c r="AK79" s="171">
        <v>0.31214561009529201</v>
      </c>
      <c r="AL79" s="171">
        <v>20.577987852982993</v>
      </c>
      <c r="AM79" s="171">
        <v>5.4001603749963357E-2</v>
      </c>
    </row>
    <row r="80" spans="1:39" ht="15.75">
      <c r="A80" s="171" t="s">
        <v>303</v>
      </c>
      <c r="B80" s="171">
        <v>5.7508875910602795</v>
      </c>
      <c r="C80" s="171">
        <v>-0.44061877465996763</v>
      </c>
      <c r="D80" s="171">
        <v>0.76885050440667835</v>
      </c>
      <c r="E80" s="171"/>
      <c r="F80" s="171">
        <v>0</v>
      </c>
      <c r="G80" s="171">
        <v>0</v>
      </c>
      <c r="H80" s="171">
        <v>0</v>
      </c>
      <c r="I80" s="171">
        <v>0</v>
      </c>
      <c r="J80" s="171"/>
      <c r="K80" s="171" t="s">
        <v>303</v>
      </c>
      <c r="L80" s="171">
        <v>5.9201408278077379</v>
      </c>
      <c r="M80" s="171">
        <v>1.993594005245898</v>
      </c>
      <c r="N80" s="171">
        <v>0.15123760429125521</v>
      </c>
      <c r="O80" s="171">
        <v>3</v>
      </c>
      <c r="P80" s="171">
        <v>17.760422483423213</v>
      </c>
      <c r="Q80" s="171">
        <v>0.94966835248946158</v>
      </c>
      <c r="R80" s="171">
        <v>5.9807820157376943</v>
      </c>
      <c r="S80" s="171">
        <v>3.9646793379455469</v>
      </c>
      <c r="T80" s="171"/>
      <c r="U80" s="171" t="s">
        <v>303</v>
      </c>
      <c r="V80" s="171">
        <v>7.9150853051775982</v>
      </c>
      <c r="W80" s="171">
        <v>-0.73996669451644215</v>
      </c>
      <c r="X80" s="171">
        <v>9.8984214821568023E-2</v>
      </c>
      <c r="Y80" s="171">
        <v>3</v>
      </c>
      <c r="Z80" s="171">
        <v>23.745255915532795</v>
      </c>
      <c r="AA80" s="171">
        <v>6.363185611699004</v>
      </c>
      <c r="AB80" s="171">
        <v>-2.2199000835493266</v>
      </c>
      <c r="AC80" s="171">
        <v>7.6515307701393338</v>
      </c>
      <c r="AD80" s="171"/>
      <c r="AE80" s="171" t="s">
        <v>303</v>
      </c>
      <c r="AF80" s="171">
        <v>5.5509730081933517</v>
      </c>
      <c r="AG80" s="171">
        <v>1.3083562761343133</v>
      </c>
      <c r="AH80" s="171">
        <v>1.2790942336110676</v>
      </c>
      <c r="AI80" s="171">
        <v>3</v>
      </c>
      <c r="AJ80" s="171">
        <v>16.652919024580054</v>
      </c>
      <c r="AK80" s="171">
        <v>7.3985195739690655</v>
      </c>
      <c r="AL80" s="171">
        <v>3.9250688284029396</v>
      </c>
      <c r="AM80" s="171">
        <v>5.5275799672718868</v>
      </c>
    </row>
    <row r="81" spans="1:39" ht="15.75">
      <c r="A81" s="171" t="s">
        <v>304</v>
      </c>
      <c r="B81" s="171">
        <v>0</v>
      </c>
      <c r="C81" s="171">
        <v>5.3102688164003107</v>
      </c>
      <c r="D81" s="171">
        <v>0</v>
      </c>
      <c r="E81" s="171"/>
      <c r="F81" s="171">
        <v>0</v>
      </c>
      <c r="G81" s="171">
        <v>0</v>
      </c>
      <c r="H81" s="171">
        <v>0</v>
      </c>
      <c r="I81" s="171">
        <v>0</v>
      </c>
      <c r="J81" s="171"/>
      <c r="K81" s="171" t="s">
        <v>304</v>
      </c>
      <c r="L81" s="171">
        <v>0.86735333044265417</v>
      </c>
      <c r="M81" s="171">
        <v>7.0463815026109815</v>
      </c>
      <c r="N81" s="171">
        <v>1.5023000364407546</v>
      </c>
      <c r="O81" s="171">
        <v>3</v>
      </c>
      <c r="P81" s="171">
        <v>2.6020599913279625</v>
      </c>
      <c r="Q81" s="171">
        <v>8.676816100610802</v>
      </c>
      <c r="R81" s="171">
        <v>21.139144507832945</v>
      </c>
      <c r="S81" s="171">
        <v>12.460384065309572</v>
      </c>
      <c r="T81" s="171"/>
      <c r="U81" s="171" t="s">
        <v>304</v>
      </c>
      <c r="V81" s="171">
        <v>5.3567788700679966</v>
      </c>
      <c r="W81" s="171">
        <v>1.8183397405931596</v>
      </c>
      <c r="X81" s="171">
        <v>2.7050144688759601</v>
      </c>
      <c r="Y81" s="171">
        <v>2</v>
      </c>
      <c r="Z81" s="171">
        <v>10.713557740135993</v>
      </c>
      <c r="AA81" s="171">
        <v>41.900758787943488</v>
      </c>
      <c r="AB81" s="171">
        <v>3.6366794811863192</v>
      </c>
      <c r="AC81" s="171">
        <v>44.292863916990711</v>
      </c>
      <c r="AD81" s="171"/>
      <c r="AE81" s="171" t="s">
        <v>304</v>
      </c>
      <c r="AF81" s="171">
        <v>0</v>
      </c>
      <c r="AG81" s="171">
        <v>6.8593292843276643</v>
      </c>
      <c r="AH81" s="171">
        <v>0</v>
      </c>
      <c r="AI81" s="171">
        <v>3</v>
      </c>
      <c r="AJ81" s="171">
        <v>0</v>
      </c>
      <c r="AK81" s="171">
        <v>8.3112035423661226</v>
      </c>
      <c r="AL81" s="171">
        <v>20.577987852982993</v>
      </c>
      <c r="AM81" s="171">
        <v>4.2490340528185424</v>
      </c>
    </row>
    <row r="82" spans="1:39" ht="15.75">
      <c r="A82" s="171" t="s">
        <v>305</v>
      </c>
      <c r="B82" s="171">
        <v>0</v>
      </c>
      <c r="C82" s="171">
        <v>5.3102688164003107</v>
      </c>
      <c r="D82" s="171">
        <v>0</v>
      </c>
      <c r="E82" s="171"/>
      <c r="F82" s="171">
        <v>0</v>
      </c>
      <c r="G82" s="171">
        <v>0</v>
      </c>
      <c r="H82" s="171">
        <v>0</v>
      </c>
      <c r="I82" s="171">
        <v>0</v>
      </c>
      <c r="J82" s="171"/>
      <c r="K82" s="171" t="s">
        <v>305</v>
      </c>
      <c r="L82" s="171">
        <v>7.4851247413795789</v>
      </c>
      <c r="M82" s="171">
        <v>0.428610091674057</v>
      </c>
      <c r="N82" s="171">
        <v>0.50856486736052742</v>
      </c>
      <c r="O82" s="171">
        <v>3</v>
      </c>
      <c r="P82" s="171">
        <v>22.455374224138737</v>
      </c>
      <c r="Q82" s="171">
        <v>2.0743343358484219</v>
      </c>
      <c r="R82" s="171">
        <v>1.2858302750221711</v>
      </c>
      <c r="S82" s="171">
        <v>0.78678911407311203</v>
      </c>
      <c r="T82" s="171"/>
      <c r="U82" s="171" t="s">
        <v>305</v>
      </c>
      <c r="V82" s="171">
        <v>7.4009728613175403</v>
      </c>
      <c r="W82" s="171">
        <v>-0.22585425065638423</v>
      </c>
      <c r="X82" s="171">
        <v>0.68034881850609008</v>
      </c>
      <c r="Y82" s="171">
        <v>3</v>
      </c>
      <c r="Z82" s="171">
        <v>22.20291858395262</v>
      </c>
      <c r="AA82" s="171">
        <v>2.376116614575114</v>
      </c>
      <c r="AB82" s="171">
        <v>-0.67756275196915272</v>
      </c>
      <c r="AC82" s="171">
        <v>2.9208864651069089</v>
      </c>
      <c r="AD82" s="171"/>
      <c r="AE82" s="171" t="s">
        <v>305</v>
      </c>
      <c r="AF82" s="171">
        <v>5.5956355728402292</v>
      </c>
      <c r="AG82" s="171">
        <v>1.2636937114874358</v>
      </c>
      <c r="AH82" s="171">
        <v>1.1284961860897389</v>
      </c>
      <c r="AI82" s="171">
        <v>3</v>
      </c>
      <c r="AJ82" s="171">
        <v>16.786906718520687</v>
      </c>
      <c r="AK82" s="171">
        <v>8.3710917752140244</v>
      </c>
      <c r="AL82" s="171">
        <v>3.7910811344623072</v>
      </c>
      <c r="AM82" s="171">
        <v>5.6218149233348695</v>
      </c>
    </row>
    <row r="83" spans="1:39" ht="15.75">
      <c r="A83" s="171">
        <v>12</v>
      </c>
      <c r="B83" s="171">
        <v>0</v>
      </c>
      <c r="C83" s="171">
        <v>0</v>
      </c>
      <c r="D83" s="171">
        <v>0</v>
      </c>
      <c r="E83" s="171"/>
      <c r="F83" s="171">
        <v>0</v>
      </c>
      <c r="G83" s="171"/>
      <c r="H83" s="171"/>
      <c r="I83" s="171"/>
      <c r="J83" s="171"/>
      <c r="K83" s="171">
        <v>12</v>
      </c>
      <c r="L83" s="171">
        <v>0</v>
      </c>
      <c r="M83" s="171">
        <v>7.9137348330536357</v>
      </c>
      <c r="N83" s="171">
        <v>0</v>
      </c>
      <c r="O83" s="171">
        <v>3</v>
      </c>
      <c r="P83" s="171">
        <v>0</v>
      </c>
      <c r="Q83" s="171">
        <v>0.70232762271440696</v>
      </c>
      <c r="R83" s="171">
        <v>23.741204499160908</v>
      </c>
      <c r="S83" s="171">
        <v>3.5090711633468312</v>
      </c>
      <c r="T83" s="171"/>
      <c r="U83" s="171">
        <v>12</v>
      </c>
      <c r="V83" s="171">
        <v>1.4515449934959719</v>
      </c>
      <c r="W83" s="171">
        <v>5.7235736171651839</v>
      </c>
      <c r="X83" s="171">
        <v>0.21286035127455452</v>
      </c>
      <c r="Y83" s="171">
        <v>3</v>
      </c>
      <c r="Z83" s="171">
        <v>4.3546349804879156</v>
      </c>
      <c r="AA83" s="171">
        <v>2.945239078291809</v>
      </c>
      <c r="AB83" s="171">
        <v>17.170720851495552</v>
      </c>
      <c r="AC83" s="171">
        <v>3.8231696250885938</v>
      </c>
      <c r="AD83" s="171"/>
      <c r="AE83" s="171">
        <v>12</v>
      </c>
      <c r="AF83" s="171">
        <v>0</v>
      </c>
      <c r="AG83" s="171">
        <v>6.8593292843276643</v>
      </c>
      <c r="AH83" s="171">
        <v>0</v>
      </c>
      <c r="AI83" s="171">
        <v>3</v>
      </c>
      <c r="AJ83" s="171">
        <v>0</v>
      </c>
      <c r="AK83" s="171">
        <v>0.70232762271440696</v>
      </c>
      <c r="AL83" s="171">
        <v>20.577987852982993</v>
      </c>
      <c r="AM83" s="171">
        <v>2.2059472565445883E-3</v>
      </c>
    </row>
    <row r="84" spans="1:39" ht="15.75">
      <c r="A84" s="171" t="s">
        <v>142</v>
      </c>
      <c r="B84" s="171">
        <v>0</v>
      </c>
      <c r="C84" s="171">
        <v>0</v>
      </c>
      <c r="D84" s="171">
        <v>0</v>
      </c>
      <c r="E84" s="171"/>
      <c r="F84" s="171">
        <v>0</v>
      </c>
      <c r="G84" s="171"/>
      <c r="H84" s="171"/>
      <c r="I84" s="171"/>
      <c r="J84" s="171"/>
      <c r="K84" s="171" t="s">
        <v>142</v>
      </c>
      <c r="L84" s="171">
        <v>6.0621906171382598</v>
      </c>
      <c r="M84" s="171">
        <v>1.8515442159153757</v>
      </c>
      <c r="N84" s="171">
        <v>0.29320503247360052</v>
      </c>
      <c r="O84" s="171">
        <v>3</v>
      </c>
      <c r="P84" s="171">
        <v>18.186571851414779</v>
      </c>
      <c r="Q84" s="171">
        <v>0.34086329455675513</v>
      </c>
      <c r="R84" s="171">
        <v>5.5546326477461268</v>
      </c>
      <c r="S84" s="171">
        <v>2.0088239049990939</v>
      </c>
      <c r="T84" s="171"/>
      <c r="U84" s="171" t="s">
        <v>142</v>
      </c>
      <c r="V84" s="171">
        <v>6.6391474958809837</v>
      </c>
      <c r="W84" s="171">
        <v>0.53597111478017145</v>
      </c>
      <c r="X84" s="171">
        <v>0.14665681734272609</v>
      </c>
      <c r="Y84" s="171">
        <v>3</v>
      </c>
      <c r="Z84" s="171">
        <v>19.917442487642951</v>
      </c>
      <c r="AA84" s="171">
        <v>0.57046990779403528</v>
      </c>
      <c r="AB84" s="171">
        <v>1.6079133443405143</v>
      </c>
      <c r="AC84" s="171">
        <v>0.97734726775423386</v>
      </c>
      <c r="AD84" s="171"/>
      <c r="AE84" s="171" t="s">
        <v>142</v>
      </c>
      <c r="AF84" s="171">
        <v>5.9840996162220925</v>
      </c>
      <c r="AG84" s="171">
        <v>0.87522966810557212</v>
      </c>
      <c r="AH84" s="171">
        <v>0.78143963445539288</v>
      </c>
      <c r="AI84" s="171">
        <v>3</v>
      </c>
      <c r="AJ84" s="171">
        <v>17.952298848666278</v>
      </c>
      <c r="AK84" s="171">
        <v>2.0111079129636167</v>
      </c>
      <c r="AL84" s="171">
        <v>2.6256890043167163</v>
      </c>
      <c r="AM84" s="171">
        <v>1.967223820262838</v>
      </c>
    </row>
    <row r="87" spans="1:39" ht="15.75">
      <c r="A87" s="183"/>
      <c r="B87" s="591" t="s">
        <v>334</v>
      </c>
      <c r="C87" s="592"/>
      <c r="D87" s="592"/>
      <c r="E87" s="592"/>
      <c r="F87" s="592"/>
      <c r="G87" s="592"/>
      <c r="H87" s="592"/>
      <c r="I87" s="592"/>
      <c r="J87" s="225"/>
      <c r="K87" s="183"/>
      <c r="L87" s="183"/>
      <c r="M87" s="183"/>
      <c r="N87" s="183"/>
      <c r="O87" s="183"/>
      <c r="P87" s="183"/>
    </row>
    <row r="88" spans="1:39" ht="16.5" thickBot="1">
      <c r="A88" s="183"/>
      <c r="B88" s="592"/>
      <c r="C88" s="592"/>
      <c r="D88" s="592"/>
      <c r="E88" s="592"/>
      <c r="F88" s="592"/>
      <c r="G88" s="592"/>
      <c r="H88" s="592"/>
      <c r="I88" s="592"/>
      <c r="J88" s="225"/>
      <c r="K88" s="183"/>
      <c r="L88" s="183"/>
      <c r="M88" s="183"/>
      <c r="N88" s="183"/>
      <c r="O88" s="183"/>
      <c r="P88" s="183"/>
    </row>
    <row r="89" spans="1:39" ht="16.5" thickTop="1">
      <c r="A89" s="183"/>
      <c r="B89" s="593"/>
      <c r="C89" s="594" t="s">
        <v>316</v>
      </c>
      <c r="D89" s="596" t="s">
        <v>335</v>
      </c>
      <c r="E89" s="597"/>
      <c r="F89" s="596" t="s">
        <v>336</v>
      </c>
      <c r="G89" s="597"/>
      <c r="H89" s="596" t="s">
        <v>337</v>
      </c>
      <c r="I89" s="598"/>
      <c r="J89" s="231"/>
      <c r="K89" s="183"/>
      <c r="L89" s="184" t="s">
        <v>338</v>
      </c>
      <c r="M89" s="183"/>
      <c r="N89" s="183"/>
      <c r="O89" s="183"/>
      <c r="P89" s="183"/>
    </row>
    <row r="90" spans="1:39" ht="39.75" thickBot="1">
      <c r="A90" s="183"/>
      <c r="B90" s="593"/>
      <c r="C90" s="595"/>
      <c r="D90" s="188" t="s">
        <v>339</v>
      </c>
      <c r="E90" s="189" t="s">
        <v>340</v>
      </c>
      <c r="F90" s="188" t="s">
        <v>339</v>
      </c>
      <c r="G90" s="189" t="s">
        <v>340</v>
      </c>
      <c r="H90" s="188" t="s">
        <v>341</v>
      </c>
      <c r="I90" s="215" t="s">
        <v>342</v>
      </c>
      <c r="J90" s="226" t="s">
        <v>343</v>
      </c>
      <c r="K90" s="183"/>
      <c r="L90" s="229" t="s">
        <v>344</v>
      </c>
      <c r="M90" s="186" t="s">
        <v>345</v>
      </c>
      <c r="N90" s="187" t="s">
        <v>346</v>
      </c>
      <c r="O90" s="187" t="s">
        <v>347</v>
      </c>
      <c r="P90" s="186" t="s">
        <v>316</v>
      </c>
    </row>
    <row r="91" spans="1:39" ht="16.5" thickTop="1">
      <c r="A91" s="599" t="s">
        <v>348</v>
      </c>
      <c r="B91" s="585" t="s">
        <v>298</v>
      </c>
      <c r="C91" s="190">
        <v>1</v>
      </c>
      <c r="D91" s="191" t="s">
        <v>313</v>
      </c>
      <c r="E91" s="191">
        <v>6670</v>
      </c>
      <c r="F91" s="191"/>
      <c r="G91" s="191">
        <v>6670</v>
      </c>
      <c r="H91" s="192">
        <v>6670</v>
      </c>
      <c r="I91" s="216">
        <v>3.8241258339165491</v>
      </c>
      <c r="J91" s="193">
        <v>-0.55954980099485319</v>
      </c>
      <c r="K91" s="183"/>
      <c r="L91" s="223" t="s">
        <v>298</v>
      </c>
      <c r="M91" s="224">
        <v>3.264576032921696</v>
      </c>
      <c r="N91" s="224">
        <v>-1.4802973661668753E-16</v>
      </c>
      <c r="O91" s="183">
        <v>0.49817494316284872</v>
      </c>
      <c r="P91" s="183">
        <v>3</v>
      </c>
    </row>
    <row r="92" spans="1:39" ht="15.75">
      <c r="A92" s="600"/>
      <c r="B92" s="586"/>
      <c r="C92" s="194">
        <v>2</v>
      </c>
      <c r="D92" s="195" t="s">
        <v>313</v>
      </c>
      <c r="E92" s="195">
        <v>1260</v>
      </c>
      <c r="F92" s="195"/>
      <c r="G92" s="195">
        <v>1260</v>
      </c>
      <c r="H92" s="196">
        <v>1260</v>
      </c>
      <c r="I92" s="217">
        <v>3.1003705451175629</v>
      </c>
      <c r="J92" s="197">
        <v>0.16420548780413302</v>
      </c>
      <c r="K92" s="183"/>
      <c r="L92" s="223" t="s">
        <v>127</v>
      </c>
      <c r="M92" s="224">
        <v>2.3761330895726025</v>
      </c>
      <c r="N92" s="224">
        <v>0.88844294334909379</v>
      </c>
      <c r="O92" s="183">
        <v>0.27534867113113559</v>
      </c>
      <c r="P92" s="183">
        <v>3</v>
      </c>
    </row>
    <row r="93" spans="1:39" ht="16.5" thickBot="1">
      <c r="A93" s="600"/>
      <c r="B93" s="587"/>
      <c r="C93" s="198">
        <v>3</v>
      </c>
      <c r="D93" s="199" t="s">
        <v>313</v>
      </c>
      <c r="E93" s="199">
        <v>740</v>
      </c>
      <c r="F93" s="199"/>
      <c r="G93" s="199">
        <v>740</v>
      </c>
      <c r="H93" s="227">
        <v>740</v>
      </c>
      <c r="I93" s="230">
        <v>2.8692317197309762</v>
      </c>
      <c r="J93" s="228">
        <v>0.39534431319071972</v>
      </c>
      <c r="K93" s="183"/>
      <c r="L93" s="223" t="s">
        <v>299</v>
      </c>
      <c r="M93" s="224">
        <v>3.5744909159762126</v>
      </c>
      <c r="N93" s="224">
        <v>-0.3099148830545162</v>
      </c>
      <c r="O93" s="183">
        <v>0.27366744051634673</v>
      </c>
      <c r="P93" s="183">
        <v>3</v>
      </c>
    </row>
    <row r="94" spans="1:39" ht="15.75">
      <c r="A94" s="600"/>
      <c r="B94" s="588" t="s">
        <v>127</v>
      </c>
      <c r="C94" s="200">
        <v>4</v>
      </c>
      <c r="D94" s="201" t="s">
        <v>313</v>
      </c>
      <c r="E94" s="201">
        <v>200</v>
      </c>
      <c r="F94" s="201"/>
      <c r="G94" s="201">
        <v>200</v>
      </c>
      <c r="H94" s="202">
        <v>200</v>
      </c>
      <c r="I94" s="220">
        <v>2.3010299956639813</v>
      </c>
      <c r="J94" s="203">
        <v>0.9635460372577147</v>
      </c>
      <c r="K94" s="183"/>
      <c r="L94" s="223" t="s">
        <v>129</v>
      </c>
      <c r="M94" s="224">
        <v>2.2534741611410705</v>
      </c>
      <c r="N94" s="224">
        <v>1.0111018717806253</v>
      </c>
      <c r="O94" s="183">
        <v>0.30188418434113612</v>
      </c>
      <c r="P94" s="183">
        <v>3</v>
      </c>
    </row>
    <row r="95" spans="1:39" ht="15.75">
      <c r="A95" s="600"/>
      <c r="B95" s="586"/>
      <c r="C95" s="194">
        <v>5</v>
      </c>
      <c r="D95" s="195" t="s">
        <v>313</v>
      </c>
      <c r="E95" s="195">
        <v>140</v>
      </c>
      <c r="F95" s="195"/>
      <c r="G95" s="195">
        <v>140</v>
      </c>
      <c r="H95" s="196">
        <v>140</v>
      </c>
      <c r="I95" s="217">
        <v>2.1461280356782382</v>
      </c>
      <c r="J95" s="197">
        <v>1.1184479972434578</v>
      </c>
      <c r="K95" s="183"/>
      <c r="L95" s="223" t="s">
        <v>300</v>
      </c>
      <c r="M95" s="224">
        <v>3.6340836629159603</v>
      </c>
      <c r="N95" s="224">
        <v>-0.36950762999426434</v>
      </c>
      <c r="O95" s="183">
        <v>0.36760194085915776</v>
      </c>
      <c r="P95" s="183">
        <v>3</v>
      </c>
    </row>
    <row r="96" spans="1:39" ht="16.5" thickBot="1">
      <c r="A96" s="600"/>
      <c r="B96" s="589"/>
      <c r="C96" s="204">
        <v>6</v>
      </c>
      <c r="D96" s="205" t="s">
        <v>313</v>
      </c>
      <c r="E96" s="205">
        <v>480</v>
      </c>
      <c r="F96" s="205"/>
      <c r="G96" s="205">
        <v>480</v>
      </c>
      <c r="H96" s="206">
        <v>480</v>
      </c>
      <c r="I96" s="218">
        <v>2.6812412373755872</v>
      </c>
      <c r="J96" s="207">
        <v>0.58333479554610879</v>
      </c>
      <c r="K96" s="183"/>
      <c r="L96" s="223" t="s">
        <v>131</v>
      </c>
      <c r="M96" s="224">
        <v>2.2201620052616557</v>
      </c>
      <c r="N96" s="224">
        <v>1.0444140276600402</v>
      </c>
      <c r="O96" s="183">
        <v>0.27697815510099405</v>
      </c>
      <c r="P96" s="183">
        <v>3</v>
      </c>
    </row>
    <row r="97" spans="1:16" ht="15.75">
      <c r="A97" s="600"/>
      <c r="B97" s="588" t="s">
        <v>299</v>
      </c>
      <c r="C97" s="200">
        <v>7</v>
      </c>
      <c r="D97" s="201" t="s">
        <v>313</v>
      </c>
      <c r="E97" s="201">
        <v>7600</v>
      </c>
      <c r="F97" s="201"/>
      <c r="G97" s="201">
        <v>7600</v>
      </c>
      <c r="H97" s="202">
        <v>7600</v>
      </c>
      <c r="I97" s="220">
        <v>3.8808135922807914</v>
      </c>
      <c r="J97" s="203">
        <v>-0.61623755935909541</v>
      </c>
      <c r="K97" s="183"/>
      <c r="L97" s="223" t="s">
        <v>301</v>
      </c>
      <c r="M97" s="224">
        <v>3.6738686739258846</v>
      </c>
      <c r="N97" s="224">
        <v>-0.40929264100418877</v>
      </c>
      <c r="O97" s="183">
        <v>0.16245203993237792</v>
      </c>
      <c r="P97" s="183">
        <v>3</v>
      </c>
    </row>
    <row r="98" spans="1:16" ht="15.75">
      <c r="A98" s="600"/>
      <c r="B98" s="586"/>
      <c r="C98" s="194">
        <v>8</v>
      </c>
      <c r="D98" s="195" t="s">
        <v>313</v>
      </c>
      <c r="E98" s="195">
        <v>2260</v>
      </c>
      <c r="F98" s="195"/>
      <c r="G98" s="195">
        <v>2260</v>
      </c>
      <c r="H98" s="196">
        <v>2260</v>
      </c>
      <c r="I98" s="217">
        <v>3.3541084391474008</v>
      </c>
      <c r="J98" s="197">
        <v>-8.9532406225704797E-2</v>
      </c>
      <c r="K98" s="183"/>
      <c r="L98" s="183">
        <v>3</v>
      </c>
      <c r="M98" s="183">
        <v>0</v>
      </c>
      <c r="N98" s="183">
        <v>0</v>
      </c>
      <c r="O98" s="183">
        <v>0</v>
      </c>
      <c r="P98" s="183">
        <v>0</v>
      </c>
    </row>
    <row r="99" spans="1:16" ht="16.5" thickBot="1">
      <c r="A99" s="600"/>
      <c r="B99" s="589"/>
      <c r="C99" s="204">
        <v>9</v>
      </c>
      <c r="D99" s="205" t="s">
        <v>313</v>
      </c>
      <c r="E99" s="205">
        <v>3080</v>
      </c>
      <c r="F99" s="205"/>
      <c r="G99" s="205">
        <v>3080</v>
      </c>
      <c r="H99" s="206">
        <v>3080</v>
      </c>
      <c r="I99" s="218">
        <v>3.4885507165004443</v>
      </c>
      <c r="J99" s="207">
        <v>-0.22397468357874839</v>
      </c>
      <c r="K99" s="183"/>
      <c r="L99" s="183" t="s">
        <v>134</v>
      </c>
      <c r="M99" s="183">
        <v>0</v>
      </c>
      <c r="N99" s="183">
        <v>0</v>
      </c>
      <c r="O99" s="183">
        <v>0</v>
      </c>
      <c r="P99" s="183">
        <v>0</v>
      </c>
    </row>
    <row r="100" spans="1:16" ht="15.75">
      <c r="A100" s="600"/>
      <c r="B100" s="588" t="s">
        <v>129</v>
      </c>
      <c r="C100" s="200">
        <v>10</v>
      </c>
      <c r="D100" s="201" t="s">
        <v>313</v>
      </c>
      <c r="E100" s="201">
        <v>0</v>
      </c>
      <c r="F100" s="201"/>
      <c r="G100" s="201">
        <v>120</v>
      </c>
      <c r="H100" s="202">
        <v>120</v>
      </c>
      <c r="I100" s="220">
        <v>2.0791812460476247</v>
      </c>
      <c r="J100" s="203">
        <v>1.1853947868740713</v>
      </c>
      <c r="K100" s="183"/>
      <c r="L100" s="223" t="s">
        <v>135</v>
      </c>
      <c r="M100" s="224">
        <v>0.5340199971093208</v>
      </c>
      <c r="N100" s="224">
        <v>2.7305560358123753</v>
      </c>
      <c r="O100" s="183">
        <v>0.92494976725112854</v>
      </c>
      <c r="P100" s="183">
        <v>3</v>
      </c>
    </row>
    <row r="101" spans="1:16" ht="15.75">
      <c r="A101" s="600"/>
      <c r="B101" s="586"/>
      <c r="C101" s="194">
        <v>11</v>
      </c>
      <c r="D101" s="195" t="s">
        <v>313</v>
      </c>
      <c r="E101" s="195">
        <v>260</v>
      </c>
      <c r="F101" s="195"/>
      <c r="G101" s="195">
        <v>120</v>
      </c>
      <c r="H101" s="196">
        <v>120</v>
      </c>
      <c r="I101" s="217">
        <v>2.0791812460476247</v>
      </c>
      <c r="J101" s="197">
        <v>1.1853947868740713</v>
      </c>
      <c r="K101" s="183"/>
      <c r="L101" s="223" t="s">
        <v>302</v>
      </c>
      <c r="M101" s="224">
        <v>3.2214164136478654</v>
      </c>
      <c r="N101" s="224">
        <v>4.3159619273831051E-2</v>
      </c>
      <c r="O101" s="183">
        <v>0.30807325731834628</v>
      </c>
      <c r="P101" s="183">
        <v>3</v>
      </c>
    </row>
    <row r="102" spans="1:16" ht="16.5" thickBot="1">
      <c r="A102" s="600"/>
      <c r="B102" s="589"/>
      <c r="C102" s="204">
        <v>12</v>
      </c>
      <c r="D102" s="205" t="s">
        <v>313</v>
      </c>
      <c r="E102" s="205">
        <v>400</v>
      </c>
      <c r="F102" s="205"/>
      <c r="G102" s="205">
        <v>400</v>
      </c>
      <c r="H102" s="206">
        <v>400</v>
      </c>
      <c r="I102" s="218">
        <v>2.6020599913279625</v>
      </c>
      <c r="J102" s="207">
        <v>0.66251604159373345</v>
      </c>
      <c r="K102" s="183"/>
      <c r="L102" s="223" t="s">
        <v>137</v>
      </c>
      <c r="M102" s="224">
        <v>1.3690699898826226</v>
      </c>
      <c r="N102" s="224">
        <v>1.8955060430390736</v>
      </c>
      <c r="O102" s="183">
        <v>1.1951649436250498</v>
      </c>
      <c r="P102" s="183">
        <v>3</v>
      </c>
    </row>
    <row r="103" spans="1:16" ht="15.75">
      <c r="A103" s="600"/>
      <c r="B103" s="588" t="s">
        <v>300</v>
      </c>
      <c r="C103" s="200">
        <v>13</v>
      </c>
      <c r="D103" s="201" t="s">
        <v>313</v>
      </c>
      <c r="E103" s="201">
        <v>1900</v>
      </c>
      <c r="F103" s="201"/>
      <c r="G103" s="201">
        <v>1900</v>
      </c>
      <c r="H103" s="202">
        <v>1900</v>
      </c>
      <c r="I103" s="220">
        <v>3.2787536009528289</v>
      </c>
      <c r="J103" s="203">
        <v>-1.4177568031132903E-2</v>
      </c>
      <c r="K103" s="183"/>
      <c r="L103" s="223" t="s">
        <v>303</v>
      </c>
      <c r="M103" s="224">
        <v>2.6020599913279625</v>
      </c>
      <c r="N103" s="224">
        <v>0.66251604159373356</v>
      </c>
      <c r="O103" s="183">
        <v>0.55993047978103616</v>
      </c>
      <c r="P103" s="183">
        <v>3</v>
      </c>
    </row>
    <row r="104" spans="1:16" ht="15.75">
      <c r="A104" s="600"/>
      <c r="B104" s="586"/>
      <c r="C104" s="194">
        <v>14</v>
      </c>
      <c r="D104" s="195" t="s">
        <v>313</v>
      </c>
      <c r="E104" s="195">
        <v>4080</v>
      </c>
      <c r="F104" s="195"/>
      <c r="G104" s="195">
        <v>4080</v>
      </c>
      <c r="H104" s="196">
        <v>4080</v>
      </c>
      <c r="I104" s="217">
        <v>3.61066016308988</v>
      </c>
      <c r="J104" s="197">
        <v>-0.34608413016818407</v>
      </c>
      <c r="K104" s="183"/>
      <c r="L104" s="223" t="s">
        <v>304</v>
      </c>
      <c r="M104" s="224">
        <v>0</v>
      </c>
      <c r="N104" s="224">
        <v>3.264576032921696</v>
      </c>
      <c r="O104" s="183">
        <v>0</v>
      </c>
      <c r="P104" s="183">
        <v>3</v>
      </c>
    </row>
    <row r="105" spans="1:16" ht="16.5" thickBot="1">
      <c r="A105" s="600"/>
      <c r="B105" s="589"/>
      <c r="C105" s="204">
        <v>15</v>
      </c>
      <c r="D105" s="205" t="s">
        <v>313</v>
      </c>
      <c r="E105" s="205">
        <v>10300</v>
      </c>
      <c r="F105" s="205"/>
      <c r="G105" s="205">
        <v>10300</v>
      </c>
      <c r="H105" s="206">
        <v>10300</v>
      </c>
      <c r="I105" s="218">
        <v>4.012837224705172</v>
      </c>
      <c r="J105" s="207">
        <v>-0.74826119178347605</v>
      </c>
      <c r="K105" s="183"/>
      <c r="L105" s="223" t="s">
        <v>305</v>
      </c>
      <c r="M105" s="224">
        <v>3.4139470078668626</v>
      </c>
      <c r="N105" s="224">
        <v>-0.14937097494516646</v>
      </c>
      <c r="O105" s="183">
        <v>0.16826884100300407</v>
      </c>
      <c r="P105" s="183">
        <v>3</v>
      </c>
    </row>
    <row r="106" spans="1:16" ht="15.75">
      <c r="A106" s="600"/>
      <c r="B106" s="590" t="s">
        <v>131</v>
      </c>
      <c r="C106" s="212">
        <v>16</v>
      </c>
      <c r="D106" s="222" t="s">
        <v>313</v>
      </c>
      <c r="E106" s="222">
        <v>80</v>
      </c>
      <c r="F106" s="222"/>
      <c r="G106" s="222">
        <v>80</v>
      </c>
      <c r="H106" s="213">
        <v>80</v>
      </c>
      <c r="I106" s="219">
        <v>1.9030899869919435</v>
      </c>
      <c r="J106" s="214">
        <v>1.3614860459297524</v>
      </c>
      <c r="K106" s="183"/>
      <c r="L106" s="183">
        <v>12</v>
      </c>
      <c r="M106" s="183">
        <v>0</v>
      </c>
      <c r="N106" s="183">
        <v>0</v>
      </c>
      <c r="O106" s="183">
        <v>0</v>
      </c>
      <c r="P106" s="183">
        <v>0</v>
      </c>
    </row>
    <row r="107" spans="1:16" ht="15.75">
      <c r="A107" s="600"/>
      <c r="B107" s="586"/>
      <c r="C107" s="194">
        <v>17</v>
      </c>
      <c r="D107" s="195" t="s">
        <v>313</v>
      </c>
      <c r="E107" s="195">
        <v>260</v>
      </c>
      <c r="F107" s="195"/>
      <c r="G107" s="195">
        <v>260</v>
      </c>
      <c r="H107" s="196">
        <v>260</v>
      </c>
      <c r="I107" s="217">
        <v>2.4149733479708178</v>
      </c>
      <c r="J107" s="197">
        <v>0.84960268495087821</v>
      </c>
      <c r="K107" s="183"/>
      <c r="L107" s="183" t="s">
        <v>142</v>
      </c>
      <c r="M107" s="183">
        <v>0</v>
      </c>
      <c r="N107" s="183">
        <v>0</v>
      </c>
      <c r="O107" s="183">
        <v>0</v>
      </c>
      <c r="P107" s="183">
        <v>0</v>
      </c>
    </row>
    <row r="108" spans="1:16" ht="16.5" thickBot="1">
      <c r="A108" s="600"/>
      <c r="B108" s="589"/>
      <c r="C108" s="204">
        <v>18</v>
      </c>
      <c r="D108" s="205" t="s">
        <v>313</v>
      </c>
      <c r="E108" s="205">
        <v>220</v>
      </c>
      <c r="F108" s="205"/>
      <c r="G108" s="205">
        <v>220</v>
      </c>
      <c r="H108" s="227">
        <v>220</v>
      </c>
      <c r="I108" s="230">
        <v>2.3424226808222062</v>
      </c>
      <c r="J108" s="228">
        <v>0.92215335209948979</v>
      </c>
      <c r="K108" s="183"/>
      <c r="L108" s="185" t="s">
        <v>333</v>
      </c>
      <c r="M108" s="183"/>
      <c r="N108" s="183"/>
      <c r="O108" s="183"/>
      <c r="P108" s="183"/>
    </row>
    <row r="109" spans="1:16" ht="15.75">
      <c r="A109" s="600"/>
      <c r="B109" s="588" t="s">
        <v>301</v>
      </c>
      <c r="C109" s="200">
        <v>19</v>
      </c>
      <c r="D109" s="201" t="s">
        <v>313</v>
      </c>
      <c r="E109" s="201">
        <v>6800</v>
      </c>
      <c r="F109" s="201"/>
      <c r="G109" s="201">
        <v>6800</v>
      </c>
      <c r="H109" s="202">
        <v>6800</v>
      </c>
      <c r="I109" s="220">
        <v>3.8325089127062362</v>
      </c>
      <c r="J109" s="203">
        <v>-0.56793287978454021</v>
      </c>
      <c r="K109" s="183"/>
      <c r="L109" s="223" t="s">
        <v>298</v>
      </c>
      <c r="M109" s="224">
        <v>5.3102688164003107</v>
      </c>
      <c r="N109" s="224">
        <v>-5.9211894646675012E-16</v>
      </c>
      <c r="O109" s="183">
        <v>0.98398233238251376</v>
      </c>
      <c r="P109" s="183">
        <v>3</v>
      </c>
    </row>
    <row r="110" spans="1:16" ht="15.75">
      <c r="A110" s="600"/>
      <c r="B110" s="586"/>
      <c r="C110" s="194">
        <v>20</v>
      </c>
      <c r="D110" s="195" t="s">
        <v>313</v>
      </c>
      <c r="E110" s="195">
        <v>4800</v>
      </c>
      <c r="F110" s="195"/>
      <c r="G110" s="195">
        <v>4800</v>
      </c>
      <c r="H110" s="196">
        <v>4800</v>
      </c>
      <c r="I110" s="217">
        <v>3.6812412373755872</v>
      </c>
      <c r="J110" s="197">
        <v>-0.41666520445389121</v>
      </c>
      <c r="K110" s="183"/>
      <c r="L110" s="223" t="s">
        <v>127</v>
      </c>
      <c r="M110" s="224">
        <v>0</v>
      </c>
      <c r="N110" s="224">
        <v>5.3102688164003107</v>
      </c>
      <c r="O110" s="183">
        <v>0</v>
      </c>
      <c r="P110" s="183">
        <v>3</v>
      </c>
    </row>
    <row r="111" spans="1:16" ht="16.5" thickBot="1">
      <c r="A111" s="600"/>
      <c r="B111" s="589"/>
      <c r="C111" s="204">
        <v>21</v>
      </c>
      <c r="D111" s="205" t="s">
        <v>313</v>
      </c>
      <c r="E111" s="205">
        <v>3220</v>
      </c>
      <c r="F111" s="205"/>
      <c r="G111" s="205">
        <v>3220</v>
      </c>
      <c r="H111" s="206">
        <v>3220</v>
      </c>
      <c r="I111" s="218">
        <v>3.5078558716958308</v>
      </c>
      <c r="J111" s="207">
        <v>-0.24327983877413484</v>
      </c>
      <c r="K111" s="183"/>
      <c r="L111" s="223" t="s">
        <v>299</v>
      </c>
      <c r="M111" s="224">
        <v>3.1865749112049095</v>
      </c>
      <c r="N111" s="224">
        <v>2.1236939051954011</v>
      </c>
      <c r="O111" s="183">
        <v>0.30663591301335591</v>
      </c>
      <c r="P111" s="183">
        <v>3</v>
      </c>
    </row>
    <row r="112" spans="1:16" ht="15.75">
      <c r="A112" s="600"/>
      <c r="B112" s="588" t="s">
        <v>135</v>
      </c>
      <c r="C112" s="200">
        <v>22</v>
      </c>
      <c r="D112" s="201" t="s">
        <v>313</v>
      </c>
      <c r="E112" s="201">
        <v>0</v>
      </c>
      <c r="F112" s="201"/>
      <c r="G112" s="201">
        <v>0</v>
      </c>
      <c r="H112" s="202">
        <v>0</v>
      </c>
      <c r="I112" s="220">
        <v>0</v>
      </c>
      <c r="J112" s="203">
        <v>3.264576032921696</v>
      </c>
      <c r="K112" s="183"/>
      <c r="L112" s="223" t="s">
        <v>129</v>
      </c>
      <c r="M112" s="224">
        <v>0</v>
      </c>
      <c r="N112" s="224">
        <v>5.3102688164003107</v>
      </c>
      <c r="O112" s="183">
        <v>0</v>
      </c>
      <c r="P112" s="183">
        <v>3</v>
      </c>
    </row>
    <row r="113" spans="1:16" ht="15.75">
      <c r="A113" s="600"/>
      <c r="B113" s="586"/>
      <c r="C113" s="194">
        <v>23</v>
      </c>
      <c r="D113" s="195" t="s">
        <v>313</v>
      </c>
      <c r="E113" s="195">
        <v>40</v>
      </c>
      <c r="F113" s="195"/>
      <c r="G113" s="195">
        <v>40</v>
      </c>
      <c r="H113" s="196">
        <v>40</v>
      </c>
      <c r="I113" s="217">
        <v>1.6020599913279623</v>
      </c>
      <c r="J113" s="197">
        <v>1.6625160415937337</v>
      </c>
      <c r="K113" s="183"/>
      <c r="L113" s="223" t="s">
        <v>300</v>
      </c>
      <c r="M113" s="224">
        <v>0</v>
      </c>
      <c r="N113" s="224">
        <v>5.3102688164003107</v>
      </c>
      <c r="O113" s="183">
        <v>0</v>
      </c>
      <c r="P113" s="183">
        <v>3</v>
      </c>
    </row>
    <row r="114" spans="1:16" ht="16.5" thickBot="1">
      <c r="A114" s="600"/>
      <c r="B114" s="589"/>
      <c r="C114" s="204">
        <v>24</v>
      </c>
      <c r="D114" s="205" t="s">
        <v>313</v>
      </c>
      <c r="E114" s="205">
        <v>0</v>
      </c>
      <c r="F114" s="205"/>
      <c r="G114" s="205">
        <v>0</v>
      </c>
      <c r="H114" s="206">
        <v>0</v>
      </c>
      <c r="I114" s="218">
        <v>0</v>
      </c>
      <c r="J114" s="207">
        <v>3.264576032921696</v>
      </c>
      <c r="K114" s="183"/>
      <c r="L114" s="223" t="s">
        <v>131</v>
      </c>
      <c r="M114" s="224">
        <v>0</v>
      </c>
      <c r="N114" s="224">
        <v>5.3102688164003107</v>
      </c>
      <c r="O114" s="183">
        <v>0</v>
      </c>
      <c r="P114" s="183">
        <v>3</v>
      </c>
    </row>
    <row r="115" spans="1:16" ht="15.75">
      <c r="A115" s="600"/>
      <c r="B115" s="588" t="s">
        <v>302</v>
      </c>
      <c r="C115" s="200">
        <v>25</v>
      </c>
      <c r="D115" s="201" t="s">
        <v>313</v>
      </c>
      <c r="E115" s="201">
        <v>2760</v>
      </c>
      <c r="F115" s="201"/>
      <c r="G115" s="201">
        <v>2760</v>
      </c>
      <c r="H115" s="202">
        <v>2760</v>
      </c>
      <c r="I115" s="220">
        <v>3.4409090820652177</v>
      </c>
      <c r="J115" s="203">
        <v>-0.17633304914352177</v>
      </c>
      <c r="K115" s="183"/>
      <c r="L115" s="223" t="s">
        <v>301</v>
      </c>
      <c r="M115" s="224">
        <v>1.4716577826569395</v>
      </c>
      <c r="N115" s="224">
        <v>3.8386110337433714</v>
      </c>
      <c r="O115" s="183">
        <v>2.5489860509159752</v>
      </c>
      <c r="P115" s="183">
        <v>3</v>
      </c>
    </row>
    <row r="116" spans="1:16" ht="15.75">
      <c r="A116" s="600"/>
      <c r="B116" s="586"/>
      <c r="C116" s="194">
        <v>26</v>
      </c>
      <c r="D116" s="195" t="s">
        <v>313</v>
      </c>
      <c r="E116" s="195">
        <v>740</v>
      </c>
      <c r="F116" s="195"/>
      <c r="G116" s="195">
        <v>740</v>
      </c>
      <c r="H116" s="196">
        <v>740</v>
      </c>
      <c r="I116" s="217">
        <v>2.8692317197309762</v>
      </c>
      <c r="J116" s="197">
        <v>0.39534431319071972</v>
      </c>
      <c r="K116" s="183"/>
      <c r="L116" s="183">
        <v>3</v>
      </c>
      <c r="M116" s="183">
        <v>0</v>
      </c>
      <c r="N116" s="183">
        <v>0</v>
      </c>
      <c r="O116" s="183">
        <v>0</v>
      </c>
      <c r="P116" s="183">
        <v>0</v>
      </c>
    </row>
    <row r="117" spans="1:16" ht="16.5" thickBot="1">
      <c r="A117" s="600"/>
      <c r="B117" s="589"/>
      <c r="C117" s="204">
        <v>27</v>
      </c>
      <c r="D117" s="205" t="s">
        <v>313</v>
      </c>
      <c r="E117" s="205">
        <v>2260</v>
      </c>
      <c r="F117" s="205"/>
      <c r="G117" s="205">
        <v>2260</v>
      </c>
      <c r="H117" s="206">
        <v>2260</v>
      </c>
      <c r="I117" s="218">
        <v>3.3541084391474008</v>
      </c>
      <c r="J117" s="207">
        <v>-8.9532406225704797E-2</v>
      </c>
      <c r="K117" s="183"/>
      <c r="L117" s="183" t="s">
        <v>134</v>
      </c>
      <c r="M117" s="183">
        <v>0</v>
      </c>
      <c r="N117" s="183">
        <v>0</v>
      </c>
      <c r="O117" s="183">
        <v>0</v>
      </c>
      <c r="P117" s="183">
        <v>0</v>
      </c>
    </row>
    <row r="118" spans="1:16" ht="15.75">
      <c r="A118" s="600"/>
      <c r="B118" s="588" t="s">
        <v>137</v>
      </c>
      <c r="C118" s="200">
        <v>28</v>
      </c>
      <c r="D118" s="201" t="s">
        <v>313</v>
      </c>
      <c r="E118" s="201">
        <v>160</v>
      </c>
      <c r="F118" s="201"/>
      <c r="G118" s="201">
        <v>160</v>
      </c>
      <c r="H118" s="202">
        <v>160</v>
      </c>
      <c r="I118" s="220">
        <v>2.2041199826559246</v>
      </c>
      <c r="J118" s="203">
        <v>1.0604560502657714</v>
      </c>
      <c r="K118" s="183"/>
      <c r="L118" s="223" t="s">
        <v>135</v>
      </c>
      <c r="M118" s="224">
        <v>0</v>
      </c>
      <c r="N118" s="224">
        <v>5.3102688164003107</v>
      </c>
      <c r="O118" s="183">
        <v>0</v>
      </c>
      <c r="P118" s="183">
        <v>3</v>
      </c>
    </row>
    <row r="119" spans="1:16" ht="15.75">
      <c r="A119" s="600"/>
      <c r="B119" s="586"/>
      <c r="C119" s="194">
        <v>29</v>
      </c>
      <c r="D119" s="195" t="s">
        <v>313</v>
      </c>
      <c r="E119" s="195">
        <v>0</v>
      </c>
      <c r="F119" s="195"/>
      <c r="G119" s="195">
        <v>0</v>
      </c>
      <c r="H119" s="196">
        <v>0</v>
      </c>
      <c r="I119" s="217">
        <v>0</v>
      </c>
      <c r="J119" s="197">
        <v>3.264576032921696</v>
      </c>
      <c r="K119" s="183"/>
      <c r="L119" s="223" t="s">
        <v>302</v>
      </c>
      <c r="M119" s="224">
        <v>0</v>
      </c>
      <c r="N119" s="224">
        <v>5.3102688164003107</v>
      </c>
      <c r="O119" s="183">
        <v>0</v>
      </c>
      <c r="P119" s="183">
        <v>3</v>
      </c>
    </row>
    <row r="120" spans="1:16" ht="16.5" thickBot="1">
      <c r="A120" s="600"/>
      <c r="B120" s="589"/>
      <c r="C120" s="204">
        <v>30</v>
      </c>
      <c r="D120" s="205" t="s">
        <v>313</v>
      </c>
      <c r="E120" s="205">
        <v>80</v>
      </c>
      <c r="F120" s="205"/>
      <c r="G120" s="205">
        <v>80</v>
      </c>
      <c r="H120" s="206">
        <v>80</v>
      </c>
      <c r="I120" s="218">
        <v>1.9030899869919435</v>
      </c>
      <c r="J120" s="207">
        <v>1.3614860459297524</v>
      </c>
      <c r="K120" s="183"/>
      <c r="L120" s="223" t="s">
        <v>137</v>
      </c>
      <c r="M120" s="224">
        <v>0.59271708346121454</v>
      </c>
      <c r="N120" s="224">
        <v>4.7175517329390964</v>
      </c>
      <c r="O120" s="183">
        <v>1.0266161030688663</v>
      </c>
      <c r="P120" s="183">
        <v>3</v>
      </c>
    </row>
    <row r="121" spans="1:16" ht="15.75">
      <c r="A121" s="600"/>
      <c r="B121" s="588" t="s">
        <v>303</v>
      </c>
      <c r="C121" s="200">
        <v>31</v>
      </c>
      <c r="D121" s="201" t="s">
        <v>313</v>
      </c>
      <c r="E121" s="201">
        <v>500</v>
      </c>
      <c r="F121" s="201"/>
      <c r="G121" s="201">
        <v>500</v>
      </c>
      <c r="H121" s="202">
        <v>500</v>
      </c>
      <c r="I121" s="220">
        <v>2.6989700043360187</v>
      </c>
      <c r="J121" s="203">
        <v>0.56560602858567721</v>
      </c>
      <c r="K121" s="183"/>
      <c r="L121" s="223" t="s">
        <v>303</v>
      </c>
      <c r="M121" s="224">
        <v>5.7508875910602795</v>
      </c>
      <c r="N121" s="224">
        <v>-0.44061877465996763</v>
      </c>
      <c r="O121" s="183">
        <v>0.76885050440667835</v>
      </c>
      <c r="P121" s="183">
        <v>3</v>
      </c>
    </row>
    <row r="122" spans="1:16" ht="15.75">
      <c r="A122" s="600"/>
      <c r="B122" s="586"/>
      <c r="C122" s="194">
        <v>32</v>
      </c>
      <c r="D122" s="195" t="s">
        <v>313</v>
      </c>
      <c r="E122" s="195">
        <v>1280</v>
      </c>
      <c r="F122" s="195"/>
      <c r="G122" s="195">
        <v>1280</v>
      </c>
      <c r="H122" s="196">
        <v>1280</v>
      </c>
      <c r="I122" s="217">
        <v>3.1072099696478683</v>
      </c>
      <c r="J122" s="197">
        <v>0.15736606327382763</v>
      </c>
      <c r="K122" s="183"/>
      <c r="L122" s="223" t="s">
        <v>304</v>
      </c>
      <c r="M122" s="224">
        <v>0</v>
      </c>
      <c r="N122" s="224">
        <v>5.3102688164003107</v>
      </c>
      <c r="O122" s="183">
        <v>0</v>
      </c>
      <c r="P122" s="183">
        <v>3</v>
      </c>
    </row>
    <row r="123" spans="1:16" ht="16.5" thickBot="1">
      <c r="A123" s="600"/>
      <c r="B123" s="589"/>
      <c r="C123" s="204">
        <v>33</v>
      </c>
      <c r="D123" s="205" t="s">
        <v>313</v>
      </c>
      <c r="E123" s="205">
        <v>100</v>
      </c>
      <c r="F123" s="205"/>
      <c r="G123" s="205">
        <v>100</v>
      </c>
      <c r="H123" s="206">
        <v>100</v>
      </c>
      <c r="I123" s="218">
        <v>2</v>
      </c>
      <c r="J123" s="207">
        <v>1.264576032921696</v>
      </c>
      <c r="K123" s="183"/>
      <c r="L123" s="223" t="s">
        <v>305</v>
      </c>
      <c r="M123" s="224">
        <v>0</v>
      </c>
      <c r="N123" s="224">
        <v>5.3102688164003107</v>
      </c>
      <c r="O123" s="183">
        <v>0</v>
      </c>
      <c r="P123" s="183">
        <v>3</v>
      </c>
    </row>
    <row r="124" spans="1:16" ht="15.75">
      <c r="A124" s="600"/>
      <c r="B124" s="588" t="s">
        <v>304</v>
      </c>
      <c r="C124" s="200">
        <v>34</v>
      </c>
      <c r="D124" s="201" t="s">
        <v>313</v>
      </c>
      <c r="E124" s="201">
        <v>0</v>
      </c>
      <c r="F124" s="201"/>
      <c r="G124" s="201">
        <v>0</v>
      </c>
      <c r="H124" s="202">
        <v>0</v>
      </c>
      <c r="I124" s="220">
        <v>0</v>
      </c>
      <c r="J124" s="203">
        <v>3.264576032921696</v>
      </c>
      <c r="K124" s="183"/>
      <c r="L124" s="183">
        <v>12</v>
      </c>
      <c r="M124" s="183">
        <v>0</v>
      </c>
      <c r="N124" s="183">
        <v>0</v>
      </c>
      <c r="O124" s="183">
        <v>0</v>
      </c>
      <c r="P124" s="183">
        <v>0</v>
      </c>
    </row>
    <row r="125" spans="1:16" ht="15.75">
      <c r="A125" s="600"/>
      <c r="B125" s="586"/>
      <c r="C125" s="194">
        <v>35</v>
      </c>
      <c r="D125" s="195" t="s">
        <v>313</v>
      </c>
      <c r="E125" s="195">
        <v>0</v>
      </c>
      <c r="F125" s="195"/>
      <c r="G125" s="195">
        <v>0</v>
      </c>
      <c r="H125" s="196">
        <v>0</v>
      </c>
      <c r="I125" s="217">
        <v>0</v>
      </c>
      <c r="J125" s="197">
        <v>3.264576032921696</v>
      </c>
      <c r="K125" s="183"/>
      <c r="L125" s="183" t="s">
        <v>142</v>
      </c>
      <c r="M125" s="183">
        <v>0</v>
      </c>
      <c r="N125" s="183">
        <v>0</v>
      </c>
      <c r="O125" s="183">
        <v>0</v>
      </c>
      <c r="P125" s="183">
        <v>0</v>
      </c>
    </row>
    <row r="126" spans="1:16" ht="16.5" thickBot="1">
      <c r="A126" s="600"/>
      <c r="B126" s="589"/>
      <c r="C126" s="204">
        <v>36</v>
      </c>
      <c r="D126" s="205" t="s">
        <v>313</v>
      </c>
      <c r="E126" s="205">
        <v>0</v>
      </c>
      <c r="F126" s="205"/>
      <c r="G126" s="205">
        <v>0</v>
      </c>
      <c r="H126" s="206">
        <v>0</v>
      </c>
      <c r="I126" s="218">
        <v>0</v>
      </c>
      <c r="J126" s="207">
        <v>3.264576032921696</v>
      </c>
      <c r="K126" s="183"/>
      <c r="L126" s="183"/>
      <c r="M126" s="183"/>
      <c r="N126" s="183"/>
      <c r="O126" s="183"/>
      <c r="P126" s="183"/>
    </row>
    <row r="127" spans="1:16" ht="15.75">
      <c r="A127" s="600"/>
      <c r="B127" s="588" t="s">
        <v>305</v>
      </c>
      <c r="C127" s="200">
        <v>37</v>
      </c>
      <c r="D127" s="201" t="s">
        <v>313</v>
      </c>
      <c r="E127" s="201">
        <v>2540</v>
      </c>
      <c r="F127" s="201"/>
      <c r="G127" s="201">
        <v>2540</v>
      </c>
      <c r="H127" s="202">
        <v>2540</v>
      </c>
      <c r="I127" s="220">
        <v>3.4048337166199381</v>
      </c>
      <c r="J127" s="203">
        <v>-0.1402576836982421</v>
      </c>
      <c r="K127" s="183"/>
      <c r="L127" s="183"/>
      <c r="M127" s="183"/>
      <c r="N127" s="183"/>
      <c r="O127" s="183"/>
      <c r="P127" s="183"/>
    </row>
    <row r="128" spans="1:16" ht="15.75">
      <c r="A128" s="600"/>
      <c r="B128" s="586"/>
      <c r="C128" s="194">
        <v>38</v>
      </c>
      <c r="D128" s="195" t="s">
        <v>313</v>
      </c>
      <c r="E128" s="195">
        <v>3860</v>
      </c>
      <c r="F128" s="195"/>
      <c r="G128" s="195">
        <v>3860</v>
      </c>
      <c r="H128" s="196">
        <v>3860</v>
      </c>
      <c r="I128" s="217">
        <v>3.5865873046717551</v>
      </c>
      <c r="J128" s="197">
        <v>-0.32201127175005917</v>
      </c>
      <c r="K128" s="183"/>
      <c r="L128" s="183"/>
      <c r="M128" s="183"/>
      <c r="N128" s="183"/>
      <c r="O128" s="183"/>
      <c r="P128" s="183"/>
    </row>
    <row r="129" spans="1:16" ht="16.5" thickBot="1">
      <c r="A129" s="601"/>
      <c r="B129" s="602"/>
      <c r="C129" s="210">
        <v>39</v>
      </c>
      <c r="D129" s="211" t="s">
        <v>313</v>
      </c>
      <c r="E129" s="211">
        <v>1780</v>
      </c>
      <c r="F129" s="211"/>
      <c r="G129" s="211">
        <v>1780</v>
      </c>
      <c r="H129" s="208">
        <v>1780</v>
      </c>
      <c r="I129" s="221">
        <v>3.2504200023088941</v>
      </c>
      <c r="J129" s="209">
        <v>1.4156030612801906E-2</v>
      </c>
      <c r="K129" s="183"/>
      <c r="L129" s="183"/>
      <c r="M129" s="183"/>
      <c r="N129" s="183"/>
      <c r="O129" s="183"/>
      <c r="P129" s="183"/>
    </row>
    <row r="130" spans="1:16" ht="16.5" thickTop="1">
      <c r="A130" s="599" t="s">
        <v>349</v>
      </c>
      <c r="B130" s="585" t="s">
        <v>298</v>
      </c>
      <c r="C130" s="190">
        <v>40</v>
      </c>
      <c r="D130" s="191">
        <v>100</v>
      </c>
      <c r="E130" s="191">
        <v>190000</v>
      </c>
      <c r="F130" s="191"/>
      <c r="G130" s="191">
        <v>190000</v>
      </c>
      <c r="H130" s="192">
        <v>190000</v>
      </c>
      <c r="I130" s="216">
        <v>5.2787536009528289</v>
      </c>
      <c r="J130" s="193">
        <v>3.1515215447481815E-2</v>
      </c>
      <c r="K130" s="183"/>
      <c r="L130" s="183"/>
      <c r="M130" s="183"/>
      <c r="N130" s="183"/>
      <c r="O130" s="183"/>
      <c r="P130" s="183"/>
    </row>
    <row r="131" spans="1:16" ht="15.75">
      <c r="A131" s="600"/>
      <c r="B131" s="586"/>
      <c r="C131" s="194">
        <v>41</v>
      </c>
      <c r="D131" s="195">
        <v>100</v>
      </c>
      <c r="E131" s="195">
        <v>4200000</v>
      </c>
      <c r="F131" s="195"/>
      <c r="G131" s="195">
        <v>2040000</v>
      </c>
      <c r="H131" s="196">
        <v>2040000</v>
      </c>
      <c r="I131" s="217">
        <v>6.3096301674258983</v>
      </c>
      <c r="J131" s="197">
        <v>-0.99936135102558765</v>
      </c>
      <c r="K131" s="183"/>
      <c r="L131" s="183"/>
      <c r="M131" s="183"/>
      <c r="N131" s="183"/>
      <c r="O131" s="183"/>
      <c r="P131" s="183"/>
    </row>
    <row r="132" spans="1:16" ht="16.5" thickBot="1">
      <c r="A132" s="600"/>
      <c r="B132" s="587"/>
      <c r="C132" s="198">
        <v>42</v>
      </c>
      <c r="D132" s="199">
        <v>100</v>
      </c>
      <c r="E132" s="199">
        <v>20400</v>
      </c>
      <c r="F132" s="199"/>
      <c r="G132" s="199">
        <v>22000</v>
      </c>
      <c r="H132" s="227">
        <v>22000</v>
      </c>
      <c r="I132" s="230">
        <v>4.3424226808222066</v>
      </c>
      <c r="J132" s="228">
        <v>0.96784613557810406</v>
      </c>
      <c r="K132" s="183"/>
      <c r="L132" s="183"/>
      <c r="M132" s="183"/>
      <c r="N132" s="183"/>
      <c r="O132" s="183"/>
      <c r="P132" s="183"/>
    </row>
    <row r="133" spans="1:16" ht="15.75">
      <c r="A133" s="600"/>
      <c r="B133" s="588" t="s">
        <v>127</v>
      </c>
      <c r="C133" s="200">
        <v>43</v>
      </c>
      <c r="D133" s="201" t="s">
        <v>313</v>
      </c>
      <c r="E133" s="201">
        <v>0</v>
      </c>
      <c r="F133" s="201"/>
      <c r="G133" s="201">
        <v>0</v>
      </c>
      <c r="H133" s="202">
        <v>0</v>
      </c>
      <c r="I133" s="220">
        <v>0</v>
      </c>
      <c r="J133" s="203">
        <v>5.3102688164003107</v>
      </c>
      <c r="K133" s="183"/>
      <c r="L133" s="183"/>
      <c r="M133" s="183"/>
      <c r="N133" s="183"/>
      <c r="O133" s="183"/>
      <c r="P133" s="183"/>
    </row>
    <row r="134" spans="1:16" ht="15.75">
      <c r="A134" s="600"/>
      <c r="B134" s="586"/>
      <c r="C134" s="194">
        <v>44</v>
      </c>
      <c r="D134" s="195" t="s">
        <v>313</v>
      </c>
      <c r="E134" s="195">
        <v>0</v>
      </c>
      <c r="F134" s="195"/>
      <c r="G134" s="195">
        <v>0</v>
      </c>
      <c r="H134" s="196">
        <v>0</v>
      </c>
      <c r="I134" s="217">
        <v>0</v>
      </c>
      <c r="J134" s="197">
        <v>5.3102688164003107</v>
      </c>
      <c r="K134" s="183"/>
      <c r="L134" s="183"/>
      <c r="M134" s="183"/>
      <c r="N134" s="183"/>
      <c r="O134" s="183"/>
      <c r="P134" s="183"/>
    </row>
    <row r="135" spans="1:16" ht="15.75" thickBot="1">
      <c r="A135" s="600"/>
      <c r="B135" s="589"/>
      <c r="C135" s="204">
        <v>45</v>
      </c>
      <c r="D135" s="205" t="s">
        <v>313</v>
      </c>
      <c r="E135" s="205">
        <v>0</v>
      </c>
      <c r="F135" s="205"/>
      <c r="G135" s="205">
        <v>0</v>
      </c>
      <c r="H135" s="206">
        <v>0</v>
      </c>
      <c r="I135" s="218">
        <v>0</v>
      </c>
      <c r="J135" s="207">
        <v>5.3102688164003107</v>
      </c>
    </row>
    <row r="136" spans="1:16">
      <c r="A136" s="600"/>
      <c r="B136" s="588" t="s">
        <v>299</v>
      </c>
      <c r="C136" s="200">
        <v>46</v>
      </c>
      <c r="D136" s="201">
        <v>100</v>
      </c>
      <c r="E136" s="201">
        <v>6000</v>
      </c>
      <c r="F136" s="201"/>
      <c r="G136" s="201">
        <v>2320</v>
      </c>
      <c r="H136" s="202">
        <v>2320</v>
      </c>
      <c r="I136" s="220">
        <v>3.3654879848908998</v>
      </c>
      <c r="J136" s="203">
        <v>1.9447808315094108</v>
      </c>
    </row>
    <row r="137" spans="1:16">
      <c r="A137" s="600"/>
      <c r="B137" s="586"/>
      <c r="C137" s="194">
        <v>47</v>
      </c>
      <c r="D137" s="195">
        <v>100</v>
      </c>
      <c r="E137" s="195">
        <v>4670000</v>
      </c>
      <c r="F137" s="195"/>
      <c r="G137" s="195">
        <v>2300</v>
      </c>
      <c r="H137" s="196">
        <v>2300</v>
      </c>
      <c r="I137" s="217">
        <v>3.3617278360175931</v>
      </c>
      <c r="J137" s="197">
        <v>1.9485409803827176</v>
      </c>
    </row>
    <row r="138" spans="1:16" ht="15.75" thickBot="1">
      <c r="A138" s="600"/>
      <c r="B138" s="589"/>
      <c r="C138" s="204">
        <v>48</v>
      </c>
      <c r="D138" s="205">
        <v>100</v>
      </c>
      <c r="E138" s="205">
        <v>2000</v>
      </c>
      <c r="F138" s="205"/>
      <c r="G138" s="205">
        <v>680</v>
      </c>
      <c r="H138" s="206">
        <v>680</v>
      </c>
      <c r="I138" s="218">
        <v>2.8325089127062362</v>
      </c>
      <c r="J138" s="207">
        <v>2.4777599036940745</v>
      </c>
    </row>
    <row r="139" spans="1:16">
      <c r="A139" s="600"/>
      <c r="B139" s="588" t="s">
        <v>129</v>
      </c>
      <c r="C139" s="200">
        <v>49</v>
      </c>
      <c r="D139" s="201" t="s">
        <v>313</v>
      </c>
      <c r="E139" s="201">
        <v>0</v>
      </c>
      <c r="F139" s="201"/>
      <c r="G139" s="201">
        <v>0</v>
      </c>
      <c r="H139" s="202">
        <v>0</v>
      </c>
      <c r="I139" s="220">
        <v>0</v>
      </c>
      <c r="J139" s="203">
        <v>5.3102688164003107</v>
      </c>
    </row>
    <row r="140" spans="1:16">
      <c r="A140" s="600"/>
      <c r="B140" s="586"/>
      <c r="C140" s="194">
        <v>50</v>
      </c>
      <c r="D140" s="195" t="s">
        <v>313</v>
      </c>
      <c r="E140" s="195">
        <v>0</v>
      </c>
      <c r="F140" s="195"/>
      <c r="G140" s="195">
        <v>0</v>
      </c>
      <c r="H140" s="196">
        <v>0</v>
      </c>
      <c r="I140" s="217">
        <v>0</v>
      </c>
      <c r="J140" s="197">
        <v>5.3102688164003107</v>
      </c>
    </row>
    <row r="141" spans="1:16" ht="15.75" thickBot="1">
      <c r="A141" s="600"/>
      <c r="B141" s="589"/>
      <c r="C141" s="204">
        <v>51</v>
      </c>
      <c r="D141" s="205" t="s">
        <v>313</v>
      </c>
      <c r="E141" s="205">
        <v>0</v>
      </c>
      <c r="F141" s="205"/>
      <c r="G141" s="205">
        <v>0</v>
      </c>
      <c r="H141" s="206">
        <v>0</v>
      </c>
      <c r="I141" s="218">
        <v>0</v>
      </c>
      <c r="J141" s="207">
        <v>5.3102688164003107</v>
      </c>
    </row>
    <row r="142" spans="1:16">
      <c r="A142" s="600"/>
      <c r="B142" s="588" t="s">
        <v>300</v>
      </c>
      <c r="C142" s="200">
        <v>52</v>
      </c>
      <c r="D142" s="201">
        <v>100</v>
      </c>
      <c r="E142" s="201">
        <v>0</v>
      </c>
      <c r="F142" s="201" t="s">
        <v>313</v>
      </c>
      <c r="G142" s="201">
        <v>0</v>
      </c>
      <c r="H142" s="202">
        <v>0</v>
      </c>
      <c r="I142" s="220">
        <v>0</v>
      </c>
      <c r="J142" s="203">
        <v>5.3102688164003107</v>
      </c>
    </row>
    <row r="143" spans="1:16">
      <c r="A143" s="600"/>
      <c r="B143" s="586"/>
      <c r="C143" s="194">
        <v>53</v>
      </c>
      <c r="D143" s="195">
        <v>100</v>
      </c>
      <c r="E143" s="195">
        <v>0</v>
      </c>
      <c r="F143" s="195" t="s">
        <v>313</v>
      </c>
      <c r="G143" s="195">
        <v>0</v>
      </c>
      <c r="H143" s="196">
        <v>0</v>
      </c>
      <c r="I143" s="217">
        <v>0</v>
      </c>
      <c r="J143" s="197">
        <v>5.3102688164003107</v>
      </c>
    </row>
    <row r="144" spans="1:16" ht="15.75" thickBot="1">
      <c r="A144" s="600"/>
      <c r="B144" s="589"/>
      <c r="C144" s="204">
        <v>54</v>
      </c>
      <c r="D144" s="205">
        <v>100</v>
      </c>
      <c r="E144" s="205">
        <v>0</v>
      </c>
      <c r="F144" s="205" t="s">
        <v>313</v>
      </c>
      <c r="G144" s="205">
        <v>0</v>
      </c>
      <c r="H144" s="206">
        <v>0</v>
      </c>
      <c r="I144" s="218">
        <v>0</v>
      </c>
      <c r="J144" s="207">
        <v>5.3102688164003107</v>
      </c>
    </row>
    <row r="145" spans="1:10">
      <c r="A145" s="600"/>
      <c r="B145" s="590" t="s">
        <v>131</v>
      </c>
      <c r="C145" s="212">
        <v>55</v>
      </c>
      <c r="D145" s="222" t="s">
        <v>313</v>
      </c>
      <c r="E145" s="222">
        <v>0</v>
      </c>
      <c r="F145" s="222"/>
      <c r="G145" s="222">
        <v>0</v>
      </c>
      <c r="H145" s="213">
        <v>0</v>
      </c>
      <c r="I145" s="219">
        <v>0</v>
      </c>
      <c r="J145" s="214">
        <v>5.3102688164003107</v>
      </c>
    </row>
    <row r="146" spans="1:10">
      <c r="A146" s="600"/>
      <c r="B146" s="586"/>
      <c r="C146" s="194">
        <v>56</v>
      </c>
      <c r="D146" s="195" t="s">
        <v>313</v>
      </c>
      <c r="E146" s="195">
        <v>0</v>
      </c>
      <c r="F146" s="195"/>
      <c r="G146" s="195">
        <v>0</v>
      </c>
      <c r="H146" s="196">
        <v>0</v>
      </c>
      <c r="I146" s="217">
        <v>0</v>
      </c>
      <c r="J146" s="197">
        <v>5.3102688164003107</v>
      </c>
    </row>
    <row r="147" spans="1:10" ht="15.75" thickBot="1">
      <c r="A147" s="600"/>
      <c r="B147" s="589"/>
      <c r="C147" s="204">
        <v>57</v>
      </c>
      <c r="D147" s="205" t="s">
        <v>313</v>
      </c>
      <c r="E147" s="205">
        <v>0</v>
      </c>
      <c r="F147" s="205"/>
      <c r="G147" s="205">
        <v>0</v>
      </c>
      <c r="H147" s="227">
        <v>0</v>
      </c>
      <c r="I147" s="230">
        <v>0</v>
      </c>
      <c r="J147" s="228">
        <v>5.3102688164003107</v>
      </c>
    </row>
    <row r="148" spans="1:10">
      <c r="A148" s="600"/>
      <c r="B148" s="588" t="s">
        <v>301</v>
      </c>
      <c r="C148" s="200">
        <v>58</v>
      </c>
      <c r="D148" s="201">
        <v>100</v>
      </c>
      <c r="E148" s="201">
        <v>0</v>
      </c>
      <c r="F148" s="201" t="s">
        <v>313</v>
      </c>
      <c r="G148" s="201">
        <v>26000</v>
      </c>
      <c r="H148" s="202">
        <v>26000</v>
      </c>
      <c r="I148" s="220">
        <v>4.4149733479708182</v>
      </c>
      <c r="J148" s="203">
        <v>0.89529546842949248</v>
      </c>
    </row>
    <row r="149" spans="1:10">
      <c r="A149" s="600"/>
      <c r="B149" s="586"/>
      <c r="C149" s="194">
        <v>59</v>
      </c>
      <c r="D149" s="195">
        <v>100</v>
      </c>
      <c r="E149" s="195">
        <v>0</v>
      </c>
      <c r="F149" s="195" t="s">
        <v>313</v>
      </c>
      <c r="G149" s="195">
        <v>0</v>
      </c>
      <c r="H149" s="196">
        <v>0</v>
      </c>
      <c r="I149" s="217">
        <v>0</v>
      </c>
      <c r="J149" s="197">
        <v>5.3102688164003107</v>
      </c>
    </row>
    <row r="150" spans="1:10" ht="15.75" thickBot="1">
      <c r="A150" s="600"/>
      <c r="B150" s="589"/>
      <c r="C150" s="204">
        <v>60</v>
      </c>
      <c r="D150" s="205">
        <v>100</v>
      </c>
      <c r="E150" s="205">
        <v>0</v>
      </c>
      <c r="F150" s="205" t="s">
        <v>313</v>
      </c>
      <c r="G150" s="205">
        <v>0</v>
      </c>
      <c r="H150" s="206">
        <v>0</v>
      </c>
      <c r="I150" s="218">
        <v>0</v>
      </c>
      <c r="J150" s="207">
        <v>5.3102688164003107</v>
      </c>
    </row>
    <row r="151" spans="1:10">
      <c r="A151" s="600"/>
      <c r="B151" s="588" t="s">
        <v>135</v>
      </c>
      <c r="C151" s="200">
        <v>61</v>
      </c>
      <c r="D151" s="201" t="s">
        <v>313</v>
      </c>
      <c r="E151" s="201">
        <v>0</v>
      </c>
      <c r="F151" s="201"/>
      <c r="G151" s="201">
        <v>0</v>
      </c>
      <c r="H151" s="202">
        <v>0</v>
      </c>
      <c r="I151" s="220">
        <v>0</v>
      </c>
      <c r="J151" s="203">
        <v>5.3102688164003107</v>
      </c>
    </row>
    <row r="152" spans="1:10">
      <c r="A152" s="600"/>
      <c r="B152" s="586"/>
      <c r="C152" s="194">
        <v>62</v>
      </c>
      <c r="D152" s="195" t="s">
        <v>313</v>
      </c>
      <c r="E152" s="195">
        <v>0</v>
      </c>
      <c r="F152" s="195"/>
      <c r="G152" s="195">
        <v>0</v>
      </c>
      <c r="H152" s="196">
        <v>0</v>
      </c>
      <c r="I152" s="217">
        <v>0</v>
      </c>
      <c r="J152" s="197">
        <v>5.3102688164003107</v>
      </c>
    </row>
    <row r="153" spans="1:10" ht="15.75" thickBot="1">
      <c r="A153" s="600"/>
      <c r="B153" s="589"/>
      <c r="C153" s="204">
        <v>63</v>
      </c>
      <c r="D153" s="205" t="s">
        <v>313</v>
      </c>
      <c r="E153" s="205">
        <v>0</v>
      </c>
      <c r="F153" s="205"/>
      <c r="G153" s="205">
        <v>0</v>
      </c>
      <c r="H153" s="206">
        <v>0</v>
      </c>
      <c r="I153" s="218">
        <v>0</v>
      </c>
      <c r="J153" s="207">
        <v>5.3102688164003107</v>
      </c>
    </row>
    <row r="154" spans="1:10">
      <c r="A154" s="600"/>
      <c r="B154" s="588" t="s">
        <v>302</v>
      </c>
      <c r="C154" s="200">
        <v>64</v>
      </c>
      <c r="D154" s="201">
        <v>100</v>
      </c>
      <c r="E154" s="201">
        <v>0</v>
      </c>
      <c r="F154" s="201" t="s">
        <v>313</v>
      </c>
      <c r="G154" s="201">
        <v>0</v>
      </c>
      <c r="H154" s="202">
        <v>0</v>
      </c>
      <c r="I154" s="220">
        <v>0</v>
      </c>
      <c r="J154" s="203">
        <v>5.3102688164003107</v>
      </c>
    </row>
    <row r="155" spans="1:10">
      <c r="A155" s="600"/>
      <c r="B155" s="586"/>
      <c r="C155" s="194">
        <v>65</v>
      </c>
      <c r="D155" s="195">
        <v>100</v>
      </c>
      <c r="E155" s="195">
        <v>0</v>
      </c>
      <c r="F155" s="195" t="s">
        <v>313</v>
      </c>
      <c r="G155" s="195">
        <v>0</v>
      </c>
      <c r="H155" s="196">
        <v>0</v>
      </c>
      <c r="I155" s="217">
        <v>0</v>
      </c>
      <c r="J155" s="197">
        <v>5.3102688164003107</v>
      </c>
    </row>
    <row r="156" spans="1:10" ht="15.75" thickBot="1">
      <c r="A156" s="600"/>
      <c r="B156" s="589"/>
      <c r="C156" s="204">
        <v>66</v>
      </c>
      <c r="D156" s="205">
        <v>100</v>
      </c>
      <c r="E156" s="205">
        <v>0</v>
      </c>
      <c r="F156" s="205" t="s">
        <v>313</v>
      </c>
      <c r="G156" s="205">
        <v>0</v>
      </c>
      <c r="H156" s="206">
        <v>0</v>
      </c>
      <c r="I156" s="218">
        <v>0</v>
      </c>
      <c r="J156" s="207">
        <v>5.3102688164003107</v>
      </c>
    </row>
    <row r="157" spans="1:10">
      <c r="A157" s="600"/>
      <c r="B157" s="588" t="s">
        <v>137</v>
      </c>
      <c r="C157" s="200">
        <v>67</v>
      </c>
      <c r="D157" s="201" t="s">
        <v>313</v>
      </c>
      <c r="E157" s="201">
        <v>0</v>
      </c>
      <c r="F157" s="201"/>
      <c r="G157" s="201">
        <v>0</v>
      </c>
      <c r="H157" s="202">
        <v>0</v>
      </c>
      <c r="I157" s="220">
        <v>0</v>
      </c>
      <c r="J157" s="203">
        <v>5.3102688164003107</v>
      </c>
    </row>
    <row r="158" spans="1:10">
      <c r="A158" s="600"/>
      <c r="B158" s="586"/>
      <c r="C158" s="194">
        <v>68</v>
      </c>
      <c r="D158" s="195" t="s">
        <v>313</v>
      </c>
      <c r="E158" s="195">
        <v>60</v>
      </c>
      <c r="F158" s="195"/>
      <c r="G158" s="195">
        <v>60</v>
      </c>
      <c r="H158" s="196">
        <v>60</v>
      </c>
      <c r="I158" s="217">
        <v>1.7781512503836436</v>
      </c>
      <c r="J158" s="197">
        <v>3.5321175660166668</v>
      </c>
    </row>
    <row r="159" spans="1:10" ht="15.75" thickBot="1">
      <c r="A159" s="600"/>
      <c r="B159" s="589"/>
      <c r="C159" s="204">
        <v>69</v>
      </c>
      <c r="D159" s="205" t="s">
        <v>313</v>
      </c>
      <c r="E159" s="205">
        <v>0</v>
      </c>
      <c r="F159" s="205"/>
      <c r="G159" s="205">
        <v>0</v>
      </c>
      <c r="H159" s="206">
        <v>0</v>
      </c>
      <c r="I159" s="218">
        <v>0</v>
      </c>
      <c r="J159" s="207">
        <v>5.3102688164003107</v>
      </c>
    </row>
    <row r="160" spans="1:10">
      <c r="A160" s="600"/>
      <c r="B160" s="588" t="s">
        <v>303</v>
      </c>
      <c r="C160" s="200">
        <v>70</v>
      </c>
      <c r="D160" s="201">
        <v>100</v>
      </c>
      <c r="E160" s="201">
        <v>88000</v>
      </c>
      <c r="F160" s="201"/>
      <c r="G160" s="201">
        <v>88000</v>
      </c>
      <c r="H160" s="202">
        <v>88000</v>
      </c>
      <c r="I160" s="220">
        <v>4.9444826721501682</v>
      </c>
      <c r="J160" s="203">
        <v>0.36578614425014244</v>
      </c>
    </row>
    <row r="161" spans="1:16">
      <c r="A161" s="600"/>
      <c r="B161" s="586"/>
      <c r="C161" s="194">
        <v>71</v>
      </c>
      <c r="D161" s="195">
        <v>100</v>
      </c>
      <c r="E161" s="195">
        <v>2990000</v>
      </c>
      <c r="F161" s="195"/>
      <c r="G161" s="195">
        <v>2990000</v>
      </c>
      <c r="H161" s="196">
        <v>2990000</v>
      </c>
      <c r="I161" s="217">
        <v>6.47567118832443</v>
      </c>
      <c r="J161" s="197">
        <v>-1.1654023719241193</v>
      </c>
    </row>
    <row r="162" spans="1:16" ht="15.75" thickBot="1">
      <c r="A162" s="600"/>
      <c r="B162" s="589"/>
      <c r="C162" s="204">
        <v>72</v>
      </c>
      <c r="D162" s="205">
        <v>100</v>
      </c>
      <c r="E162" s="205">
        <v>680000</v>
      </c>
      <c r="F162" s="205"/>
      <c r="G162" s="205">
        <v>680000</v>
      </c>
      <c r="H162" s="206">
        <v>680000</v>
      </c>
      <c r="I162" s="218">
        <v>5.8325089127062366</v>
      </c>
      <c r="J162" s="207">
        <v>-0.52224009630592594</v>
      </c>
    </row>
    <row r="163" spans="1:16">
      <c r="A163" s="600"/>
      <c r="B163" s="588" t="s">
        <v>304</v>
      </c>
      <c r="C163" s="200">
        <v>73</v>
      </c>
      <c r="D163" s="201" t="s">
        <v>313</v>
      </c>
      <c r="E163" s="201">
        <v>0</v>
      </c>
      <c r="F163" s="201"/>
      <c r="G163" s="201">
        <v>0</v>
      </c>
      <c r="H163" s="202">
        <v>0</v>
      </c>
      <c r="I163" s="220">
        <v>0</v>
      </c>
      <c r="J163" s="203">
        <v>5.3102688164003107</v>
      </c>
    </row>
    <row r="164" spans="1:16">
      <c r="A164" s="600"/>
      <c r="B164" s="586"/>
      <c r="C164" s="194">
        <v>74</v>
      </c>
      <c r="D164" s="195" t="s">
        <v>313</v>
      </c>
      <c r="E164" s="195">
        <v>0</v>
      </c>
      <c r="F164" s="195"/>
      <c r="G164" s="195">
        <v>0</v>
      </c>
      <c r="H164" s="196">
        <v>0</v>
      </c>
      <c r="I164" s="217">
        <v>0</v>
      </c>
      <c r="J164" s="197">
        <v>5.3102688164003107</v>
      </c>
    </row>
    <row r="165" spans="1:16" ht="15.75" thickBot="1">
      <c r="A165" s="600"/>
      <c r="B165" s="589"/>
      <c r="C165" s="204">
        <v>75</v>
      </c>
      <c r="D165" s="205" t="s">
        <v>313</v>
      </c>
      <c r="E165" s="205">
        <v>0</v>
      </c>
      <c r="F165" s="205"/>
      <c r="G165" s="205">
        <v>0</v>
      </c>
      <c r="H165" s="206">
        <v>0</v>
      </c>
      <c r="I165" s="218">
        <v>0</v>
      </c>
      <c r="J165" s="207">
        <v>5.3102688164003107</v>
      </c>
    </row>
    <row r="166" spans="1:16">
      <c r="A166" s="600"/>
      <c r="B166" s="588" t="s">
        <v>305</v>
      </c>
      <c r="C166" s="200">
        <v>76</v>
      </c>
      <c r="D166" s="201">
        <v>100</v>
      </c>
      <c r="E166" s="201">
        <v>0</v>
      </c>
      <c r="F166" s="201"/>
      <c r="G166" s="201">
        <v>0</v>
      </c>
      <c r="H166" s="202">
        <v>0</v>
      </c>
      <c r="I166" s="220">
        <v>0</v>
      </c>
      <c r="J166" s="203">
        <v>5.3102688164003107</v>
      </c>
    </row>
    <row r="167" spans="1:16">
      <c r="A167" s="600"/>
      <c r="B167" s="586"/>
      <c r="C167" s="194">
        <v>77</v>
      </c>
      <c r="D167" s="195">
        <v>100</v>
      </c>
      <c r="E167" s="195">
        <v>0</v>
      </c>
      <c r="F167" s="195"/>
      <c r="G167" s="195">
        <v>0</v>
      </c>
      <c r="H167" s="196">
        <v>0</v>
      </c>
      <c r="I167" s="217">
        <v>0</v>
      </c>
      <c r="J167" s="197">
        <v>5.3102688164003107</v>
      </c>
    </row>
    <row r="168" spans="1:16" ht="15.75" thickBot="1">
      <c r="A168" s="601"/>
      <c r="B168" s="602"/>
      <c r="C168" s="210">
        <v>78</v>
      </c>
      <c r="D168" s="211">
        <v>100</v>
      </c>
      <c r="E168" s="211">
        <v>0</v>
      </c>
      <c r="F168" s="211"/>
      <c r="G168" s="211">
        <v>0</v>
      </c>
      <c r="H168" s="208">
        <v>0</v>
      </c>
      <c r="I168" s="221">
        <v>0</v>
      </c>
      <c r="J168" s="209">
        <v>5.3102688164003107</v>
      </c>
    </row>
    <row r="169" spans="1:16" ht="15.75" thickTop="1"/>
    <row r="170" spans="1:16" ht="15.75">
      <c r="A170" s="233"/>
      <c r="B170" s="591" t="s">
        <v>350</v>
      </c>
      <c r="C170" s="592"/>
      <c r="D170" s="592"/>
      <c r="E170" s="592"/>
      <c r="F170" s="592"/>
      <c r="G170" s="592"/>
      <c r="H170" s="592"/>
      <c r="I170" s="592"/>
      <c r="J170" s="270"/>
      <c r="K170" s="233"/>
      <c r="L170" s="233"/>
      <c r="M170" s="233"/>
      <c r="N170" s="233"/>
      <c r="O170" s="233"/>
      <c r="P170" s="233"/>
    </row>
    <row r="171" spans="1:16" ht="16.5" thickBot="1">
      <c r="A171" s="233"/>
      <c r="B171" s="592"/>
      <c r="C171" s="592"/>
      <c r="D171" s="592"/>
      <c r="E171" s="592"/>
      <c r="F171" s="592"/>
      <c r="G171" s="592"/>
      <c r="H171" s="592"/>
      <c r="I171" s="592"/>
      <c r="J171" s="270"/>
      <c r="K171" s="233"/>
      <c r="L171" s="233"/>
      <c r="M171" s="233"/>
      <c r="N171" s="233"/>
      <c r="O171" s="233"/>
      <c r="P171" s="233"/>
    </row>
    <row r="172" spans="1:16" ht="16.5" thickTop="1">
      <c r="A172" s="233"/>
      <c r="B172" s="593"/>
      <c r="C172" s="594" t="s">
        <v>316</v>
      </c>
      <c r="D172" s="596" t="s">
        <v>335</v>
      </c>
      <c r="E172" s="597"/>
      <c r="F172" s="596" t="s">
        <v>336</v>
      </c>
      <c r="G172" s="597"/>
      <c r="H172" s="596" t="s">
        <v>337</v>
      </c>
      <c r="I172" s="598"/>
      <c r="J172" s="275"/>
      <c r="K172" s="233"/>
      <c r="L172" s="233"/>
      <c r="M172" s="233"/>
      <c r="N172" s="233"/>
      <c r="O172" s="233"/>
      <c r="P172" s="233"/>
    </row>
    <row r="173" spans="1:16" ht="39.75" thickBot="1">
      <c r="A173" s="233"/>
      <c r="B173" s="593"/>
      <c r="C173" s="595"/>
      <c r="D173" s="238" t="s">
        <v>339</v>
      </c>
      <c r="E173" s="239" t="s">
        <v>340</v>
      </c>
      <c r="F173" s="238" t="s">
        <v>339</v>
      </c>
      <c r="G173" s="239" t="s">
        <v>340</v>
      </c>
      <c r="H173" s="238" t="s">
        <v>341</v>
      </c>
      <c r="I173" s="261" t="s">
        <v>342</v>
      </c>
      <c r="J173" s="271" t="s">
        <v>343</v>
      </c>
      <c r="K173" s="233"/>
      <c r="L173" s="234" t="s">
        <v>338</v>
      </c>
      <c r="M173" s="236" t="s">
        <v>345</v>
      </c>
      <c r="N173" s="237" t="s">
        <v>346</v>
      </c>
      <c r="O173" s="237" t="s">
        <v>347</v>
      </c>
      <c r="P173" s="236" t="s">
        <v>316</v>
      </c>
    </row>
    <row r="174" spans="1:16" ht="16.5" thickTop="1">
      <c r="A174" s="582" t="s">
        <v>348</v>
      </c>
      <c r="B174" s="585" t="s">
        <v>298</v>
      </c>
      <c r="C174" s="240">
        <v>1</v>
      </c>
      <c r="D174" s="241" t="s">
        <v>313</v>
      </c>
      <c r="E174" s="241">
        <v>17400</v>
      </c>
      <c r="F174" s="241"/>
      <c r="G174" s="241"/>
      <c r="H174" s="242">
        <v>17400</v>
      </c>
      <c r="I174" s="262">
        <v>4.2405492482825995</v>
      </c>
      <c r="J174" s="243">
        <v>-6.2063861986668911E-2</v>
      </c>
      <c r="K174" s="233"/>
      <c r="L174" s="268" t="s">
        <v>298</v>
      </c>
      <c r="M174" s="269">
        <v>4.1784853862959306</v>
      </c>
      <c r="N174" s="269">
        <v>0</v>
      </c>
      <c r="O174" s="233">
        <v>9.8879672393491616E-2</v>
      </c>
      <c r="P174" s="233">
        <v>3</v>
      </c>
    </row>
    <row r="175" spans="1:16" ht="15.75">
      <c r="A175" s="583"/>
      <c r="B175" s="586"/>
      <c r="C175" s="244">
        <v>2</v>
      </c>
      <c r="D175" s="245" t="s">
        <v>313</v>
      </c>
      <c r="E175" s="245">
        <v>17000</v>
      </c>
      <c r="F175" s="245"/>
      <c r="G175" s="245"/>
      <c r="H175" s="246">
        <v>17000</v>
      </c>
      <c r="I175" s="263">
        <v>4.2304489213782741</v>
      </c>
      <c r="J175" s="247">
        <v>-5.1963535082343526E-2</v>
      </c>
      <c r="K175" s="233"/>
      <c r="L175" s="268" t="s">
        <v>127</v>
      </c>
      <c r="M175" s="269">
        <v>1.7525749891599529</v>
      </c>
      <c r="N175" s="269">
        <v>2.4259103971359774</v>
      </c>
      <c r="O175" s="233">
        <v>0.63858105382367336</v>
      </c>
      <c r="P175" s="233">
        <v>2</v>
      </c>
    </row>
    <row r="176" spans="1:16" ht="16.5" thickBot="1">
      <c r="A176" s="583"/>
      <c r="B176" s="587"/>
      <c r="C176" s="248">
        <v>3</v>
      </c>
      <c r="D176" s="249" t="s">
        <v>313</v>
      </c>
      <c r="E176" s="249">
        <v>11600</v>
      </c>
      <c r="F176" s="249"/>
      <c r="G176" s="249"/>
      <c r="H176" s="272">
        <v>11600</v>
      </c>
      <c r="I176" s="274">
        <v>4.0644579892269181</v>
      </c>
      <c r="J176" s="273">
        <v>0.11402739706901244</v>
      </c>
      <c r="K176" s="233"/>
      <c r="L176" s="268" t="s">
        <v>299</v>
      </c>
      <c r="M176" s="269">
        <v>4.181993914874246</v>
      </c>
      <c r="N176" s="269">
        <v>-3.5085285783154063E-3</v>
      </c>
      <c r="O176" s="233">
        <v>6.8525727362873101E-2</v>
      </c>
      <c r="P176" s="233">
        <v>2</v>
      </c>
    </row>
    <row r="177" spans="1:16" ht="15.75">
      <c r="A177" s="583"/>
      <c r="B177" s="588" t="s">
        <v>127</v>
      </c>
      <c r="C177" s="250">
        <v>4</v>
      </c>
      <c r="D177" s="251" t="s">
        <v>313</v>
      </c>
      <c r="E177" s="251">
        <v>20</v>
      </c>
      <c r="F177" s="251"/>
      <c r="G177" s="251"/>
      <c r="H177" s="252">
        <v>20</v>
      </c>
      <c r="I177" s="266">
        <v>1.3010299956639813</v>
      </c>
      <c r="J177" s="253">
        <v>2.8774553906319493</v>
      </c>
      <c r="K177" s="233"/>
      <c r="L177" s="268" t="s">
        <v>129</v>
      </c>
      <c r="M177" s="269">
        <v>2.504300085880959</v>
      </c>
      <c r="N177" s="269">
        <v>1.6741853004149718</v>
      </c>
      <c r="O177" s="233">
        <v>3.8436671637753522E-2</v>
      </c>
      <c r="P177" s="233">
        <v>2</v>
      </c>
    </row>
    <row r="178" spans="1:16" ht="15.75">
      <c r="A178" s="583"/>
      <c r="B178" s="586"/>
      <c r="C178" s="244">
        <v>5</v>
      </c>
      <c r="D178" s="245" t="s">
        <v>313</v>
      </c>
      <c r="E178" s="245">
        <v>160</v>
      </c>
      <c r="F178" s="245"/>
      <c r="G178" s="245"/>
      <c r="H178" s="246">
        <v>160</v>
      </c>
      <c r="I178" s="263">
        <v>2.2041199826559246</v>
      </c>
      <c r="J178" s="247">
        <v>1.974365403640006</v>
      </c>
      <c r="K178" s="233"/>
      <c r="L178" s="268" t="s">
        <v>300</v>
      </c>
      <c r="M178" s="269">
        <v>4.0434289578299234</v>
      </c>
      <c r="N178" s="269">
        <v>0.13505642846600696</v>
      </c>
      <c r="O178" s="233">
        <v>0.20775184773912189</v>
      </c>
      <c r="P178" s="233">
        <v>2</v>
      </c>
    </row>
    <row r="179" spans="1:16" ht="16.5" thickBot="1">
      <c r="A179" s="583"/>
      <c r="B179" s="589"/>
      <c r="C179" s="254">
        <v>6</v>
      </c>
      <c r="D179" s="255" t="s">
        <v>313</v>
      </c>
      <c r="E179" s="255" t="s">
        <v>351</v>
      </c>
      <c r="F179" s="255"/>
      <c r="G179" s="255"/>
      <c r="H179" s="256" t="s">
        <v>351</v>
      </c>
      <c r="I179" s="264"/>
      <c r="J179" s="257" t="s">
        <v>352</v>
      </c>
      <c r="K179" s="233"/>
      <c r="L179" s="268" t="s">
        <v>131</v>
      </c>
      <c r="M179" s="269">
        <v>2.4781896346780665</v>
      </c>
      <c r="N179" s="269">
        <v>1.7002957516178643</v>
      </c>
      <c r="O179" s="233">
        <v>1.5470709467118164</v>
      </c>
      <c r="P179" s="233">
        <v>3</v>
      </c>
    </row>
    <row r="180" spans="1:16" ht="15.75">
      <c r="A180" s="583"/>
      <c r="B180" s="588" t="s">
        <v>299</v>
      </c>
      <c r="C180" s="250">
        <v>7</v>
      </c>
      <c r="D180" s="251" t="s">
        <v>313</v>
      </c>
      <c r="E180" s="251">
        <v>13600</v>
      </c>
      <c r="F180" s="251"/>
      <c r="G180" s="251"/>
      <c r="H180" s="252">
        <v>13600</v>
      </c>
      <c r="I180" s="266">
        <v>4.1335389083702179</v>
      </c>
      <c r="J180" s="253">
        <v>4.4946477925712713E-2</v>
      </c>
      <c r="K180" s="233"/>
      <c r="L180" s="268" t="s">
        <v>301</v>
      </c>
      <c r="M180" s="269">
        <v>4.3054950082221364</v>
      </c>
      <c r="N180" s="269">
        <v>-0.12700962192620535</v>
      </c>
      <c r="O180" s="233">
        <v>0.25688251348720886</v>
      </c>
      <c r="P180" s="233">
        <v>2</v>
      </c>
    </row>
    <row r="181" spans="1:16" ht="15.75">
      <c r="A181" s="583"/>
      <c r="B181" s="586"/>
      <c r="C181" s="244">
        <v>8</v>
      </c>
      <c r="D181" s="245" t="s">
        <v>313</v>
      </c>
      <c r="E181" s="245">
        <v>17000</v>
      </c>
      <c r="F181" s="245"/>
      <c r="G181" s="245"/>
      <c r="H181" s="246">
        <v>17000</v>
      </c>
      <c r="I181" s="263">
        <v>4.2304489213782741</v>
      </c>
      <c r="J181" s="247">
        <v>-5.1963535082343526E-2</v>
      </c>
      <c r="K181" s="233"/>
      <c r="L181" s="268">
        <v>3</v>
      </c>
      <c r="M181" s="269">
        <v>0</v>
      </c>
      <c r="N181" s="269">
        <v>4.1784853862959306</v>
      </c>
      <c r="O181" s="233">
        <v>0</v>
      </c>
      <c r="P181" s="233">
        <v>3</v>
      </c>
    </row>
    <row r="182" spans="1:16" ht="16.5" thickBot="1">
      <c r="A182" s="583"/>
      <c r="B182" s="589"/>
      <c r="C182" s="254">
        <v>9</v>
      </c>
      <c r="D182" s="255" t="s">
        <v>313</v>
      </c>
      <c r="E182" s="255" t="s">
        <v>351</v>
      </c>
      <c r="F182" s="255"/>
      <c r="G182" s="255"/>
      <c r="H182" s="256" t="s">
        <v>351</v>
      </c>
      <c r="I182" s="264"/>
      <c r="J182" s="257" t="s">
        <v>352</v>
      </c>
      <c r="K182" s="233"/>
      <c r="L182" s="268" t="s">
        <v>134</v>
      </c>
      <c r="M182" s="269">
        <v>3.7384224478105743</v>
      </c>
      <c r="N182" s="269">
        <v>0.44006293848535655</v>
      </c>
      <c r="O182" s="233">
        <v>0.23227570033908113</v>
      </c>
      <c r="P182" s="233">
        <v>3</v>
      </c>
    </row>
    <row r="183" spans="1:16" ht="15.75">
      <c r="A183" s="583"/>
      <c r="B183" s="588" t="s">
        <v>129</v>
      </c>
      <c r="C183" s="250">
        <v>10</v>
      </c>
      <c r="D183" s="251" t="s">
        <v>313</v>
      </c>
      <c r="E183" s="251">
        <v>340</v>
      </c>
      <c r="F183" s="251"/>
      <c r="G183" s="251"/>
      <c r="H183" s="252">
        <v>340</v>
      </c>
      <c r="I183" s="266">
        <v>2.5314789170422549</v>
      </c>
      <c r="J183" s="253">
        <v>1.6470064692536757</v>
      </c>
      <c r="K183" s="233"/>
      <c r="L183" s="268" t="s">
        <v>135</v>
      </c>
      <c r="M183" s="269">
        <v>3.6086300519629546</v>
      </c>
      <c r="N183" s="269">
        <v>0.56985533433297608</v>
      </c>
      <c r="O183" s="233">
        <v>0.1683870914510335</v>
      </c>
      <c r="P183" s="233">
        <v>3</v>
      </c>
    </row>
    <row r="184" spans="1:16" ht="15.75">
      <c r="A184" s="583"/>
      <c r="B184" s="586"/>
      <c r="C184" s="244">
        <v>11</v>
      </c>
      <c r="D184" s="245" t="s">
        <v>313</v>
      </c>
      <c r="E184" s="245">
        <v>300</v>
      </c>
      <c r="F184" s="245"/>
      <c r="G184" s="245"/>
      <c r="H184" s="246">
        <v>300</v>
      </c>
      <c r="I184" s="263">
        <v>2.4771212547196626</v>
      </c>
      <c r="J184" s="247">
        <v>1.701364131576268</v>
      </c>
      <c r="K184" s="233"/>
      <c r="L184" s="268" t="s">
        <v>302</v>
      </c>
      <c r="M184" s="269">
        <v>4.3638765250041383</v>
      </c>
      <c r="N184" s="269">
        <v>-0.18539113870820736</v>
      </c>
      <c r="O184" s="233">
        <v>0.29510686029946087</v>
      </c>
      <c r="P184" s="233">
        <v>3</v>
      </c>
    </row>
    <row r="185" spans="1:16" ht="16.5" thickBot="1">
      <c r="A185" s="583"/>
      <c r="B185" s="589"/>
      <c r="C185" s="254">
        <v>12</v>
      </c>
      <c r="D185" s="255" t="s">
        <v>313</v>
      </c>
      <c r="E185" s="255" t="s">
        <v>351</v>
      </c>
      <c r="F185" s="255"/>
      <c r="G185" s="255"/>
      <c r="H185" s="256" t="s">
        <v>351</v>
      </c>
      <c r="I185" s="264"/>
      <c r="J185" s="257" t="s">
        <v>352</v>
      </c>
      <c r="K185" s="233"/>
      <c r="L185" s="268" t="s">
        <v>137</v>
      </c>
      <c r="M185" s="269">
        <v>3.7193709606688068</v>
      </c>
      <c r="N185" s="269">
        <v>0.45911442562712335</v>
      </c>
      <c r="O185" s="233">
        <v>0.62107045480018963</v>
      </c>
      <c r="P185" s="233">
        <v>3</v>
      </c>
    </row>
    <row r="186" spans="1:16" ht="15.75">
      <c r="A186" s="583"/>
      <c r="B186" s="588" t="s">
        <v>300</v>
      </c>
      <c r="C186" s="250">
        <v>13</v>
      </c>
      <c r="D186" s="251" t="s">
        <v>313</v>
      </c>
      <c r="E186" s="251">
        <v>15500</v>
      </c>
      <c r="F186" s="251"/>
      <c r="G186" s="251"/>
      <c r="H186" s="252">
        <v>15500</v>
      </c>
      <c r="I186" s="266">
        <v>4.1903316981702918</v>
      </c>
      <c r="J186" s="253">
        <v>-1.1846311874361248E-2</v>
      </c>
      <c r="K186" s="233"/>
      <c r="L186" s="268" t="s">
        <v>303</v>
      </c>
      <c r="M186" s="269">
        <v>3.9904312218607161</v>
      </c>
      <c r="N186" s="269">
        <v>0.18805416443521464</v>
      </c>
      <c r="O186" s="233">
        <v>0.43091551736591732</v>
      </c>
      <c r="P186" s="233">
        <v>3</v>
      </c>
    </row>
    <row r="187" spans="1:16" ht="15.75">
      <c r="A187" s="583"/>
      <c r="B187" s="586"/>
      <c r="C187" s="244">
        <v>14</v>
      </c>
      <c r="D187" s="245" t="s">
        <v>313</v>
      </c>
      <c r="E187" s="245" t="s">
        <v>351</v>
      </c>
      <c r="F187" s="245"/>
      <c r="G187" s="245"/>
      <c r="H187" s="246" t="s">
        <v>351</v>
      </c>
      <c r="I187" s="263"/>
      <c r="J187" s="247" t="s">
        <v>352</v>
      </c>
      <c r="K187" s="233"/>
      <c r="L187" s="268" t="s">
        <v>304</v>
      </c>
      <c r="M187" s="269">
        <v>2.8449798163839204</v>
      </c>
      <c r="N187" s="269">
        <v>1.33350556991201</v>
      </c>
      <c r="O187" s="233">
        <v>0.51074030217416411</v>
      </c>
      <c r="P187" s="233">
        <v>3</v>
      </c>
    </row>
    <row r="188" spans="1:16" ht="16.5" thickBot="1">
      <c r="A188" s="583"/>
      <c r="B188" s="589"/>
      <c r="C188" s="254">
        <v>15</v>
      </c>
      <c r="D188" s="255" t="s">
        <v>313</v>
      </c>
      <c r="E188" s="255">
        <v>7880</v>
      </c>
      <c r="F188" s="255"/>
      <c r="G188" s="255"/>
      <c r="H188" s="256">
        <v>7880</v>
      </c>
      <c r="I188" s="264">
        <v>3.8965262174895554</v>
      </c>
      <c r="J188" s="257">
        <v>0.28195916880637517</v>
      </c>
      <c r="K188" s="233"/>
      <c r="L188" s="268" t="s">
        <v>305</v>
      </c>
      <c r="M188" s="269">
        <v>4.4544918219624554</v>
      </c>
      <c r="N188" s="269">
        <v>-0.27600643566652455</v>
      </c>
      <c r="O188" s="233">
        <v>0.48295251273790279</v>
      </c>
      <c r="P188" s="233">
        <v>3</v>
      </c>
    </row>
    <row r="189" spans="1:16" ht="15.75">
      <c r="A189" s="583"/>
      <c r="B189" s="590" t="s">
        <v>131</v>
      </c>
      <c r="C189" s="258">
        <v>16</v>
      </c>
      <c r="D189" s="267" t="s">
        <v>313</v>
      </c>
      <c r="E189" s="267">
        <v>80</v>
      </c>
      <c r="F189" s="267"/>
      <c r="G189" s="267"/>
      <c r="H189" s="259">
        <v>80</v>
      </c>
      <c r="I189" s="265">
        <v>1.9030899869919435</v>
      </c>
      <c r="J189" s="260">
        <v>2.2753953993039868</v>
      </c>
      <c r="K189" s="233"/>
      <c r="L189" s="268">
        <v>12</v>
      </c>
      <c r="M189" s="269">
        <v>0</v>
      </c>
      <c r="N189" s="269">
        <v>4.1784853862959306</v>
      </c>
      <c r="O189" s="233">
        <v>0</v>
      </c>
      <c r="P189" s="233">
        <v>3</v>
      </c>
    </row>
    <row r="190" spans="1:16" ht="15.75">
      <c r="A190" s="583"/>
      <c r="B190" s="586"/>
      <c r="C190" s="244">
        <v>17</v>
      </c>
      <c r="D190" s="245" t="s">
        <v>313</v>
      </c>
      <c r="E190" s="245">
        <v>20</v>
      </c>
      <c r="F190" s="245"/>
      <c r="G190" s="245"/>
      <c r="H190" s="246">
        <v>20</v>
      </c>
      <c r="I190" s="263">
        <v>1.3010299956639813</v>
      </c>
      <c r="J190" s="247">
        <v>2.8774553906319493</v>
      </c>
      <c r="K190" s="233"/>
      <c r="L190" s="268" t="s">
        <v>142</v>
      </c>
      <c r="M190" s="269">
        <v>3.8360828158268792</v>
      </c>
      <c r="N190" s="269">
        <v>0.3424025704690517</v>
      </c>
      <c r="O190" s="233">
        <v>0.25705193591098524</v>
      </c>
      <c r="P190" s="233">
        <v>3</v>
      </c>
    </row>
    <row r="191" spans="1:16" ht="16.5" thickBot="1">
      <c r="A191" s="583"/>
      <c r="B191" s="589"/>
      <c r="C191" s="254">
        <v>18</v>
      </c>
      <c r="D191" s="255" t="s">
        <v>313</v>
      </c>
      <c r="E191" s="255">
        <v>17000</v>
      </c>
      <c r="F191" s="255"/>
      <c r="G191" s="255"/>
      <c r="H191" s="272">
        <v>17000</v>
      </c>
      <c r="I191" s="274">
        <v>4.2304489213782741</v>
      </c>
      <c r="J191" s="273">
        <v>-5.1963535082343526E-2</v>
      </c>
      <c r="K191" s="233"/>
      <c r="L191" s="235" t="s">
        <v>6</v>
      </c>
      <c r="M191" s="233"/>
      <c r="N191" s="233"/>
      <c r="O191" s="233"/>
      <c r="P191" s="233"/>
    </row>
    <row r="192" spans="1:16" ht="15.75">
      <c r="A192" s="583"/>
      <c r="B192" s="588" t="s">
        <v>301</v>
      </c>
      <c r="C192" s="250">
        <v>19</v>
      </c>
      <c r="D192" s="251" t="s">
        <v>313</v>
      </c>
      <c r="E192" s="251">
        <v>30700</v>
      </c>
      <c r="F192" s="251"/>
      <c r="G192" s="251"/>
      <c r="H192" s="252">
        <v>30700</v>
      </c>
      <c r="I192" s="266">
        <v>4.4871383754771861</v>
      </c>
      <c r="J192" s="253">
        <v>-0.3086529891812555</v>
      </c>
      <c r="K192" s="233"/>
      <c r="L192" s="268" t="s">
        <v>298</v>
      </c>
      <c r="M192" s="269">
        <v>7.9137348330536357</v>
      </c>
      <c r="N192" s="269">
        <v>-2.9605947323337506E-16</v>
      </c>
      <c r="O192" s="233">
        <v>0.15172495558224933</v>
      </c>
      <c r="P192" s="233">
        <v>3</v>
      </c>
    </row>
    <row r="193" spans="1:16" ht="15.75">
      <c r="A193" s="583"/>
      <c r="B193" s="586"/>
      <c r="C193" s="244">
        <v>20</v>
      </c>
      <c r="D193" s="245" t="s">
        <v>313</v>
      </c>
      <c r="E193" s="245" t="s">
        <v>353</v>
      </c>
      <c r="F193" s="245"/>
      <c r="G193" s="245"/>
      <c r="H193" s="246" t="s">
        <v>353</v>
      </c>
      <c r="I193" s="263"/>
      <c r="J193" s="247" t="s">
        <v>352</v>
      </c>
      <c r="K193" s="233"/>
      <c r="L193" s="268" t="s">
        <v>127</v>
      </c>
      <c r="M193" s="269">
        <v>1.967696662330648</v>
      </c>
      <c r="N193" s="269">
        <v>5.9460381707229883</v>
      </c>
      <c r="O193" s="233">
        <v>3.4081505930403835</v>
      </c>
      <c r="P193" s="233">
        <v>3</v>
      </c>
    </row>
    <row r="194" spans="1:16" ht="16.5" thickBot="1">
      <c r="A194" s="583"/>
      <c r="B194" s="589"/>
      <c r="C194" s="254">
        <v>21</v>
      </c>
      <c r="D194" s="255" t="s">
        <v>313</v>
      </c>
      <c r="E194" s="255">
        <v>13300</v>
      </c>
      <c r="F194" s="255"/>
      <c r="G194" s="255"/>
      <c r="H194" s="256">
        <v>13300</v>
      </c>
      <c r="I194" s="264">
        <v>4.1238516409670858</v>
      </c>
      <c r="J194" s="257">
        <v>5.4633745328844796E-2</v>
      </c>
      <c r="K194" s="233"/>
      <c r="L194" s="268" t="s">
        <v>299</v>
      </c>
      <c r="M194" s="269">
        <v>6.2223849094574364</v>
      </c>
      <c r="N194" s="269">
        <v>1.6913499235961986</v>
      </c>
      <c r="O194" s="233">
        <v>0.70453635457687169</v>
      </c>
      <c r="P194" s="233">
        <v>3</v>
      </c>
    </row>
    <row r="195" spans="1:16" ht="15.75">
      <c r="A195" s="583"/>
      <c r="B195" s="588">
        <v>3</v>
      </c>
      <c r="C195" s="250">
        <v>22</v>
      </c>
      <c r="D195" s="251" t="s">
        <v>313</v>
      </c>
      <c r="E195" s="251">
        <v>0</v>
      </c>
      <c r="F195" s="251"/>
      <c r="G195" s="251"/>
      <c r="H195" s="252">
        <v>0</v>
      </c>
      <c r="I195" s="266">
        <v>0</v>
      </c>
      <c r="J195" s="253">
        <v>4.1784853862959306</v>
      </c>
      <c r="K195" s="233"/>
      <c r="L195" s="268" t="s">
        <v>129</v>
      </c>
      <c r="M195" s="269">
        <v>0</v>
      </c>
      <c r="N195" s="269">
        <v>7.9137348330536357</v>
      </c>
      <c r="O195" s="233">
        <v>0</v>
      </c>
      <c r="P195" s="233">
        <v>2</v>
      </c>
    </row>
    <row r="196" spans="1:16" ht="15.75">
      <c r="A196" s="583"/>
      <c r="B196" s="586"/>
      <c r="C196" s="244">
        <v>23</v>
      </c>
      <c r="D196" s="245" t="s">
        <v>313</v>
      </c>
      <c r="E196" s="245">
        <v>0</v>
      </c>
      <c r="F196" s="245"/>
      <c r="G196" s="245"/>
      <c r="H196" s="246">
        <v>0</v>
      </c>
      <c r="I196" s="263">
        <v>0</v>
      </c>
      <c r="J196" s="247">
        <v>4.1784853862959306</v>
      </c>
      <c r="K196" s="233"/>
      <c r="L196" s="268" t="s">
        <v>300</v>
      </c>
      <c r="M196" s="269">
        <v>7.0026349147000886</v>
      </c>
      <c r="N196" s="269">
        <v>0.91109991835354676</v>
      </c>
      <c r="O196" s="233">
        <v>0.49452929204154589</v>
      </c>
      <c r="P196" s="233">
        <v>3</v>
      </c>
    </row>
    <row r="197" spans="1:16" ht="16.5" thickBot="1">
      <c r="A197" s="583"/>
      <c r="B197" s="589"/>
      <c r="C197" s="254">
        <v>24</v>
      </c>
      <c r="D197" s="255" t="s">
        <v>313</v>
      </c>
      <c r="E197" s="255">
        <v>0</v>
      </c>
      <c r="F197" s="255"/>
      <c r="G197" s="255"/>
      <c r="H197" s="256">
        <v>0</v>
      </c>
      <c r="I197" s="264">
        <v>0</v>
      </c>
      <c r="J197" s="257">
        <v>4.1784853862959306</v>
      </c>
      <c r="K197" s="233"/>
      <c r="L197" s="268" t="s">
        <v>131</v>
      </c>
      <c r="M197" s="269">
        <v>0.5340199971093208</v>
      </c>
      <c r="N197" s="269">
        <v>7.3797148359443154</v>
      </c>
      <c r="O197" s="233">
        <v>0.92494976725112854</v>
      </c>
      <c r="P197" s="233">
        <v>3</v>
      </c>
    </row>
    <row r="198" spans="1:16" ht="15.75">
      <c r="A198" s="583"/>
      <c r="B198" s="588" t="s">
        <v>134</v>
      </c>
      <c r="C198" s="250">
        <v>25</v>
      </c>
      <c r="D198" s="251" t="s">
        <v>313</v>
      </c>
      <c r="E198" s="251">
        <v>4560</v>
      </c>
      <c r="F198" s="251"/>
      <c r="G198" s="251"/>
      <c r="H198" s="252">
        <v>4560</v>
      </c>
      <c r="I198" s="266">
        <v>3.6589648426644348</v>
      </c>
      <c r="J198" s="253">
        <v>0.5195205436314958</v>
      </c>
      <c r="K198" s="233"/>
      <c r="L198" s="268" t="s">
        <v>301</v>
      </c>
      <c r="M198" s="269">
        <v>7.1595850977646869</v>
      </c>
      <c r="N198" s="269">
        <v>0.75414973528894935</v>
      </c>
      <c r="O198" s="233">
        <v>0.19844582675921962</v>
      </c>
      <c r="P198" s="233">
        <v>3</v>
      </c>
    </row>
    <row r="199" spans="1:16" ht="15.75">
      <c r="A199" s="583"/>
      <c r="B199" s="586"/>
      <c r="C199" s="244">
        <v>26</v>
      </c>
      <c r="D199" s="245" t="s">
        <v>313</v>
      </c>
      <c r="E199" s="245">
        <v>10000</v>
      </c>
      <c r="F199" s="245"/>
      <c r="G199" s="245"/>
      <c r="H199" s="246">
        <v>10000</v>
      </c>
      <c r="I199" s="263">
        <v>4</v>
      </c>
      <c r="J199" s="247">
        <v>0.17848538629593058</v>
      </c>
      <c r="K199" s="233"/>
      <c r="L199" s="268">
        <v>3</v>
      </c>
      <c r="M199" s="269">
        <v>0</v>
      </c>
      <c r="N199" s="269">
        <v>7.9137348330536357</v>
      </c>
      <c r="O199" s="233">
        <v>0</v>
      </c>
      <c r="P199" s="233">
        <v>3</v>
      </c>
    </row>
    <row r="200" spans="1:16" ht="16.5" thickBot="1">
      <c r="A200" s="583"/>
      <c r="B200" s="589"/>
      <c r="C200" s="254">
        <v>27</v>
      </c>
      <c r="D200" s="255" t="s">
        <v>313</v>
      </c>
      <c r="E200" s="255">
        <v>3600</v>
      </c>
      <c r="F200" s="255"/>
      <c r="G200" s="255"/>
      <c r="H200" s="256">
        <v>3600</v>
      </c>
      <c r="I200" s="264">
        <v>3.5563025007672873</v>
      </c>
      <c r="J200" s="257">
        <v>0.62218288552864331</v>
      </c>
      <c r="K200" s="233"/>
      <c r="L200" s="268" t="s">
        <v>134</v>
      </c>
      <c r="M200" s="269">
        <v>5.7610940759681073</v>
      </c>
      <c r="N200" s="269">
        <v>2.1526407570855288</v>
      </c>
      <c r="O200" s="233">
        <v>0.49316726918144504</v>
      </c>
      <c r="P200" s="233">
        <v>3</v>
      </c>
    </row>
    <row r="201" spans="1:16" ht="15.75">
      <c r="A201" s="583"/>
      <c r="B201" s="588" t="s">
        <v>135</v>
      </c>
      <c r="C201" s="250">
        <v>28</v>
      </c>
      <c r="D201" s="251" t="s">
        <v>313</v>
      </c>
      <c r="E201" s="251">
        <v>5600</v>
      </c>
      <c r="F201" s="251"/>
      <c r="G201" s="251"/>
      <c r="H201" s="252">
        <v>5600</v>
      </c>
      <c r="I201" s="266">
        <v>3.7481880270062002</v>
      </c>
      <c r="J201" s="253">
        <v>0.43029735928973034</v>
      </c>
      <c r="K201" s="233"/>
      <c r="L201" s="268" t="s">
        <v>135</v>
      </c>
      <c r="M201" s="269">
        <v>3.1752808856673114</v>
      </c>
      <c r="N201" s="269">
        <v>4.7384539473863247</v>
      </c>
      <c r="O201" s="233">
        <v>0.16729643146921169</v>
      </c>
      <c r="P201" s="233">
        <v>3</v>
      </c>
    </row>
    <row r="202" spans="1:16" ht="15.75">
      <c r="A202" s="583"/>
      <c r="B202" s="586"/>
      <c r="C202" s="244">
        <v>29</v>
      </c>
      <c r="D202" s="245" t="s">
        <v>313</v>
      </c>
      <c r="E202" s="245">
        <v>2640</v>
      </c>
      <c r="F202" s="245"/>
      <c r="G202" s="245"/>
      <c r="H202" s="246">
        <v>2640</v>
      </c>
      <c r="I202" s="263">
        <v>3.4216039268698313</v>
      </c>
      <c r="J202" s="247">
        <v>0.7568814594260993</v>
      </c>
      <c r="K202" s="233"/>
      <c r="L202" s="268" t="s">
        <v>302</v>
      </c>
      <c r="M202" s="269">
        <v>7.0069277985586682</v>
      </c>
      <c r="N202" s="269">
        <v>0.90680703449496691</v>
      </c>
      <c r="O202" s="233">
        <v>0.12107238869425015</v>
      </c>
      <c r="P202" s="233">
        <v>3</v>
      </c>
    </row>
    <row r="203" spans="1:16" ht="16.5" thickBot="1">
      <c r="A203" s="583"/>
      <c r="B203" s="589"/>
      <c r="C203" s="254">
        <v>30</v>
      </c>
      <c r="D203" s="255" t="s">
        <v>313</v>
      </c>
      <c r="E203" s="255">
        <v>4530</v>
      </c>
      <c r="F203" s="255"/>
      <c r="G203" s="255"/>
      <c r="H203" s="256">
        <v>4530</v>
      </c>
      <c r="I203" s="264">
        <v>3.6560982020128319</v>
      </c>
      <c r="J203" s="257">
        <v>0.52238718428309872</v>
      </c>
      <c r="K203" s="233"/>
      <c r="L203" s="268" t="s">
        <v>137</v>
      </c>
      <c r="M203" s="269">
        <v>0.43367666522132708</v>
      </c>
      <c r="N203" s="269">
        <v>7.4800581678323086</v>
      </c>
      <c r="O203" s="233">
        <v>0.7511500182203773</v>
      </c>
      <c r="P203" s="233">
        <v>3</v>
      </c>
    </row>
    <row r="204" spans="1:16" ht="15.75">
      <c r="A204" s="583"/>
      <c r="B204" s="588" t="s">
        <v>302</v>
      </c>
      <c r="C204" s="250">
        <v>31</v>
      </c>
      <c r="D204" s="251" t="s">
        <v>313</v>
      </c>
      <c r="E204" s="251">
        <v>27700</v>
      </c>
      <c r="F204" s="251"/>
      <c r="G204" s="251"/>
      <c r="H204" s="252">
        <v>27700</v>
      </c>
      <c r="I204" s="266">
        <v>4.4424797690644482</v>
      </c>
      <c r="J204" s="253">
        <v>-0.26399438276851761</v>
      </c>
      <c r="K204" s="233"/>
      <c r="L204" s="268" t="s">
        <v>303</v>
      </c>
      <c r="M204" s="269">
        <v>5.9201408278077379</v>
      </c>
      <c r="N204" s="269">
        <v>1.993594005245898</v>
      </c>
      <c r="O204" s="233">
        <v>0.15123760429125521</v>
      </c>
      <c r="P204" s="233">
        <v>3</v>
      </c>
    </row>
    <row r="205" spans="1:16" ht="15.75">
      <c r="A205" s="583"/>
      <c r="B205" s="586"/>
      <c r="C205" s="244">
        <v>32</v>
      </c>
      <c r="D205" s="245" t="s">
        <v>313</v>
      </c>
      <c r="E205" s="245">
        <v>40900</v>
      </c>
      <c r="F205" s="245"/>
      <c r="G205" s="245"/>
      <c r="H205" s="246">
        <v>40900</v>
      </c>
      <c r="I205" s="263">
        <v>4.6117233080073419</v>
      </c>
      <c r="J205" s="247">
        <v>-0.43323792171141129</v>
      </c>
      <c r="K205" s="233"/>
      <c r="L205" s="268" t="s">
        <v>304</v>
      </c>
      <c r="M205" s="269">
        <v>0.86735333044265417</v>
      </c>
      <c r="N205" s="269">
        <v>7.0463815026109815</v>
      </c>
      <c r="O205" s="233">
        <v>1.5023000364407546</v>
      </c>
      <c r="P205" s="233">
        <v>3</v>
      </c>
    </row>
    <row r="206" spans="1:16" ht="16.5" thickBot="1">
      <c r="A206" s="583"/>
      <c r="B206" s="589"/>
      <c r="C206" s="254">
        <v>33</v>
      </c>
      <c r="D206" s="255" t="s">
        <v>313</v>
      </c>
      <c r="E206" s="255">
        <v>10900</v>
      </c>
      <c r="F206" s="255"/>
      <c r="G206" s="255"/>
      <c r="H206" s="256">
        <v>10900</v>
      </c>
      <c r="I206" s="264">
        <v>4.0374264979406238</v>
      </c>
      <c r="J206" s="257">
        <v>0.14105888835530678</v>
      </c>
      <c r="K206" s="233"/>
      <c r="L206" s="268" t="s">
        <v>305</v>
      </c>
      <c r="M206" s="269">
        <v>7.4851247413795789</v>
      </c>
      <c r="N206" s="269">
        <v>0.428610091674057</v>
      </c>
      <c r="O206" s="233">
        <v>0.50856486736052742</v>
      </c>
      <c r="P206" s="233">
        <v>3</v>
      </c>
    </row>
    <row r="207" spans="1:16" ht="15.75">
      <c r="A207" s="583"/>
      <c r="B207" s="588" t="s">
        <v>137</v>
      </c>
      <c r="C207" s="250">
        <v>34</v>
      </c>
      <c r="D207" s="251" t="s">
        <v>313</v>
      </c>
      <c r="E207" s="251">
        <v>16700</v>
      </c>
      <c r="F207" s="251"/>
      <c r="G207" s="251"/>
      <c r="H207" s="252">
        <v>16700</v>
      </c>
      <c r="I207" s="266">
        <v>4.2227164711475833</v>
      </c>
      <c r="J207" s="253">
        <v>-4.4231084851652724E-2</v>
      </c>
      <c r="K207" s="233"/>
      <c r="L207" s="268">
        <v>12</v>
      </c>
      <c r="M207" s="269">
        <v>0</v>
      </c>
      <c r="N207" s="269">
        <v>7.9137348330536357</v>
      </c>
      <c r="O207" s="233">
        <v>0</v>
      </c>
      <c r="P207" s="233">
        <v>3</v>
      </c>
    </row>
    <row r="208" spans="1:16" ht="15.75">
      <c r="A208" s="583"/>
      <c r="B208" s="586"/>
      <c r="C208" s="244">
        <v>35</v>
      </c>
      <c r="D208" s="245" t="s">
        <v>313</v>
      </c>
      <c r="E208" s="245">
        <v>1060</v>
      </c>
      <c r="F208" s="245"/>
      <c r="G208" s="245"/>
      <c r="H208" s="246">
        <v>1060</v>
      </c>
      <c r="I208" s="263">
        <v>3.0253058652647704</v>
      </c>
      <c r="J208" s="247">
        <v>1.1531795210311602</v>
      </c>
      <c r="K208" s="233"/>
      <c r="L208" s="268" t="s">
        <v>142</v>
      </c>
      <c r="M208" s="269">
        <v>6.0621906171382598</v>
      </c>
      <c r="N208" s="269">
        <v>1.8515442159153757</v>
      </c>
      <c r="O208" s="233">
        <v>0.29320503247360052</v>
      </c>
      <c r="P208" s="233">
        <v>3</v>
      </c>
    </row>
    <row r="209" spans="1:16" ht="16.5" thickBot="1">
      <c r="A209" s="583"/>
      <c r="B209" s="589"/>
      <c r="C209" s="254">
        <v>36</v>
      </c>
      <c r="D209" s="255" t="s">
        <v>313</v>
      </c>
      <c r="E209" s="255">
        <v>8130</v>
      </c>
      <c r="F209" s="255"/>
      <c r="G209" s="255"/>
      <c r="H209" s="256">
        <v>8130</v>
      </c>
      <c r="I209" s="264">
        <v>3.910090545594068</v>
      </c>
      <c r="J209" s="257">
        <v>0.26839484070186259</v>
      </c>
      <c r="K209" s="233"/>
      <c r="L209" s="233"/>
      <c r="M209" s="233"/>
      <c r="N209" s="233"/>
      <c r="O209" s="233"/>
      <c r="P209" s="233"/>
    </row>
    <row r="210" spans="1:16" ht="15.75">
      <c r="A210" s="583"/>
      <c r="B210" s="588" t="s">
        <v>303</v>
      </c>
      <c r="C210" s="250">
        <v>37</v>
      </c>
      <c r="D210" s="251" t="s">
        <v>313</v>
      </c>
      <c r="E210" s="251">
        <v>27700</v>
      </c>
      <c r="F210" s="251"/>
      <c r="G210" s="251"/>
      <c r="H210" s="252">
        <v>27700</v>
      </c>
      <c r="I210" s="266">
        <v>4.4424797690644482</v>
      </c>
      <c r="J210" s="253">
        <v>-0.26399438276851761</v>
      </c>
      <c r="K210" s="233"/>
      <c r="L210" s="233"/>
      <c r="M210" s="233"/>
      <c r="N210" s="233"/>
      <c r="O210" s="233"/>
      <c r="P210" s="233"/>
    </row>
    <row r="211" spans="1:16" ht="15.75">
      <c r="A211" s="583"/>
      <c r="B211" s="586"/>
      <c r="C211" s="244">
        <v>38</v>
      </c>
      <c r="D211" s="245" t="s">
        <v>313</v>
      </c>
      <c r="E211" s="245">
        <v>8800</v>
      </c>
      <c r="F211" s="245"/>
      <c r="G211" s="245"/>
      <c r="H211" s="246">
        <v>8800</v>
      </c>
      <c r="I211" s="263">
        <v>3.9444826721501687</v>
      </c>
      <c r="J211" s="247">
        <v>0.2340027141457619</v>
      </c>
      <c r="K211" s="233"/>
      <c r="L211" s="233"/>
      <c r="M211" s="233"/>
      <c r="N211" s="233"/>
      <c r="O211" s="233"/>
      <c r="P211" s="233"/>
    </row>
    <row r="212" spans="1:16" ht="16.5" thickBot="1">
      <c r="A212" s="583"/>
      <c r="B212" s="589"/>
      <c r="C212" s="254">
        <v>39</v>
      </c>
      <c r="D212" s="255" t="s">
        <v>313</v>
      </c>
      <c r="E212" s="255">
        <v>3840</v>
      </c>
      <c r="F212" s="255"/>
      <c r="G212" s="255"/>
      <c r="H212" s="256">
        <v>3840</v>
      </c>
      <c r="I212" s="264">
        <v>3.5843312243675309</v>
      </c>
      <c r="J212" s="257">
        <v>0.59415416192839965</v>
      </c>
      <c r="K212" s="233"/>
      <c r="L212" s="233"/>
      <c r="M212" s="233"/>
      <c r="N212" s="233"/>
      <c r="O212" s="233"/>
      <c r="P212" s="233"/>
    </row>
    <row r="213" spans="1:16" ht="15.75">
      <c r="A213" s="583"/>
      <c r="B213" s="588" t="s">
        <v>304</v>
      </c>
      <c r="C213" s="250">
        <v>40</v>
      </c>
      <c r="D213" s="251" t="s">
        <v>313</v>
      </c>
      <c r="E213" s="251">
        <v>180</v>
      </c>
      <c r="F213" s="251"/>
      <c r="G213" s="251"/>
      <c r="H213" s="252">
        <v>180</v>
      </c>
      <c r="I213" s="266">
        <v>2.255272505103306</v>
      </c>
      <c r="J213" s="253">
        <v>1.9232128811926246</v>
      </c>
      <c r="K213" s="233"/>
      <c r="L213" s="233"/>
      <c r="M213" s="233"/>
      <c r="N213" s="233"/>
      <c r="O213" s="233"/>
      <c r="P213" s="233"/>
    </row>
    <row r="214" spans="1:16" ht="15.75">
      <c r="A214" s="583"/>
      <c r="B214" s="586"/>
      <c r="C214" s="244">
        <v>41</v>
      </c>
      <c r="D214" s="245" t="s">
        <v>313</v>
      </c>
      <c r="E214" s="245">
        <v>1360</v>
      </c>
      <c r="F214" s="245"/>
      <c r="G214" s="245"/>
      <c r="H214" s="246">
        <v>1360</v>
      </c>
      <c r="I214" s="263">
        <v>3.1335389083702174</v>
      </c>
      <c r="J214" s="247">
        <v>1.0449464779257132</v>
      </c>
      <c r="K214" s="233"/>
      <c r="L214" s="233"/>
      <c r="M214" s="233"/>
      <c r="N214" s="233"/>
      <c r="O214" s="233"/>
      <c r="P214" s="233"/>
    </row>
    <row r="215" spans="1:16" ht="16.5" thickBot="1">
      <c r="A215" s="583"/>
      <c r="B215" s="589"/>
      <c r="C215" s="254">
        <v>42</v>
      </c>
      <c r="D215" s="255" t="s">
        <v>313</v>
      </c>
      <c r="E215" s="255">
        <v>1400</v>
      </c>
      <c r="F215" s="255"/>
      <c r="G215" s="255"/>
      <c r="H215" s="256">
        <v>1400</v>
      </c>
      <c r="I215" s="264">
        <v>3.1461280356782382</v>
      </c>
      <c r="J215" s="257">
        <v>1.0323573506176924</v>
      </c>
      <c r="K215" s="233"/>
      <c r="L215" s="233"/>
      <c r="M215" s="233"/>
      <c r="N215" s="233"/>
      <c r="O215" s="233"/>
      <c r="P215" s="233"/>
    </row>
    <row r="216" spans="1:16" ht="15.75">
      <c r="A216" s="583"/>
      <c r="B216" s="588" t="s">
        <v>305</v>
      </c>
      <c r="C216" s="250">
        <v>43</v>
      </c>
      <c r="D216" s="251" t="s">
        <v>313</v>
      </c>
      <c r="E216" s="251">
        <v>96300</v>
      </c>
      <c r="F216" s="251"/>
      <c r="G216" s="251"/>
      <c r="H216" s="252">
        <v>96300</v>
      </c>
      <c r="I216" s="266">
        <v>4.9836262871245349</v>
      </c>
      <c r="J216" s="253">
        <v>-0.80514090082860434</v>
      </c>
      <c r="K216" s="233"/>
      <c r="L216" s="233"/>
      <c r="M216" s="233"/>
      <c r="N216" s="233"/>
      <c r="O216" s="233"/>
      <c r="P216" s="233"/>
    </row>
    <row r="217" spans="1:16" ht="15.75">
      <c r="A217" s="583"/>
      <c r="B217" s="586"/>
      <c r="C217" s="244">
        <v>44</v>
      </c>
      <c r="D217" s="245" t="s">
        <v>313</v>
      </c>
      <c r="E217" s="245">
        <v>10900</v>
      </c>
      <c r="F217" s="245"/>
      <c r="G217" s="245"/>
      <c r="H217" s="246">
        <v>10900</v>
      </c>
      <c r="I217" s="263">
        <v>4.0374264979406238</v>
      </c>
      <c r="J217" s="247">
        <v>0.14105888835530678</v>
      </c>
      <c r="K217" s="233"/>
      <c r="L217" s="233"/>
      <c r="M217" s="233"/>
      <c r="N217" s="233"/>
      <c r="O217" s="233"/>
      <c r="P217" s="233"/>
    </row>
    <row r="218" spans="1:16" ht="15.75" thickBot="1">
      <c r="A218" s="583"/>
      <c r="B218" s="589"/>
      <c r="C218" s="254">
        <v>45</v>
      </c>
      <c r="D218" s="255" t="s">
        <v>313</v>
      </c>
      <c r="E218" s="255">
        <v>22000</v>
      </c>
      <c r="F218" s="255"/>
      <c r="G218" s="255"/>
      <c r="H218" s="256">
        <v>22000</v>
      </c>
      <c r="I218" s="264">
        <v>4.3424226808222066</v>
      </c>
      <c r="J218" s="257">
        <v>-0.16393729452627603</v>
      </c>
    </row>
    <row r="219" spans="1:16">
      <c r="A219" s="583"/>
      <c r="B219" s="588">
        <v>12</v>
      </c>
      <c r="C219" s="250">
        <v>46</v>
      </c>
      <c r="D219" s="251" t="s">
        <v>313</v>
      </c>
      <c r="E219" s="251">
        <v>0</v>
      </c>
      <c r="F219" s="251"/>
      <c r="G219" s="251"/>
      <c r="H219" s="252">
        <v>0</v>
      </c>
      <c r="I219" s="266">
        <v>0</v>
      </c>
      <c r="J219" s="253">
        <v>4.1784853862959306</v>
      </c>
    </row>
    <row r="220" spans="1:16">
      <c r="A220" s="583"/>
      <c r="B220" s="586"/>
      <c r="C220" s="244">
        <v>47</v>
      </c>
      <c r="D220" s="245" t="s">
        <v>313</v>
      </c>
      <c r="E220" s="245">
        <v>0</v>
      </c>
      <c r="F220" s="245"/>
      <c r="G220" s="245"/>
      <c r="H220" s="246">
        <v>0</v>
      </c>
      <c r="I220" s="263">
        <v>0</v>
      </c>
      <c r="J220" s="247">
        <v>4.1784853862959306</v>
      </c>
    </row>
    <row r="221" spans="1:16" ht="15.75" thickBot="1">
      <c r="A221" s="583"/>
      <c r="B221" s="589"/>
      <c r="C221" s="254">
        <v>48</v>
      </c>
      <c r="D221" s="255" t="s">
        <v>313</v>
      </c>
      <c r="E221" s="255">
        <v>0</v>
      </c>
      <c r="F221" s="255"/>
      <c r="G221" s="255"/>
      <c r="H221" s="256">
        <v>0</v>
      </c>
      <c r="I221" s="264">
        <v>0</v>
      </c>
      <c r="J221" s="257">
        <v>4.1784853862959306</v>
      </c>
    </row>
    <row r="222" spans="1:16">
      <c r="A222" s="583"/>
      <c r="B222" s="590" t="s">
        <v>142</v>
      </c>
      <c r="C222" s="250">
        <v>49</v>
      </c>
      <c r="D222" s="251" t="s">
        <v>313</v>
      </c>
      <c r="E222" s="251">
        <v>10900</v>
      </c>
      <c r="F222" s="251"/>
      <c r="G222" s="251"/>
      <c r="H222" s="252">
        <v>10900</v>
      </c>
      <c r="I222" s="266">
        <v>4.0374264979406238</v>
      </c>
      <c r="J222" s="253">
        <v>0.14105888835530678</v>
      </c>
    </row>
    <row r="223" spans="1:16">
      <c r="A223" s="583"/>
      <c r="B223" s="586"/>
      <c r="C223" s="244">
        <v>50</v>
      </c>
      <c r="D223" s="245" t="s">
        <v>313</v>
      </c>
      <c r="E223" s="245">
        <v>8400</v>
      </c>
      <c r="F223" s="245"/>
      <c r="G223" s="245"/>
      <c r="H223" s="246">
        <v>8400</v>
      </c>
      <c r="I223" s="263">
        <v>3.9242792860618816</v>
      </c>
      <c r="J223" s="247">
        <v>0.25420610023404899</v>
      </c>
    </row>
    <row r="224" spans="1:16" ht="15.75" thickBot="1">
      <c r="A224" s="584"/>
      <c r="B224" s="589"/>
      <c r="C224" s="254">
        <v>51</v>
      </c>
      <c r="D224" s="255" t="s">
        <v>313</v>
      </c>
      <c r="E224" s="255">
        <v>3520</v>
      </c>
      <c r="F224" s="255"/>
      <c r="G224" s="255"/>
      <c r="H224" s="256">
        <v>3520</v>
      </c>
      <c r="I224" s="264">
        <v>3.5465426634781312</v>
      </c>
      <c r="J224" s="257">
        <v>0.6319427228177994</v>
      </c>
    </row>
    <row r="225" spans="1:10" ht="15.75" thickTop="1">
      <c r="A225" s="582" t="s">
        <v>354</v>
      </c>
      <c r="B225" s="585" t="s">
        <v>298</v>
      </c>
      <c r="C225" s="240">
        <v>52</v>
      </c>
      <c r="D225" s="241">
        <v>100</v>
      </c>
      <c r="E225" s="241" t="s">
        <v>355</v>
      </c>
      <c r="F225" s="241">
        <v>10000</v>
      </c>
      <c r="G225" s="241">
        <v>55200000</v>
      </c>
      <c r="H225" s="242">
        <v>55200000</v>
      </c>
      <c r="I225" s="262">
        <v>7.7419390777291985</v>
      </c>
      <c r="J225" s="243">
        <v>0.17179575532443714</v>
      </c>
    </row>
    <row r="226" spans="1:10">
      <c r="A226" s="583"/>
      <c r="B226" s="586"/>
      <c r="C226" s="244">
        <v>53</v>
      </c>
      <c r="D226" s="245">
        <v>100</v>
      </c>
      <c r="E226" s="245" t="s">
        <v>355</v>
      </c>
      <c r="F226" s="245">
        <v>10000</v>
      </c>
      <c r="G226" s="245">
        <v>107000000</v>
      </c>
      <c r="H226" s="246">
        <v>107000000</v>
      </c>
      <c r="I226" s="263">
        <v>8.0293837776852097</v>
      </c>
      <c r="J226" s="247">
        <v>-0.11564894463157405</v>
      </c>
    </row>
    <row r="227" spans="1:10" ht="15.75" thickBot="1">
      <c r="A227" s="583"/>
      <c r="B227" s="587"/>
      <c r="C227" s="248">
        <v>54</v>
      </c>
      <c r="D227" s="249">
        <v>100</v>
      </c>
      <c r="E227" s="249" t="s">
        <v>355</v>
      </c>
      <c r="F227" s="249">
        <v>10000</v>
      </c>
      <c r="G227" s="249">
        <v>93300000</v>
      </c>
      <c r="H227" s="272">
        <v>93300000</v>
      </c>
      <c r="I227" s="274">
        <v>7.9698816437464997</v>
      </c>
      <c r="J227" s="273">
        <v>-5.614681069286398E-2</v>
      </c>
    </row>
    <row r="228" spans="1:10">
      <c r="A228" s="583"/>
      <c r="B228" s="588" t="s">
        <v>127</v>
      </c>
      <c r="C228" s="250">
        <v>55</v>
      </c>
      <c r="D228" s="251" t="s">
        <v>313</v>
      </c>
      <c r="E228" s="251">
        <v>800000</v>
      </c>
      <c r="F228" s="251"/>
      <c r="G228" s="251"/>
      <c r="H228" s="252">
        <v>800000</v>
      </c>
      <c r="I228" s="266">
        <v>5.9030899869919438</v>
      </c>
      <c r="J228" s="253">
        <v>2.0106448460616919</v>
      </c>
    </row>
    <row r="229" spans="1:10">
      <c r="A229" s="583"/>
      <c r="B229" s="586"/>
      <c r="C229" s="244">
        <v>56</v>
      </c>
      <c r="D229" s="245" t="s">
        <v>313</v>
      </c>
      <c r="E229" s="245">
        <v>0</v>
      </c>
      <c r="F229" s="245"/>
      <c r="G229" s="245"/>
      <c r="H229" s="246">
        <v>0</v>
      </c>
      <c r="I229" s="263">
        <v>0</v>
      </c>
      <c r="J229" s="247">
        <v>7.9137348330536357</v>
      </c>
    </row>
    <row r="230" spans="1:10" ht="15.75" thickBot="1">
      <c r="A230" s="583"/>
      <c r="B230" s="589"/>
      <c r="C230" s="254">
        <v>57</v>
      </c>
      <c r="D230" s="255" t="s">
        <v>313</v>
      </c>
      <c r="E230" s="255">
        <v>0</v>
      </c>
      <c r="F230" s="255"/>
      <c r="G230" s="255"/>
      <c r="H230" s="256">
        <v>0</v>
      </c>
      <c r="I230" s="264">
        <v>0</v>
      </c>
      <c r="J230" s="257">
        <v>7.9137348330536357</v>
      </c>
    </row>
    <row r="231" spans="1:10">
      <c r="A231" s="583"/>
      <c r="B231" s="588" t="s">
        <v>299</v>
      </c>
      <c r="C231" s="250">
        <v>58</v>
      </c>
      <c r="D231" s="251">
        <v>100</v>
      </c>
      <c r="E231" s="251">
        <v>6060000</v>
      </c>
      <c r="F231" s="251"/>
      <c r="G231" s="251"/>
      <c r="H231" s="252">
        <v>6060000</v>
      </c>
      <c r="I231" s="266">
        <v>6.782472624166286</v>
      </c>
      <c r="J231" s="253">
        <v>1.1312622088873496</v>
      </c>
    </row>
    <row r="232" spans="1:10">
      <c r="A232" s="583"/>
      <c r="B232" s="586"/>
      <c r="C232" s="244">
        <v>59</v>
      </c>
      <c r="D232" s="245">
        <v>100</v>
      </c>
      <c r="E232" s="245">
        <v>270000</v>
      </c>
      <c r="F232" s="245"/>
      <c r="G232" s="245"/>
      <c r="H232" s="246">
        <v>270000</v>
      </c>
      <c r="I232" s="263">
        <v>5.4313637641589869</v>
      </c>
      <c r="J232" s="247">
        <v>2.4823710688946488</v>
      </c>
    </row>
    <row r="233" spans="1:10" ht="15.75" thickBot="1">
      <c r="A233" s="583"/>
      <c r="B233" s="589"/>
      <c r="C233" s="254">
        <v>60</v>
      </c>
      <c r="D233" s="255">
        <v>100</v>
      </c>
      <c r="E233" s="255">
        <v>2840000</v>
      </c>
      <c r="F233" s="255"/>
      <c r="G233" s="255"/>
      <c r="H233" s="256">
        <v>2840000</v>
      </c>
      <c r="I233" s="264">
        <v>6.453318340047038</v>
      </c>
      <c r="J233" s="257">
        <v>1.4604164930065977</v>
      </c>
    </row>
    <row r="234" spans="1:10">
      <c r="A234" s="583"/>
      <c r="B234" s="588" t="s">
        <v>129</v>
      </c>
      <c r="C234" s="250">
        <v>61</v>
      </c>
      <c r="D234" s="251" t="s">
        <v>313</v>
      </c>
      <c r="E234" s="251">
        <v>0</v>
      </c>
      <c r="F234" s="251"/>
      <c r="G234" s="251"/>
      <c r="H234" s="252">
        <v>0</v>
      </c>
      <c r="I234" s="266">
        <v>0</v>
      </c>
      <c r="J234" s="253">
        <v>7.9137348330536357</v>
      </c>
    </row>
    <row r="235" spans="1:10">
      <c r="A235" s="583"/>
      <c r="B235" s="586"/>
      <c r="C235" s="244">
        <v>62</v>
      </c>
      <c r="D235" s="245" t="s">
        <v>313</v>
      </c>
      <c r="E235" s="245">
        <v>0</v>
      </c>
      <c r="F235" s="245"/>
      <c r="G235" s="245"/>
      <c r="H235" s="246">
        <v>0</v>
      </c>
      <c r="I235" s="263">
        <v>0</v>
      </c>
      <c r="J235" s="247">
        <v>7.9137348330536357</v>
      </c>
    </row>
    <row r="236" spans="1:10" ht="15.75" thickBot="1">
      <c r="A236" s="583"/>
      <c r="B236" s="589"/>
      <c r="C236" s="254">
        <v>63</v>
      </c>
      <c r="D236" s="255" t="s">
        <v>313</v>
      </c>
      <c r="E236" s="255" t="s">
        <v>356</v>
      </c>
      <c r="F236" s="255"/>
      <c r="G236" s="255"/>
      <c r="H236" s="256" t="s">
        <v>356</v>
      </c>
      <c r="I236" s="264"/>
      <c r="J236" s="257" t="s">
        <v>352</v>
      </c>
    </row>
    <row r="237" spans="1:10">
      <c r="A237" s="583"/>
      <c r="B237" s="588" t="s">
        <v>300</v>
      </c>
      <c r="C237" s="250">
        <v>64</v>
      </c>
      <c r="D237" s="251">
        <v>100</v>
      </c>
      <c r="E237" s="251">
        <v>13700000</v>
      </c>
      <c r="F237" s="251">
        <v>10000</v>
      </c>
      <c r="G237" s="251">
        <v>10200000</v>
      </c>
      <c r="H237" s="252">
        <v>10200000</v>
      </c>
      <c r="I237" s="266">
        <v>7.008600171761918</v>
      </c>
      <c r="J237" s="253">
        <v>0.90513466129171771</v>
      </c>
    </row>
    <row r="238" spans="1:10">
      <c r="A238" s="583"/>
      <c r="B238" s="586"/>
      <c r="C238" s="244">
        <v>65</v>
      </c>
      <c r="D238" s="245">
        <v>100</v>
      </c>
      <c r="E238" s="245">
        <v>18700000</v>
      </c>
      <c r="F238" s="245">
        <v>10000</v>
      </c>
      <c r="G238" s="245">
        <v>31200000</v>
      </c>
      <c r="H238" s="246">
        <v>31200000</v>
      </c>
      <c r="I238" s="263">
        <v>7.4941545940184424</v>
      </c>
      <c r="J238" s="247">
        <v>0.41958023903519326</v>
      </c>
    </row>
    <row r="239" spans="1:10" ht="15.75" thickBot="1">
      <c r="A239" s="583"/>
      <c r="B239" s="589"/>
      <c r="C239" s="254">
        <v>66</v>
      </c>
      <c r="D239" s="255">
        <v>100</v>
      </c>
      <c r="E239" s="255">
        <v>3430000</v>
      </c>
      <c r="F239" s="255">
        <v>10000</v>
      </c>
      <c r="G239" s="255">
        <v>3200000</v>
      </c>
      <c r="H239" s="256">
        <v>3200000</v>
      </c>
      <c r="I239" s="264">
        <v>6.5051499783199063</v>
      </c>
      <c r="J239" s="257">
        <v>1.4085848547337294</v>
      </c>
    </row>
    <row r="240" spans="1:10">
      <c r="A240" s="583"/>
      <c r="B240" s="590" t="s">
        <v>131</v>
      </c>
      <c r="C240" s="258">
        <v>67</v>
      </c>
      <c r="D240" s="267" t="s">
        <v>313</v>
      </c>
      <c r="E240" s="267">
        <v>0</v>
      </c>
      <c r="F240" s="267"/>
      <c r="G240" s="267"/>
      <c r="H240" s="259">
        <v>0</v>
      </c>
      <c r="I240" s="265">
        <v>0</v>
      </c>
      <c r="J240" s="253">
        <v>7.9137348330536357</v>
      </c>
    </row>
    <row r="241" spans="1:10">
      <c r="A241" s="583"/>
      <c r="B241" s="586"/>
      <c r="C241" s="244">
        <v>68</v>
      </c>
      <c r="D241" s="245" t="s">
        <v>313</v>
      </c>
      <c r="E241" s="245">
        <v>40</v>
      </c>
      <c r="F241" s="245"/>
      <c r="G241" s="245"/>
      <c r="H241" s="246">
        <v>40</v>
      </c>
      <c r="I241" s="263">
        <v>1.6020599913279623</v>
      </c>
      <c r="J241" s="247">
        <v>6.3116748417256732</v>
      </c>
    </row>
    <row r="242" spans="1:10" ht="15.75" thickBot="1">
      <c r="A242" s="583"/>
      <c r="B242" s="589"/>
      <c r="C242" s="254">
        <v>69</v>
      </c>
      <c r="D242" s="255" t="s">
        <v>313</v>
      </c>
      <c r="E242" s="255">
        <v>0</v>
      </c>
      <c r="F242" s="255"/>
      <c r="G242" s="255"/>
      <c r="H242" s="272">
        <v>0</v>
      </c>
      <c r="I242" s="274">
        <v>0</v>
      </c>
      <c r="J242" s="257">
        <v>7.9137348330536357</v>
      </c>
    </row>
    <row r="243" spans="1:10">
      <c r="A243" s="583"/>
      <c r="B243" s="588" t="s">
        <v>301</v>
      </c>
      <c r="C243" s="250">
        <v>70</v>
      </c>
      <c r="D243" s="251">
        <v>100</v>
      </c>
      <c r="E243" s="251">
        <v>18000000</v>
      </c>
      <c r="F243" s="251">
        <v>10000</v>
      </c>
      <c r="G243" s="251">
        <v>18800000</v>
      </c>
      <c r="H243" s="252">
        <v>18800000</v>
      </c>
      <c r="I243" s="266">
        <v>7.2741578492636796</v>
      </c>
      <c r="J243" s="253">
        <v>0.63957698378995609</v>
      </c>
    </row>
    <row r="244" spans="1:10">
      <c r="A244" s="583"/>
      <c r="B244" s="586"/>
      <c r="C244" s="244">
        <v>71</v>
      </c>
      <c r="D244" s="245">
        <v>100</v>
      </c>
      <c r="E244" s="245">
        <v>8520000</v>
      </c>
      <c r="F244" s="245">
        <v>10000</v>
      </c>
      <c r="G244" s="245">
        <v>5800000</v>
      </c>
      <c r="H244" s="276">
        <v>8520000</v>
      </c>
      <c r="I244" s="277">
        <v>6.9304395947666997</v>
      </c>
      <c r="J244" s="278">
        <v>0.98329523828693599</v>
      </c>
    </row>
    <row r="245" spans="1:10" ht="15.75" thickBot="1">
      <c r="A245" s="583"/>
      <c r="B245" s="589"/>
      <c r="C245" s="254">
        <v>72</v>
      </c>
      <c r="D245" s="255">
        <v>100</v>
      </c>
      <c r="E245" s="255">
        <v>14600000</v>
      </c>
      <c r="F245" s="255">
        <v>10000</v>
      </c>
      <c r="G245" s="255">
        <v>18800000</v>
      </c>
      <c r="H245" s="256">
        <v>18800000</v>
      </c>
      <c r="I245" s="264">
        <v>7.2741578492636796</v>
      </c>
      <c r="J245" s="257">
        <v>0.63957698378995609</v>
      </c>
    </row>
    <row r="246" spans="1:10">
      <c r="A246" s="583"/>
      <c r="B246" s="588">
        <v>3</v>
      </c>
      <c r="C246" s="250">
        <v>73</v>
      </c>
      <c r="D246" s="251" t="s">
        <v>313</v>
      </c>
      <c r="E246" s="251">
        <v>0</v>
      </c>
      <c r="F246" s="251"/>
      <c r="G246" s="251"/>
      <c r="H246" s="252">
        <v>0</v>
      </c>
      <c r="I246" s="266">
        <v>0</v>
      </c>
      <c r="J246" s="253">
        <v>7.9137348330536357</v>
      </c>
    </row>
    <row r="247" spans="1:10">
      <c r="A247" s="583"/>
      <c r="B247" s="586"/>
      <c r="C247" s="244">
        <v>74</v>
      </c>
      <c r="D247" s="245" t="s">
        <v>313</v>
      </c>
      <c r="E247" s="245">
        <v>0</v>
      </c>
      <c r="F247" s="245"/>
      <c r="G247" s="245"/>
      <c r="H247" s="246">
        <v>0</v>
      </c>
      <c r="I247" s="263">
        <v>0</v>
      </c>
      <c r="J247" s="247">
        <v>7.9137348330536357</v>
      </c>
    </row>
    <row r="248" spans="1:10" ht="15.75" thickBot="1">
      <c r="A248" s="583"/>
      <c r="B248" s="589"/>
      <c r="C248" s="254">
        <v>75</v>
      </c>
      <c r="D248" s="255" t="s">
        <v>313</v>
      </c>
      <c r="E248" s="255">
        <v>0</v>
      </c>
      <c r="F248" s="255"/>
      <c r="G248" s="255"/>
      <c r="H248" s="256">
        <v>0</v>
      </c>
      <c r="I248" s="264">
        <v>0</v>
      </c>
      <c r="J248" s="257">
        <v>7.9137348330536357</v>
      </c>
    </row>
    <row r="249" spans="1:10">
      <c r="A249" s="583"/>
      <c r="B249" s="588" t="s">
        <v>134</v>
      </c>
      <c r="C249" s="250">
        <v>76</v>
      </c>
      <c r="D249" s="251">
        <v>100</v>
      </c>
      <c r="E249" s="251">
        <v>1740000</v>
      </c>
      <c r="F249" s="251"/>
      <c r="G249" s="251"/>
      <c r="H249" s="252">
        <v>1740000</v>
      </c>
      <c r="I249" s="266">
        <v>6.2405492482825995</v>
      </c>
      <c r="J249" s="253">
        <v>1.6731855847710362</v>
      </c>
    </row>
    <row r="250" spans="1:10">
      <c r="A250" s="583"/>
      <c r="B250" s="586"/>
      <c r="C250" s="244">
        <v>77</v>
      </c>
      <c r="D250" s="245">
        <v>100</v>
      </c>
      <c r="E250" s="245">
        <v>613000</v>
      </c>
      <c r="F250" s="245"/>
      <c r="G250" s="245"/>
      <c r="H250" s="246">
        <v>613000</v>
      </c>
      <c r="I250" s="263">
        <v>5.7874604745184151</v>
      </c>
      <c r="J250" s="247">
        <v>2.1262743585352206</v>
      </c>
    </row>
    <row r="251" spans="1:10" ht="15.75" thickBot="1">
      <c r="A251" s="583"/>
      <c r="B251" s="589"/>
      <c r="C251" s="254">
        <v>78</v>
      </c>
      <c r="D251" s="255">
        <v>100</v>
      </c>
      <c r="E251" s="255">
        <v>180000</v>
      </c>
      <c r="F251" s="255"/>
      <c r="G251" s="255"/>
      <c r="H251" s="256">
        <v>180000</v>
      </c>
      <c r="I251" s="264">
        <v>5.2552725051033065</v>
      </c>
      <c r="J251" s="257">
        <v>2.6584623279503292</v>
      </c>
    </row>
    <row r="252" spans="1:10">
      <c r="A252" s="583"/>
      <c r="B252" s="588" t="s">
        <v>135</v>
      </c>
      <c r="C252" s="250">
        <v>79</v>
      </c>
      <c r="D252" s="251" t="s">
        <v>313</v>
      </c>
      <c r="E252" s="251">
        <v>1840</v>
      </c>
      <c r="F252" s="251"/>
      <c r="G252" s="251"/>
      <c r="H252" s="252">
        <v>1840</v>
      </c>
      <c r="I252" s="266">
        <v>3.2648178230095364</v>
      </c>
      <c r="J252" s="253">
        <v>4.6489170100440997</v>
      </c>
    </row>
    <row r="253" spans="1:10">
      <c r="A253" s="583"/>
      <c r="B253" s="586"/>
      <c r="C253" s="244">
        <v>80</v>
      </c>
      <c r="D253" s="245" t="s">
        <v>313</v>
      </c>
      <c r="E253" s="245">
        <v>960</v>
      </c>
      <c r="F253" s="245"/>
      <c r="G253" s="245"/>
      <c r="H253" s="246">
        <v>960</v>
      </c>
      <c r="I253" s="263">
        <v>2.9822712330395684</v>
      </c>
      <c r="J253" s="247">
        <v>4.9314636000140677</v>
      </c>
    </row>
    <row r="254" spans="1:10" ht="15.75" thickBot="1">
      <c r="A254" s="583"/>
      <c r="B254" s="589"/>
      <c r="C254" s="254">
        <v>81</v>
      </c>
      <c r="D254" s="255" t="s">
        <v>313</v>
      </c>
      <c r="E254" s="255">
        <v>1900</v>
      </c>
      <c r="F254" s="255"/>
      <c r="G254" s="255"/>
      <c r="H254" s="256">
        <v>1900</v>
      </c>
      <c r="I254" s="264">
        <v>3.2787536009528289</v>
      </c>
      <c r="J254" s="257">
        <v>4.6349812321008068</v>
      </c>
    </row>
    <row r="255" spans="1:10">
      <c r="A255" s="583"/>
      <c r="B255" s="588" t="s">
        <v>302</v>
      </c>
      <c r="C255" s="250">
        <v>82</v>
      </c>
      <c r="D255" s="251">
        <v>100</v>
      </c>
      <c r="E255" s="251">
        <v>9260000</v>
      </c>
      <c r="F255" s="251"/>
      <c r="G255" s="251"/>
      <c r="H255" s="252">
        <v>9260000</v>
      </c>
      <c r="I255" s="266">
        <v>6.9666109866819346</v>
      </c>
      <c r="J255" s="253">
        <v>0.94712384637170111</v>
      </c>
    </row>
    <row r="256" spans="1:10">
      <c r="A256" s="583"/>
      <c r="B256" s="586"/>
      <c r="C256" s="244">
        <v>83</v>
      </c>
      <c r="D256" s="245">
        <v>100</v>
      </c>
      <c r="E256" s="245">
        <v>13900000</v>
      </c>
      <c r="F256" s="245"/>
      <c r="G256" s="245"/>
      <c r="H256" s="246">
        <v>13900000</v>
      </c>
      <c r="I256" s="263">
        <v>7.143014800254095</v>
      </c>
      <c r="J256" s="247">
        <v>0.77072003279954071</v>
      </c>
    </row>
    <row r="257" spans="1:10" ht="15.75" thickBot="1">
      <c r="A257" s="583"/>
      <c r="B257" s="589"/>
      <c r="C257" s="254">
        <v>84</v>
      </c>
      <c r="D257" s="255">
        <v>100</v>
      </c>
      <c r="E257" s="255">
        <v>8150000</v>
      </c>
      <c r="F257" s="255"/>
      <c r="G257" s="255"/>
      <c r="H257" s="256">
        <v>8150000</v>
      </c>
      <c r="I257" s="264">
        <v>6.9111576087399769</v>
      </c>
      <c r="J257" s="257">
        <v>1.0025772243136588</v>
      </c>
    </row>
    <row r="258" spans="1:10">
      <c r="A258" s="583"/>
      <c r="B258" s="588" t="s">
        <v>137</v>
      </c>
      <c r="C258" s="250">
        <v>85</v>
      </c>
      <c r="D258" s="251" t="s">
        <v>313</v>
      </c>
      <c r="E258" s="251">
        <v>0</v>
      </c>
      <c r="F258" s="251"/>
      <c r="G258" s="251"/>
      <c r="H258" s="252">
        <v>0</v>
      </c>
      <c r="I258" s="266">
        <v>0</v>
      </c>
      <c r="J258" s="253">
        <v>7.9137348330536357</v>
      </c>
    </row>
    <row r="259" spans="1:10">
      <c r="A259" s="583"/>
      <c r="B259" s="586"/>
      <c r="C259" s="244">
        <v>86</v>
      </c>
      <c r="D259" s="245" t="s">
        <v>313</v>
      </c>
      <c r="E259" s="245">
        <v>0</v>
      </c>
      <c r="F259" s="245"/>
      <c r="G259" s="245"/>
      <c r="H259" s="246">
        <v>0</v>
      </c>
      <c r="I259" s="263">
        <v>0</v>
      </c>
      <c r="J259" s="247">
        <v>7.9137348330536357</v>
      </c>
    </row>
    <row r="260" spans="1:10" ht="15.75" thickBot="1">
      <c r="A260" s="583"/>
      <c r="B260" s="589"/>
      <c r="C260" s="254">
        <v>87</v>
      </c>
      <c r="D260" s="255" t="s">
        <v>313</v>
      </c>
      <c r="E260" s="255">
        <v>20</v>
      </c>
      <c r="F260" s="255"/>
      <c r="G260" s="255"/>
      <c r="H260" s="256">
        <v>20</v>
      </c>
      <c r="I260" s="264">
        <v>1.3010299956639813</v>
      </c>
      <c r="J260" s="257">
        <v>6.6127048373896544</v>
      </c>
    </row>
    <row r="261" spans="1:10">
      <c r="A261" s="583"/>
      <c r="B261" s="588" t="s">
        <v>303</v>
      </c>
      <c r="C261" s="250">
        <v>88</v>
      </c>
      <c r="D261" s="251">
        <v>100</v>
      </c>
      <c r="E261" s="251">
        <v>875000</v>
      </c>
      <c r="F261" s="251">
        <v>10000</v>
      </c>
      <c r="G261" s="251">
        <v>600000</v>
      </c>
      <c r="H261" s="252">
        <v>600000</v>
      </c>
      <c r="I261" s="266">
        <v>5.7781512503836439</v>
      </c>
      <c r="J261" s="253">
        <v>2.1355835826699918</v>
      </c>
    </row>
    <row r="262" spans="1:10">
      <c r="A262" s="583"/>
      <c r="B262" s="586"/>
      <c r="C262" s="244">
        <v>89</v>
      </c>
      <c r="D262" s="245">
        <v>100</v>
      </c>
      <c r="E262" s="245">
        <v>17600000</v>
      </c>
      <c r="F262" s="245">
        <v>10000</v>
      </c>
      <c r="G262" s="245">
        <v>1200000</v>
      </c>
      <c r="H262" s="246">
        <v>1200000</v>
      </c>
      <c r="I262" s="263">
        <v>6.0791812460476251</v>
      </c>
      <c r="J262" s="247">
        <v>1.8345535870060106</v>
      </c>
    </row>
    <row r="263" spans="1:10" ht="15.75" thickBot="1">
      <c r="A263" s="583"/>
      <c r="B263" s="589"/>
      <c r="C263" s="254">
        <v>90</v>
      </c>
      <c r="D263" s="255">
        <v>100</v>
      </c>
      <c r="E263" s="255">
        <v>591000</v>
      </c>
      <c r="F263" s="255">
        <v>10000</v>
      </c>
      <c r="G263" s="255">
        <v>800000</v>
      </c>
      <c r="H263" s="256">
        <v>800000</v>
      </c>
      <c r="I263" s="264">
        <v>5.9030899869919438</v>
      </c>
      <c r="J263" s="257">
        <v>2.0106448460616919</v>
      </c>
    </row>
    <row r="264" spans="1:10">
      <c r="A264" s="583"/>
      <c r="B264" s="588" t="s">
        <v>304</v>
      </c>
      <c r="C264" s="250">
        <v>91</v>
      </c>
      <c r="D264" s="251" t="s">
        <v>313</v>
      </c>
      <c r="E264" s="251">
        <v>400</v>
      </c>
      <c r="F264" s="251"/>
      <c r="G264" s="251"/>
      <c r="H264" s="252">
        <v>400</v>
      </c>
      <c r="I264" s="266">
        <v>2.6020599913279625</v>
      </c>
      <c r="J264" s="253">
        <v>5.3116748417256732</v>
      </c>
    </row>
    <row r="265" spans="1:10">
      <c r="A265" s="583"/>
      <c r="B265" s="586"/>
      <c r="C265" s="244">
        <v>92</v>
      </c>
      <c r="D265" s="245" t="s">
        <v>313</v>
      </c>
      <c r="E265" s="245">
        <v>0</v>
      </c>
      <c r="F265" s="245"/>
      <c r="G265" s="245"/>
      <c r="H265" s="246">
        <v>0</v>
      </c>
      <c r="I265" s="263">
        <v>0</v>
      </c>
      <c r="J265" s="247">
        <v>7.9137348330536357</v>
      </c>
    </row>
    <row r="266" spans="1:10" ht="15.75" thickBot="1">
      <c r="A266" s="583"/>
      <c r="B266" s="589"/>
      <c r="C266" s="254">
        <v>93</v>
      </c>
      <c r="D266" s="255" t="s">
        <v>313</v>
      </c>
      <c r="E266" s="255">
        <v>0</v>
      </c>
      <c r="F266" s="255"/>
      <c r="G266" s="255"/>
      <c r="H266" s="256">
        <v>0</v>
      </c>
      <c r="I266" s="264">
        <v>0</v>
      </c>
      <c r="J266" s="257">
        <v>7.9137348330536357</v>
      </c>
    </row>
    <row r="267" spans="1:10">
      <c r="A267" s="583"/>
      <c r="B267" s="588" t="s">
        <v>305</v>
      </c>
      <c r="C267" s="250">
        <v>94</v>
      </c>
      <c r="D267" s="251">
        <v>100</v>
      </c>
      <c r="E267" s="251">
        <v>13300000</v>
      </c>
      <c r="F267" s="251">
        <v>10000</v>
      </c>
      <c r="G267" s="251">
        <v>11800000</v>
      </c>
      <c r="H267" s="252">
        <v>11800000</v>
      </c>
      <c r="I267" s="266">
        <v>7.071882007306125</v>
      </c>
      <c r="J267" s="253">
        <v>0.84185282574751064</v>
      </c>
    </row>
    <row r="268" spans="1:10">
      <c r="A268" s="583"/>
      <c r="B268" s="586"/>
      <c r="C268" s="244">
        <v>95</v>
      </c>
      <c r="D268" s="245">
        <v>100</v>
      </c>
      <c r="E268" s="245">
        <v>18700000</v>
      </c>
      <c r="F268" s="245">
        <v>10000</v>
      </c>
      <c r="G268" s="245">
        <v>21400000</v>
      </c>
      <c r="H268" s="246">
        <v>21400000</v>
      </c>
      <c r="I268" s="263">
        <v>7.330413773349191</v>
      </c>
      <c r="J268" s="247">
        <v>0.5833210597044447</v>
      </c>
    </row>
    <row r="269" spans="1:10" ht="15.75" thickBot="1">
      <c r="A269" s="583"/>
      <c r="B269" s="589"/>
      <c r="C269" s="254">
        <v>96</v>
      </c>
      <c r="D269" s="255">
        <v>100</v>
      </c>
      <c r="E269" s="255">
        <v>18100000</v>
      </c>
      <c r="F269" s="255">
        <v>10000</v>
      </c>
      <c r="G269" s="255">
        <v>113000000</v>
      </c>
      <c r="H269" s="256">
        <v>113000000</v>
      </c>
      <c r="I269" s="264">
        <v>8.0530784434834199</v>
      </c>
      <c r="J269" s="257">
        <v>-0.13934361042978427</v>
      </c>
    </row>
    <row r="270" spans="1:10">
      <c r="A270" s="583"/>
      <c r="B270" s="588">
        <v>12</v>
      </c>
      <c r="C270" s="250">
        <v>97</v>
      </c>
      <c r="D270" s="251" t="s">
        <v>313</v>
      </c>
      <c r="E270" s="251">
        <v>0</v>
      </c>
      <c r="F270" s="251"/>
      <c r="G270" s="251"/>
      <c r="H270" s="252">
        <v>0</v>
      </c>
      <c r="I270" s="266">
        <v>0</v>
      </c>
      <c r="J270" s="253">
        <v>7.9137348330536357</v>
      </c>
    </row>
    <row r="271" spans="1:10">
      <c r="A271" s="583"/>
      <c r="B271" s="586"/>
      <c r="C271" s="244">
        <v>98</v>
      </c>
      <c r="D271" s="245" t="s">
        <v>313</v>
      </c>
      <c r="E271" s="245">
        <v>0</v>
      </c>
      <c r="F271" s="245"/>
      <c r="G271" s="245"/>
      <c r="H271" s="246">
        <v>0</v>
      </c>
      <c r="I271" s="263">
        <v>0</v>
      </c>
      <c r="J271" s="247">
        <v>7.9137348330536357</v>
      </c>
    </row>
    <row r="272" spans="1:10" ht="15.75" thickBot="1">
      <c r="A272" s="583"/>
      <c r="B272" s="589"/>
      <c r="C272" s="254">
        <v>99</v>
      </c>
      <c r="D272" s="255" t="s">
        <v>313</v>
      </c>
      <c r="E272" s="255">
        <v>0</v>
      </c>
      <c r="F272" s="255"/>
      <c r="G272" s="255"/>
      <c r="H272" s="256">
        <v>0</v>
      </c>
      <c r="I272" s="264">
        <v>0</v>
      </c>
      <c r="J272" s="257">
        <v>7.9137348330536357</v>
      </c>
    </row>
    <row r="273" spans="1:16">
      <c r="A273" s="583"/>
      <c r="B273" s="590" t="s">
        <v>142</v>
      </c>
      <c r="C273" s="250">
        <v>100</v>
      </c>
      <c r="D273" s="251">
        <v>100</v>
      </c>
      <c r="E273" s="251">
        <v>533000</v>
      </c>
      <c r="F273" s="251"/>
      <c r="G273" s="251"/>
      <c r="H273" s="252">
        <v>533000</v>
      </c>
      <c r="I273" s="266">
        <v>5.7267272090265724</v>
      </c>
      <c r="J273" s="253">
        <v>2.1870076240270633</v>
      </c>
    </row>
    <row r="274" spans="1:16">
      <c r="A274" s="583"/>
      <c r="B274" s="586"/>
      <c r="C274" s="244">
        <v>101</v>
      </c>
      <c r="D274" s="245">
        <v>100</v>
      </c>
      <c r="E274" s="245">
        <v>1550000</v>
      </c>
      <c r="F274" s="245"/>
      <c r="G274" s="245"/>
      <c r="H274" s="246">
        <v>1550000</v>
      </c>
      <c r="I274" s="263">
        <v>6.1903316981702918</v>
      </c>
      <c r="J274" s="247">
        <v>1.7234031348833438</v>
      </c>
    </row>
    <row r="275" spans="1:16" ht="15.75" thickBot="1">
      <c r="A275" s="584"/>
      <c r="B275" s="589"/>
      <c r="C275" s="254">
        <v>102</v>
      </c>
      <c r="D275" s="255">
        <v>100</v>
      </c>
      <c r="E275" s="255">
        <v>1860000</v>
      </c>
      <c r="F275" s="255"/>
      <c r="G275" s="255"/>
      <c r="H275" s="256">
        <v>1860000</v>
      </c>
      <c r="I275" s="264">
        <v>6.2695129442179161</v>
      </c>
      <c r="J275" s="257">
        <v>1.6442218888357196</v>
      </c>
    </row>
    <row r="276" spans="1:16" ht="15.75" thickTop="1"/>
    <row r="277" spans="1:16" ht="15.75">
      <c r="A277" s="281"/>
      <c r="B277" s="591" t="s">
        <v>350</v>
      </c>
      <c r="C277" s="592"/>
      <c r="D277" s="592"/>
      <c r="E277" s="592"/>
      <c r="F277" s="592"/>
      <c r="G277" s="592"/>
      <c r="H277" s="592"/>
      <c r="I277" s="592"/>
      <c r="J277" s="318"/>
      <c r="K277" s="281"/>
      <c r="L277" s="281"/>
      <c r="M277" s="281"/>
      <c r="N277" s="281"/>
      <c r="O277" s="281"/>
      <c r="P277" s="281"/>
    </row>
    <row r="278" spans="1:16" ht="16.5" thickBot="1">
      <c r="A278" s="281"/>
      <c r="B278" s="592"/>
      <c r="C278" s="592"/>
      <c r="D278" s="592"/>
      <c r="E278" s="592"/>
      <c r="F278" s="592"/>
      <c r="G278" s="592"/>
      <c r="H278" s="592"/>
      <c r="I278" s="592"/>
      <c r="J278" s="318"/>
      <c r="K278" s="281"/>
      <c r="L278" s="281"/>
      <c r="M278" s="281"/>
      <c r="N278" s="281"/>
      <c r="O278" s="281"/>
      <c r="P278" s="281"/>
    </row>
    <row r="279" spans="1:16" ht="16.5" thickTop="1">
      <c r="A279" s="281"/>
      <c r="B279" s="593"/>
      <c r="C279" s="594" t="s">
        <v>316</v>
      </c>
      <c r="D279" s="596" t="s">
        <v>335</v>
      </c>
      <c r="E279" s="597"/>
      <c r="F279" s="596" t="s">
        <v>336</v>
      </c>
      <c r="G279" s="597"/>
      <c r="H279" s="596" t="s">
        <v>337</v>
      </c>
      <c r="I279" s="598"/>
      <c r="J279" s="323"/>
      <c r="K279" s="281"/>
      <c r="L279" s="281"/>
      <c r="M279" s="281"/>
      <c r="N279" s="281"/>
      <c r="O279" s="281"/>
      <c r="P279" s="281"/>
    </row>
    <row r="280" spans="1:16" ht="39.75" thickBot="1">
      <c r="A280" s="281"/>
      <c r="B280" s="593"/>
      <c r="C280" s="595"/>
      <c r="D280" s="286" t="s">
        <v>339</v>
      </c>
      <c r="E280" s="287" t="s">
        <v>340</v>
      </c>
      <c r="F280" s="286" t="s">
        <v>339</v>
      </c>
      <c r="G280" s="287" t="s">
        <v>340</v>
      </c>
      <c r="H280" s="286" t="s">
        <v>341</v>
      </c>
      <c r="I280" s="309" t="s">
        <v>342</v>
      </c>
      <c r="J280" s="319" t="s">
        <v>343</v>
      </c>
      <c r="K280" s="281"/>
      <c r="L280" s="282" t="s">
        <v>338</v>
      </c>
      <c r="M280" s="284" t="s">
        <v>345</v>
      </c>
      <c r="N280" s="285" t="s">
        <v>346</v>
      </c>
      <c r="O280" s="285" t="s">
        <v>347</v>
      </c>
      <c r="P280" s="284" t="s">
        <v>316</v>
      </c>
    </row>
    <row r="281" spans="1:16" ht="16.5" thickTop="1">
      <c r="A281" s="582" t="s">
        <v>348</v>
      </c>
      <c r="B281" s="585" t="s">
        <v>298</v>
      </c>
      <c r="C281" s="288">
        <v>1</v>
      </c>
      <c r="D281" s="289" t="s">
        <v>313</v>
      </c>
      <c r="E281" s="289">
        <v>56200</v>
      </c>
      <c r="F281" s="289"/>
      <c r="G281" s="289"/>
      <c r="H281" s="290">
        <v>56200</v>
      </c>
      <c r="I281" s="310">
        <v>4.7497363155690611</v>
      </c>
      <c r="J281" s="291">
        <v>-0.27356646504004534</v>
      </c>
      <c r="K281" s="281"/>
      <c r="L281" s="316" t="s">
        <v>298</v>
      </c>
      <c r="M281" s="317">
        <v>4.4761698505290157</v>
      </c>
      <c r="N281" s="317">
        <v>-5.9211894646675012E-16</v>
      </c>
      <c r="O281" s="281">
        <v>0.28451496343372812</v>
      </c>
      <c r="P281" s="281">
        <v>3</v>
      </c>
    </row>
    <row r="282" spans="1:16" ht="15.75">
      <c r="A282" s="583"/>
      <c r="B282" s="586"/>
      <c r="C282" s="292">
        <v>2</v>
      </c>
      <c r="D282" s="293" t="s">
        <v>313</v>
      </c>
      <c r="E282" s="293">
        <v>31400</v>
      </c>
      <c r="F282" s="293"/>
      <c r="G282" s="293"/>
      <c r="H282" s="294">
        <v>31400</v>
      </c>
      <c r="I282" s="311">
        <v>4.4969296480732153</v>
      </c>
      <c r="J282" s="295">
        <v>-2.0759797544199543E-2</v>
      </c>
      <c r="K282" s="281"/>
      <c r="L282" s="316" t="s">
        <v>127</v>
      </c>
      <c r="M282" s="317">
        <v>2.4712116657328522</v>
      </c>
      <c r="N282" s="317">
        <v>2.0049581847961639</v>
      </c>
      <c r="O282" s="281">
        <v>8.8194247604073045E-2</v>
      </c>
      <c r="P282" s="281">
        <v>3</v>
      </c>
    </row>
    <row r="283" spans="1:16" ht="16.5" thickBot="1">
      <c r="A283" s="583"/>
      <c r="B283" s="587"/>
      <c r="C283" s="296">
        <v>3</v>
      </c>
      <c r="D283" s="297" t="s">
        <v>313</v>
      </c>
      <c r="E283" s="297">
        <v>15200</v>
      </c>
      <c r="F283" s="297"/>
      <c r="G283" s="297"/>
      <c r="H283" s="320">
        <v>15200</v>
      </c>
      <c r="I283" s="322">
        <v>4.1818435879447726</v>
      </c>
      <c r="J283" s="321">
        <v>0.2943262625842431</v>
      </c>
      <c r="K283" s="281"/>
      <c r="L283" s="316" t="s">
        <v>299</v>
      </c>
      <c r="M283" s="317">
        <v>4.2803524956727923</v>
      </c>
      <c r="N283" s="317">
        <v>0.19581735485622373</v>
      </c>
      <c r="O283" s="281">
        <v>0.24975117678391456</v>
      </c>
      <c r="P283" s="281">
        <v>3</v>
      </c>
    </row>
    <row r="284" spans="1:16" ht="15.75">
      <c r="A284" s="583"/>
      <c r="B284" s="588" t="s">
        <v>127</v>
      </c>
      <c r="C284" s="298">
        <v>4</v>
      </c>
      <c r="D284" s="299" t="s">
        <v>357</v>
      </c>
      <c r="E284" s="299">
        <v>360</v>
      </c>
      <c r="F284" s="299"/>
      <c r="G284" s="299"/>
      <c r="H284" s="300">
        <v>360</v>
      </c>
      <c r="I284" s="314">
        <v>2.5563025007672873</v>
      </c>
      <c r="J284" s="301">
        <v>1.9198673497617285</v>
      </c>
      <c r="K284" s="281"/>
      <c r="L284" s="316" t="s">
        <v>129</v>
      </c>
      <c r="M284" s="317">
        <v>3.1557921736021517</v>
      </c>
      <c r="N284" s="317">
        <v>1.320377676926864</v>
      </c>
      <c r="O284" s="281">
        <v>0.25832635870912796</v>
      </c>
      <c r="P284" s="281">
        <v>2</v>
      </c>
    </row>
    <row r="285" spans="1:16" ht="15.75">
      <c r="A285" s="583"/>
      <c r="B285" s="586"/>
      <c r="C285" s="292">
        <v>5</v>
      </c>
      <c r="D285" s="293" t="s">
        <v>357</v>
      </c>
      <c r="E285" s="293">
        <v>300</v>
      </c>
      <c r="F285" s="293"/>
      <c r="G285" s="293"/>
      <c r="H285" s="294">
        <v>300</v>
      </c>
      <c r="I285" s="311">
        <v>2.4771212547196626</v>
      </c>
      <c r="J285" s="295">
        <v>1.9990485958093531</v>
      </c>
      <c r="K285" s="281"/>
      <c r="L285" s="316" t="s">
        <v>300</v>
      </c>
      <c r="M285" s="317">
        <v>3.9993519351249947</v>
      </c>
      <c r="N285" s="317">
        <v>0.47681791540402108</v>
      </c>
      <c r="O285" s="281">
        <v>0.34110451147543536</v>
      </c>
      <c r="P285" s="281">
        <v>2</v>
      </c>
    </row>
    <row r="286" spans="1:16" ht="16.5" thickBot="1">
      <c r="A286" s="583"/>
      <c r="B286" s="589"/>
      <c r="C286" s="302">
        <v>6</v>
      </c>
      <c r="D286" s="303" t="s">
        <v>357</v>
      </c>
      <c r="E286" s="303">
        <v>240</v>
      </c>
      <c r="F286" s="303"/>
      <c r="G286" s="303"/>
      <c r="H286" s="304">
        <v>240</v>
      </c>
      <c r="I286" s="312">
        <v>2.3802112417116059</v>
      </c>
      <c r="J286" s="305">
        <v>2.0959586088174098</v>
      </c>
      <c r="K286" s="281"/>
      <c r="L286" s="316" t="s">
        <v>131</v>
      </c>
      <c r="M286" s="317">
        <v>2.338564996175506</v>
      </c>
      <c r="N286" s="317">
        <v>2.1376048543535098</v>
      </c>
      <c r="O286" s="281">
        <v>0.19029282912809528</v>
      </c>
      <c r="P286" s="281">
        <v>3</v>
      </c>
    </row>
    <row r="287" spans="1:16" ht="15.75">
      <c r="A287" s="583"/>
      <c r="B287" s="588" t="s">
        <v>299</v>
      </c>
      <c r="C287" s="298">
        <v>7</v>
      </c>
      <c r="D287" s="299" t="s">
        <v>313</v>
      </c>
      <c r="E287" s="299">
        <v>35800</v>
      </c>
      <c r="F287" s="299"/>
      <c r="G287" s="299"/>
      <c r="H287" s="300">
        <v>35800</v>
      </c>
      <c r="I287" s="314">
        <v>4.5538830266438746</v>
      </c>
      <c r="J287" s="301">
        <v>-7.771317611485884E-2</v>
      </c>
      <c r="K287" s="281"/>
      <c r="L287" s="316" t="s">
        <v>301</v>
      </c>
      <c r="M287" s="317">
        <v>3.9510912248445025</v>
      </c>
      <c r="N287" s="317">
        <v>0.52507862568451324</v>
      </c>
      <c r="O287" s="281">
        <v>2.405885850415668E-3</v>
      </c>
      <c r="P287" s="281">
        <v>2</v>
      </c>
    </row>
    <row r="288" spans="1:16" ht="15.75">
      <c r="A288" s="583"/>
      <c r="B288" s="586"/>
      <c r="C288" s="292">
        <v>8</v>
      </c>
      <c r="D288" s="293" t="s">
        <v>313</v>
      </c>
      <c r="E288" s="293">
        <v>16700</v>
      </c>
      <c r="F288" s="293"/>
      <c r="G288" s="293"/>
      <c r="H288" s="294">
        <v>16700</v>
      </c>
      <c r="I288" s="311">
        <v>4.2227164711475833</v>
      </c>
      <c r="J288" s="295">
        <v>0.25345337938143242</v>
      </c>
      <c r="K288" s="281"/>
      <c r="L288" s="316">
        <v>3</v>
      </c>
      <c r="M288" s="317">
        <v>2.7481880270062002</v>
      </c>
      <c r="N288" s="317">
        <v>1.7279818235228155</v>
      </c>
      <c r="O288" s="283">
        <v>0</v>
      </c>
      <c r="P288" s="281">
        <v>1</v>
      </c>
    </row>
    <row r="289" spans="1:16" ht="16.5" thickBot="1">
      <c r="A289" s="583"/>
      <c r="B289" s="589"/>
      <c r="C289" s="302">
        <v>9</v>
      </c>
      <c r="D289" s="303" t="s">
        <v>313</v>
      </c>
      <c r="E289" s="303">
        <v>11600</v>
      </c>
      <c r="F289" s="303"/>
      <c r="G289" s="303"/>
      <c r="H289" s="304">
        <v>11600</v>
      </c>
      <c r="I289" s="312">
        <v>4.0644579892269181</v>
      </c>
      <c r="J289" s="305">
        <v>0.41171186130209758</v>
      </c>
      <c r="K289" s="281"/>
      <c r="L289" s="316" t="s">
        <v>134</v>
      </c>
      <c r="M289" s="317">
        <v>4.3006693719715239</v>
      </c>
      <c r="N289" s="317">
        <v>0.1755004785574911</v>
      </c>
      <c r="O289" s="281">
        <v>0.34626821946276076</v>
      </c>
      <c r="P289" s="281">
        <v>3</v>
      </c>
    </row>
    <row r="290" spans="1:16" ht="15.75">
      <c r="A290" s="583"/>
      <c r="B290" s="588" t="s">
        <v>129</v>
      </c>
      <c r="C290" s="298">
        <v>10</v>
      </c>
      <c r="D290" s="299" t="s">
        <v>313</v>
      </c>
      <c r="E290" s="299">
        <v>940</v>
      </c>
      <c r="F290" s="299"/>
      <c r="G290" s="299"/>
      <c r="H290" s="300">
        <v>940</v>
      </c>
      <c r="I290" s="314">
        <v>2.9731278535996988</v>
      </c>
      <c r="J290" s="301">
        <v>1.5030419969293169</v>
      </c>
      <c r="K290" s="281"/>
      <c r="L290" s="316" t="s">
        <v>135</v>
      </c>
      <c r="M290" s="317">
        <v>3.6426718243997684</v>
      </c>
      <c r="N290" s="317">
        <v>0.83349802612924728</v>
      </c>
      <c r="O290" s="281">
        <v>0.38836997335517853</v>
      </c>
      <c r="P290" s="281">
        <v>3</v>
      </c>
    </row>
    <row r="291" spans="1:16" ht="15.75">
      <c r="A291" s="583"/>
      <c r="B291" s="586"/>
      <c r="C291" s="292">
        <v>11</v>
      </c>
      <c r="D291" s="293" t="s">
        <v>313</v>
      </c>
      <c r="E291" s="293">
        <v>1200</v>
      </c>
      <c r="F291" s="293"/>
      <c r="G291" s="293"/>
      <c r="H291" s="294"/>
      <c r="I291" s="311"/>
      <c r="J291" s="295"/>
      <c r="K291" s="281"/>
      <c r="L291" s="316" t="s">
        <v>302</v>
      </c>
      <c r="M291" s="317">
        <v>3.9852222558826336</v>
      </c>
      <c r="N291" s="317">
        <v>0.49094759464638216</v>
      </c>
      <c r="O291" s="281">
        <v>3.9053463433344045E-2</v>
      </c>
      <c r="P291" s="281">
        <v>2</v>
      </c>
    </row>
    <row r="292" spans="1:16" ht="16.5" thickBot="1">
      <c r="A292" s="583"/>
      <c r="B292" s="589"/>
      <c r="C292" s="302">
        <v>12</v>
      </c>
      <c r="D292" s="303" t="s">
        <v>313</v>
      </c>
      <c r="E292" s="303">
        <v>2180</v>
      </c>
      <c r="F292" s="303"/>
      <c r="G292" s="303"/>
      <c r="H292" s="304">
        <v>2180</v>
      </c>
      <c r="I292" s="312">
        <v>3.3384564936046046</v>
      </c>
      <c r="J292" s="305">
        <v>1.1377133569244111</v>
      </c>
      <c r="K292" s="281"/>
      <c r="L292" s="316" t="s">
        <v>137</v>
      </c>
      <c r="M292" s="317">
        <v>2.5385518382884178</v>
      </c>
      <c r="N292" s="317">
        <v>1.9376180122405984</v>
      </c>
      <c r="O292" s="281">
        <v>0.51906534948795835</v>
      </c>
      <c r="P292" s="281">
        <v>3</v>
      </c>
    </row>
    <row r="293" spans="1:16" ht="15.75">
      <c r="A293" s="583"/>
      <c r="B293" s="588" t="s">
        <v>300</v>
      </c>
      <c r="C293" s="298">
        <v>13</v>
      </c>
      <c r="D293" s="299" t="s">
        <v>313</v>
      </c>
      <c r="E293" s="299">
        <v>144000</v>
      </c>
      <c r="F293" s="299"/>
      <c r="G293" s="299"/>
      <c r="H293" s="300"/>
      <c r="I293" s="314"/>
      <c r="J293" s="301"/>
      <c r="K293" s="281"/>
      <c r="L293" s="316" t="s">
        <v>303</v>
      </c>
      <c r="M293" s="317">
        <v>3.8837117645972099</v>
      </c>
      <c r="N293" s="317">
        <v>0.59245808593180593</v>
      </c>
      <c r="O293" s="281">
        <v>0.21865727575731655</v>
      </c>
      <c r="P293" s="281">
        <v>3</v>
      </c>
    </row>
    <row r="294" spans="1:16" ht="15.75">
      <c r="A294" s="583"/>
      <c r="B294" s="586"/>
      <c r="C294" s="292">
        <v>14</v>
      </c>
      <c r="D294" s="293" t="s">
        <v>313</v>
      </c>
      <c r="E294" s="293">
        <v>17400</v>
      </c>
      <c r="F294" s="293"/>
      <c r="G294" s="293"/>
      <c r="H294" s="294">
        <v>17400</v>
      </c>
      <c r="I294" s="311">
        <v>4.2405492482825995</v>
      </c>
      <c r="J294" s="295">
        <v>0.23562060224641623</v>
      </c>
      <c r="K294" s="281"/>
      <c r="L294" s="316" t="s">
        <v>304</v>
      </c>
      <c r="M294" s="317">
        <v>3.4063230081165594</v>
      </c>
      <c r="N294" s="317">
        <v>1.0698468424124563</v>
      </c>
      <c r="O294" s="281">
        <v>0.48347014621466439</v>
      </c>
      <c r="P294" s="281">
        <v>2</v>
      </c>
    </row>
    <row r="295" spans="1:16" ht="16.5" thickBot="1">
      <c r="A295" s="583"/>
      <c r="B295" s="589"/>
      <c r="C295" s="302">
        <v>15</v>
      </c>
      <c r="D295" s="303" t="s">
        <v>313</v>
      </c>
      <c r="E295" s="303">
        <v>5730</v>
      </c>
      <c r="F295" s="303"/>
      <c r="G295" s="303"/>
      <c r="H295" s="304">
        <v>5730</v>
      </c>
      <c r="I295" s="312">
        <v>3.7581546219673898</v>
      </c>
      <c r="J295" s="305">
        <v>0.71801522856162592</v>
      </c>
      <c r="K295" s="281"/>
      <c r="L295" s="316" t="s">
        <v>305</v>
      </c>
      <c r="M295" s="317">
        <v>4.3053486435790465</v>
      </c>
      <c r="N295" s="317">
        <v>0.17082120694996913</v>
      </c>
      <c r="O295" s="281">
        <v>0.78965710260701483</v>
      </c>
      <c r="P295" s="281">
        <v>3</v>
      </c>
    </row>
    <row r="296" spans="1:16" ht="15.75">
      <c r="A296" s="583"/>
      <c r="B296" s="590" t="s">
        <v>131</v>
      </c>
      <c r="C296" s="306">
        <v>16</v>
      </c>
      <c r="D296" s="315" t="s">
        <v>357</v>
      </c>
      <c r="E296" s="315">
        <v>160</v>
      </c>
      <c r="F296" s="315"/>
      <c r="G296" s="315"/>
      <c r="H296" s="307">
        <v>160</v>
      </c>
      <c r="I296" s="313">
        <v>2.2041199826559246</v>
      </c>
      <c r="J296" s="308">
        <v>2.2720498678730912</v>
      </c>
      <c r="K296" s="281"/>
      <c r="L296" s="316">
        <v>12</v>
      </c>
      <c r="M296" s="317">
        <v>2.2408779741779377</v>
      </c>
      <c r="N296" s="317">
        <v>2.2352918763510781</v>
      </c>
      <c r="O296" s="281">
        <v>0.61935361077742179</v>
      </c>
      <c r="P296" s="281">
        <v>3</v>
      </c>
    </row>
    <row r="297" spans="1:16" ht="15.75">
      <c r="A297" s="583"/>
      <c r="B297" s="586"/>
      <c r="C297" s="292">
        <v>17</v>
      </c>
      <c r="D297" s="293" t="s">
        <v>357</v>
      </c>
      <c r="E297" s="293">
        <v>360</v>
      </c>
      <c r="F297" s="293"/>
      <c r="G297" s="293"/>
      <c r="H297" s="294">
        <v>360</v>
      </c>
      <c r="I297" s="311">
        <v>2.5563025007672873</v>
      </c>
      <c r="J297" s="295">
        <v>1.9198673497617285</v>
      </c>
      <c r="K297" s="281"/>
      <c r="L297" s="316" t="s">
        <v>142</v>
      </c>
      <c r="M297" s="317">
        <v>4.079651766315858</v>
      </c>
      <c r="N297" s="317">
        <v>0.39651808421315771</v>
      </c>
      <c r="O297" s="281">
        <v>0.20141022918162843</v>
      </c>
      <c r="P297" s="281">
        <v>3</v>
      </c>
    </row>
    <row r="298" spans="1:16" ht="16.5" thickBot="1">
      <c r="A298" s="583"/>
      <c r="B298" s="589"/>
      <c r="C298" s="302">
        <v>18</v>
      </c>
      <c r="D298" s="303" t="s">
        <v>357</v>
      </c>
      <c r="E298" s="303">
        <v>180</v>
      </c>
      <c r="F298" s="303"/>
      <c r="G298" s="303"/>
      <c r="H298" s="320">
        <v>180</v>
      </c>
      <c r="I298" s="322">
        <v>2.255272505103306</v>
      </c>
      <c r="J298" s="321">
        <v>2.2208973454257097</v>
      </c>
      <c r="K298" s="281"/>
      <c r="L298" s="283" t="s">
        <v>6</v>
      </c>
      <c r="M298" s="281"/>
      <c r="N298" s="281"/>
      <c r="O298" s="281"/>
      <c r="P298" s="281"/>
    </row>
    <row r="299" spans="1:16" ht="15.75">
      <c r="A299" s="583"/>
      <c r="B299" s="588" t="s">
        <v>301</v>
      </c>
      <c r="C299" s="298">
        <v>19</v>
      </c>
      <c r="D299" s="299" t="s">
        <v>357</v>
      </c>
      <c r="E299" s="299">
        <v>8900</v>
      </c>
      <c r="F299" s="299"/>
      <c r="G299" s="299"/>
      <c r="H299" s="300">
        <v>8900</v>
      </c>
      <c r="I299" s="314">
        <v>3.9493900066449128</v>
      </c>
      <c r="J299" s="301">
        <v>0.52677984388410293</v>
      </c>
      <c r="K299" s="281"/>
      <c r="L299" s="316" t="s">
        <v>298</v>
      </c>
      <c r="M299" s="317">
        <v>7.1751186106611557</v>
      </c>
      <c r="N299" s="317">
        <v>0</v>
      </c>
      <c r="O299" s="281">
        <v>0.31856890522188452</v>
      </c>
      <c r="P299" s="281">
        <v>3</v>
      </c>
    </row>
    <row r="300" spans="1:16" ht="15.75">
      <c r="A300" s="583"/>
      <c r="B300" s="586"/>
      <c r="C300" s="292">
        <v>20</v>
      </c>
      <c r="D300" s="293" t="s">
        <v>313</v>
      </c>
      <c r="E300" s="293">
        <v>8970</v>
      </c>
      <c r="F300" s="293"/>
      <c r="G300" s="293"/>
      <c r="H300" s="294">
        <v>8970</v>
      </c>
      <c r="I300" s="311">
        <v>3.9527924430440922</v>
      </c>
      <c r="J300" s="295">
        <v>0.52337740748492356</v>
      </c>
      <c r="K300" s="281"/>
      <c r="L300" s="316" t="s">
        <v>127</v>
      </c>
      <c r="M300" s="317">
        <v>5.3667119875847975</v>
      </c>
      <c r="N300" s="317">
        <v>1.8084066230763576</v>
      </c>
      <c r="O300" s="281">
        <v>0.414566261279808</v>
      </c>
      <c r="P300" s="281">
        <v>3</v>
      </c>
    </row>
    <row r="301" spans="1:16" ht="16.5" thickBot="1">
      <c r="A301" s="583"/>
      <c r="B301" s="589"/>
      <c r="C301" s="302">
        <v>21</v>
      </c>
      <c r="D301" s="303" t="s">
        <v>313</v>
      </c>
      <c r="E301" s="303">
        <v>111000</v>
      </c>
      <c r="F301" s="303"/>
      <c r="G301" s="303"/>
      <c r="H301" s="304"/>
      <c r="I301" s="312"/>
      <c r="J301" s="305"/>
      <c r="K301" s="281"/>
      <c r="L301" s="316" t="s">
        <v>299</v>
      </c>
      <c r="M301" s="317">
        <v>7.0582330961235913</v>
      </c>
      <c r="N301" s="317">
        <v>0.11688551453756386</v>
      </c>
      <c r="O301" s="281">
        <v>0.27106668770139647</v>
      </c>
      <c r="P301" s="281">
        <v>3</v>
      </c>
    </row>
    <row r="302" spans="1:16" ht="15.75">
      <c r="A302" s="583"/>
      <c r="B302" s="588">
        <v>3</v>
      </c>
      <c r="C302" s="298">
        <v>22</v>
      </c>
      <c r="D302" s="299" t="s">
        <v>313</v>
      </c>
      <c r="E302" s="299"/>
      <c r="F302" s="299"/>
      <c r="G302" s="299"/>
      <c r="H302" s="300"/>
      <c r="I302" s="314"/>
      <c r="J302" s="301"/>
      <c r="K302" s="281"/>
      <c r="L302" s="316" t="s">
        <v>129</v>
      </c>
      <c r="M302" s="317">
        <v>3.1449414320894977</v>
      </c>
      <c r="N302" s="317">
        <v>4.030177178571658</v>
      </c>
      <c r="O302" s="281">
        <v>1.9021236281658156</v>
      </c>
      <c r="P302" s="281">
        <v>3</v>
      </c>
    </row>
    <row r="303" spans="1:16" ht="15.75">
      <c r="A303" s="583"/>
      <c r="B303" s="586"/>
      <c r="C303" s="292">
        <v>23</v>
      </c>
      <c r="D303" s="293" t="s">
        <v>357</v>
      </c>
      <c r="E303" s="293">
        <v>560</v>
      </c>
      <c r="F303" s="293"/>
      <c r="G303" s="293"/>
      <c r="H303" s="294">
        <v>560</v>
      </c>
      <c r="I303" s="311">
        <v>2.7481880270062002</v>
      </c>
      <c r="J303" s="295">
        <v>1.7279818235228155</v>
      </c>
      <c r="K303" s="281"/>
      <c r="L303" s="316" t="s">
        <v>300</v>
      </c>
      <c r="M303" s="317">
        <v>4.3010299956639813</v>
      </c>
      <c r="N303" s="317">
        <v>2.8740886149971745</v>
      </c>
      <c r="O303" s="281">
        <v>0</v>
      </c>
      <c r="P303" s="281">
        <v>2</v>
      </c>
    </row>
    <row r="304" spans="1:16" ht="16.5" thickBot="1">
      <c r="A304" s="583"/>
      <c r="B304" s="589"/>
      <c r="C304" s="302">
        <v>24</v>
      </c>
      <c r="D304" s="303" t="s">
        <v>313</v>
      </c>
      <c r="E304" s="303"/>
      <c r="F304" s="303"/>
      <c r="G304" s="303"/>
      <c r="H304" s="304"/>
      <c r="I304" s="312"/>
      <c r="J304" s="305"/>
      <c r="K304" s="281"/>
      <c r="L304" s="316" t="s">
        <v>131</v>
      </c>
      <c r="M304" s="317">
        <v>2.1461280356782382</v>
      </c>
      <c r="N304" s="317">
        <v>5.0289905749829176</v>
      </c>
      <c r="O304" s="283">
        <v>0</v>
      </c>
      <c r="P304" s="281">
        <v>1</v>
      </c>
    </row>
    <row r="305" spans="1:16" ht="15.75">
      <c r="A305" s="583"/>
      <c r="B305" s="588" t="s">
        <v>134</v>
      </c>
      <c r="C305" s="298">
        <v>25</v>
      </c>
      <c r="D305" s="299" t="s">
        <v>313</v>
      </c>
      <c r="E305" s="299">
        <v>17800</v>
      </c>
      <c r="F305" s="299"/>
      <c r="G305" s="299"/>
      <c r="H305" s="300">
        <v>17800</v>
      </c>
      <c r="I305" s="314">
        <v>4.2504200023088936</v>
      </c>
      <c r="J305" s="301">
        <v>0.22574984822012212</v>
      </c>
      <c r="K305" s="281"/>
      <c r="L305" s="316" t="s">
        <v>301</v>
      </c>
      <c r="M305" s="317">
        <v>7.2828126393364627</v>
      </c>
      <c r="N305" s="317">
        <v>-0.10769402867530668</v>
      </c>
      <c r="O305" s="281">
        <v>0.30332388999940124</v>
      </c>
      <c r="P305" s="281">
        <v>3</v>
      </c>
    </row>
    <row r="306" spans="1:16" ht="15.75">
      <c r="A306" s="583"/>
      <c r="B306" s="586"/>
      <c r="C306" s="292">
        <v>26</v>
      </c>
      <c r="D306" s="293" t="s">
        <v>313</v>
      </c>
      <c r="E306" s="293">
        <v>9600</v>
      </c>
      <c r="F306" s="293"/>
      <c r="G306" s="293"/>
      <c r="H306" s="294">
        <v>9600</v>
      </c>
      <c r="I306" s="311">
        <v>3.9822712330395684</v>
      </c>
      <c r="J306" s="295">
        <v>0.4938986174894473</v>
      </c>
      <c r="K306" s="281"/>
      <c r="L306" s="316">
        <v>3</v>
      </c>
      <c r="M306" s="317">
        <v>3.6092152318096158</v>
      </c>
      <c r="N306" s="317">
        <v>3.56590337885154</v>
      </c>
      <c r="O306" s="281">
        <v>0.83747166378059323</v>
      </c>
      <c r="P306" s="281">
        <v>2</v>
      </c>
    </row>
    <row r="307" spans="1:16" ht="16.5" thickBot="1">
      <c r="A307" s="583"/>
      <c r="B307" s="589"/>
      <c r="C307" s="302">
        <v>27</v>
      </c>
      <c r="D307" s="303" t="s">
        <v>313</v>
      </c>
      <c r="E307" s="303">
        <v>46700</v>
      </c>
      <c r="F307" s="303"/>
      <c r="G307" s="303"/>
      <c r="H307" s="304">
        <v>46700</v>
      </c>
      <c r="I307" s="312">
        <v>4.6693168805661118</v>
      </c>
      <c r="J307" s="305">
        <v>-0.1931470300370961</v>
      </c>
      <c r="K307" s="281"/>
      <c r="L307" s="316" t="s">
        <v>134</v>
      </c>
      <c r="M307" s="317">
        <v>6.942456424351275</v>
      </c>
      <c r="N307" s="317">
        <v>0.23266218630988048</v>
      </c>
      <c r="O307" s="281">
        <v>0.26536869827391202</v>
      </c>
      <c r="P307" s="281">
        <v>3</v>
      </c>
    </row>
    <row r="308" spans="1:16" ht="15.75">
      <c r="A308" s="583"/>
      <c r="B308" s="588" t="s">
        <v>135</v>
      </c>
      <c r="C308" s="298">
        <v>28</v>
      </c>
      <c r="D308" s="299" t="s">
        <v>313</v>
      </c>
      <c r="E308" s="299">
        <v>5120</v>
      </c>
      <c r="F308" s="299"/>
      <c r="G308" s="299"/>
      <c r="H308" s="300">
        <v>5120</v>
      </c>
      <c r="I308" s="314">
        <v>3.7092699609758308</v>
      </c>
      <c r="J308" s="301">
        <v>0.76689988955318489</v>
      </c>
      <c r="K308" s="281"/>
      <c r="L308" s="316" t="s">
        <v>135</v>
      </c>
      <c r="M308" s="317">
        <v>5.9414082640994685</v>
      </c>
      <c r="N308" s="317">
        <v>1.2337103465616872</v>
      </c>
      <c r="O308" s="281">
        <v>2.3617911151548512</v>
      </c>
      <c r="P308" s="281">
        <v>3</v>
      </c>
    </row>
    <row r="309" spans="1:16" ht="15.75">
      <c r="A309" s="583"/>
      <c r="B309" s="586"/>
      <c r="C309" s="292">
        <v>29</v>
      </c>
      <c r="D309" s="293" t="s">
        <v>313</v>
      </c>
      <c r="E309" s="293">
        <v>1680</v>
      </c>
      <c r="F309" s="293"/>
      <c r="G309" s="293"/>
      <c r="H309" s="294">
        <v>1680</v>
      </c>
      <c r="I309" s="311">
        <v>3.2253092817258628</v>
      </c>
      <c r="J309" s="295">
        <v>1.2508605688031529</v>
      </c>
      <c r="K309" s="281"/>
      <c r="L309" s="316" t="s">
        <v>302</v>
      </c>
      <c r="M309" s="317">
        <v>7.1342626880893958</v>
      </c>
      <c r="N309" s="317">
        <v>4.0855922571760551E-2</v>
      </c>
      <c r="O309" s="281">
        <v>0.50860372386606301</v>
      </c>
      <c r="P309" s="281">
        <v>3</v>
      </c>
    </row>
    <row r="310" spans="1:16" ht="16.5" thickBot="1">
      <c r="A310" s="583"/>
      <c r="B310" s="589"/>
      <c r="C310" s="302">
        <v>30</v>
      </c>
      <c r="D310" s="303" t="s">
        <v>313</v>
      </c>
      <c r="E310" s="303">
        <v>9850</v>
      </c>
      <c r="F310" s="303"/>
      <c r="G310" s="303"/>
      <c r="H310" s="304">
        <v>9850</v>
      </c>
      <c r="I310" s="312">
        <v>3.9934362304976116</v>
      </c>
      <c r="J310" s="305">
        <v>0.48273362003140408</v>
      </c>
      <c r="K310" s="281"/>
      <c r="L310" s="316" t="s">
        <v>137</v>
      </c>
      <c r="M310" s="317">
        <v>0.5340199971093208</v>
      </c>
      <c r="N310" s="317">
        <v>6.6410986135518355</v>
      </c>
      <c r="O310" s="281">
        <v>0.92494976725112854</v>
      </c>
      <c r="P310" s="281">
        <v>3</v>
      </c>
    </row>
    <row r="311" spans="1:16" ht="15.75">
      <c r="A311" s="583"/>
      <c r="B311" s="588" t="s">
        <v>302</v>
      </c>
      <c r="C311" s="298">
        <v>31</v>
      </c>
      <c r="D311" s="299" t="s">
        <v>313</v>
      </c>
      <c r="E311" s="299">
        <v>10300</v>
      </c>
      <c r="F311" s="299"/>
      <c r="G311" s="299"/>
      <c r="H311" s="300">
        <v>10300</v>
      </c>
      <c r="I311" s="314">
        <v>4.012837224705172</v>
      </c>
      <c r="J311" s="301">
        <v>0.46333262582384371</v>
      </c>
      <c r="K311" s="281"/>
      <c r="L311" s="316" t="s">
        <v>303</v>
      </c>
      <c r="M311" s="317">
        <v>7.9150853051775982</v>
      </c>
      <c r="N311" s="317">
        <v>-0.73996669451644215</v>
      </c>
      <c r="O311" s="281">
        <v>9.8984214821568023E-2</v>
      </c>
      <c r="P311" s="281">
        <v>3</v>
      </c>
    </row>
    <row r="312" spans="1:16" ht="15.75">
      <c r="A312" s="583"/>
      <c r="B312" s="586"/>
      <c r="C312" s="292">
        <v>32</v>
      </c>
      <c r="D312" s="293" t="s">
        <v>313</v>
      </c>
      <c r="E312" s="293">
        <v>9070</v>
      </c>
      <c r="F312" s="293"/>
      <c r="G312" s="293"/>
      <c r="H312" s="294">
        <v>9070</v>
      </c>
      <c r="I312" s="311">
        <v>3.9576072870600951</v>
      </c>
      <c r="J312" s="295">
        <v>0.5185625634689206</v>
      </c>
      <c r="K312" s="281"/>
      <c r="L312" s="316" t="s">
        <v>304</v>
      </c>
      <c r="M312" s="317">
        <v>5.3567788700679966</v>
      </c>
      <c r="N312" s="317">
        <v>1.8183397405931596</v>
      </c>
      <c r="O312" s="281">
        <v>2.7050144688759601</v>
      </c>
      <c r="P312" s="281">
        <v>2</v>
      </c>
    </row>
    <row r="313" spans="1:16" ht="16.5" thickBot="1">
      <c r="A313" s="583"/>
      <c r="B313" s="589"/>
      <c r="C313" s="302">
        <v>33</v>
      </c>
      <c r="D313" s="303" t="s">
        <v>313</v>
      </c>
      <c r="E313" s="303">
        <v>56900</v>
      </c>
      <c r="F313" s="303"/>
      <c r="G313" s="303"/>
      <c r="H313" s="304"/>
      <c r="I313" s="312"/>
      <c r="J313" s="305"/>
      <c r="K313" s="281"/>
      <c r="L313" s="316" t="s">
        <v>305</v>
      </c>
      <c r="M313" s="317">
        <v>7.4009728613175403</v>
      </c>
      <c r="N313" s="317">
        <v>-0.22585425065638423</v>
      </c>
      <c r="O313" s="281">
        <v>0.68034881850609008</v>
      </c>
      <c r="P313" s="281">
        <v>3</v>
      </c>
    </row>
    <row r="314" spans="1:16" ht="15.75">
      <c r="A314" s="583"/>
      <c r="B314" s="588" t="s">
        <v>137</v>
      </c>
      <c r="C314" s="298">
        <v>34</v>
      </c>
      <c r="D314" s="299" t="s">
        <v>357</v>
      </c>
      <c r="E314" s="299">
        <v>140</v>
      </c>
      <c r="F314" s="299"/>
      <c r="G314" s="299"/>
      <c r="H314" s="300">
        <v>140</v>
      </c>
      <c r="I314" s="314">
        <v>2.1461280356782382</v>
      </c>
      <c r="J314" s="301">
        <v>2.3300418148507775</v>
      </c>
      <c r="K314" s="281"/>
      <c r="L314" s="316">
        <v>12</v>
      </c>
      <c r="M314" s="317">
        <v>1.4515449934959719</v>
      </c>
      <c r="N314" s="317">
        <v>5.7235736171651839</v>
      </c>
      <c r="O314" s="281">
        <v>0.21286035127455452</v>
      </c>
      <c r="P314" s="281">
        <v>3</v>
      </c>
    </row>
    <row r="315" spans="1:16" ht="15.75">
      <c r="A315" s="583"/>
      <c r="B315" s="586"/>
      <c r="C315" s="292">
        <v>35</v>
      </c>
      <c r="D315" s="293" t="s">
        <v>313</v>
      </c>
      <c r="E315" s="293">
        <v>1340</v>
      </c>
      <c r="F315" s="293"/>
      <c r="G315" s="293"/>
      <c r="H315" s="294">
        <v>1340</v>
      </c>
      <c r="I315" s="311">
        <v>3.1271047983648077</v>
      </c>
      <c r="J315" s="295">
        <v>1.349065052164208</v>
      </c>
      <c r="K315" s="281"/>
      <c r="L315" s="316" t="s">
        <v>142</v>
      </c>
      <c r="M315" s="317">
        <v>6.6391474958809837</v>
      </c>
      <c r="N315" s="317">
        <v>0.53597111478017145</v>
      </c>
      <c r="O315" s="281">
        <v>0.14665681734272609</v>
      </c>
      <c r="P315" s="281">
        <v>3</v>
      </c>
    </row>
    <row r="316" spans="1:16" ht="16.5" thickBot="1">
      <c r="A316" s="583"/>
      <c r="B316" s="589"/>
      <c r="C316" s="302">
        <v>36</v>
      </c>
      <c r="D316" s="303" t="s">
        <v>357</v>
      </c>
      <c r="E316" s="303">
        <v>220</v>
      </c>
      <c r="F316" s="303"/>
      <c r="G316" s="303"/>
      <c r="H316" s="304">
        <v>220</v>
      </c>
      <c r="I316" s="312">
        <v>2.3424226808222062</v>
      </c>
      <c r="J316" s="305">
        <v>2.1337471697068096</v>
      </c>
      <c r="K316" s="281"/>
      <c r="L316" s="281"/>
      <c r="M316" s="281"/>
      <c r="N316" s="281"/>
      <c r="O316" s="281"/>
      <c r="P316" s="281"/>
    </row>
    <row r="317" spans="1:16" ht="15.75">
      <c r="A317" s="583"/>
      <c r="B317" s="588" t="s">
        <v>303</v>
      </c>
      <c r="C317" s="298">
        <v>37</v>
      </c>
      <c r="D317" s="299" t="s">
        <v>313</v>
      </c>
      <c r="E317" s="299">
        <v>12700</v>
      </c>
      <c r="F317" s="299"/>
      <c r="G317" s="299"/>
      <c r="H317" s="300">
        <v>12700</v>
      </c>
      <c r="I317" s="314">
        <v>4.1038037209559572</v>
      </c>
      <c r="J317" s="301">
        <v>0.37236612957305848</v>
      </c>
      <c r="K317" s="281"/>
      <c r="L317" s="283" t="s">
        <v>358</v>
      </c>
      <c r="M317" s="281"/>
      <c r="N317" s="281"/>
      <c r="O317" s="281"/>
      <c r="P317" s="281"/>
    </row>
    <row r="318" spans="1:16" ht="15.75">
      <c r="A318" s="583"/>
      <c r="B318" s="586"/>
      <c r="C318" s="292">
        <v>38</v>
      </c>
      <c r="D318" s="293" t="s">
        <v>313</v>
      </c>
      <c r="E318" s="293">
        <v>7600</v>
      </c>
      <c r="F318" s="293"/>
      <c r="G318" s="293"/>
      <c r="H318" s="294">
        <v>7600</v>
      </c>
      <c r="I318" s="311">
        <v>3.8808135922807914</v>
      </c>
      <c r="J318" s="295">
        <v>0.59535625824822436</v>
      </c>
      <c r="K318" s="281"/>
      <c r="L318" s="281"/>
      <c r="M318" s="281"/>
      <c r="N318" s="281"/>
      <c r="O318" s="281"/>
      <c r="P318" s="281"/>
    </row>
    <row r="319" spans="1:16" ht="16.5" thickBot="1">
      <c r="A319" s="583"/>
      <c r="B319" s="589"/>
      <c r="C319" s="302">
        <v>39</v>
      </c>
      <c r="D319" s="303" t="s">
        <v>313</v>
      </c>
      <c r="E319" s="303">
        <v>4640</v>
      </c>
      <c r="F319" s="303"/>
      <c r="G319" s="303"/>
      <c r="H319" s="304">
        <v>4640</v>
      </c>
      <c r="I319" s="312">
        <v>3.6665179805548807</v>
      </c>
      <c r="J319" s="305">
        <v>0.80965186997413507</v>
      </c>
      <c r="K319" s="281"/>
      <c r="L319" s="281"/>
      <c r="M319" s="281"/>
      <c r="N319" s="281"/>
      <c r="O319" s="281"/>
      <c r="P319" s="281"/>
    </row>
    <row r="320" spans="1:16" ht="15.75">
      <c r="A320" s="583"/>
      <c r="B320" s="588" t="s">
        <v>304</v>
      </c>
      <c r="C320" s="298">
        <v>40</v>
      </c>
      <c r="D320" s="299" t="s">
        <v>313</v>
      </c>
      <c r="E320" s="299">
        <v>1160</v>
      </c>
      <c r="F320" s="299"/>
      <c r="G320" s="299"/>
      <c r="H320" s="300">
        <v>1160</v>
      </c>
      <c r="I320" s="314">
        <v>3.0644579892269186</v>
      </c>
      <c r="J320" s="301">
        <v>1.4117118613020971</v>
      </c>
      <c r="K320" s="281"/>
      <c r="L320" s="281"/>
      <c r="M320" s="281"/>
      <c r="N320" s="281"/>
      <c r="O320" s="281"/>
      <c r="P320" s="281"/>
    </row>
    <row r="321" spans="1:16" ht="15.75">
      <c r="A321" s="583"/>
      <c r="B321" s="586"/>
      <c r="C321" s="292">
        <v>41</v>
      </c>
      <c r="D321" s="293" t="s">
        <v>313</v>
      </c>
      <c r="E321" s="293">
        <v>5600</v>
      </c>
      <c r="F321" s="293"/>
      <c r="G321" s="293"/>
      <c r="H321" s="294">
        <v>5600</v>
      </c>
      <c r="I321" s="311">
        <v>3.7481880270062002</v>
      </c>
      <c r="J321" s="295">
        <v>0.72798182352281549</v>
      </c>
      <c r="K321" s="281"/>
      <c r="L321" s="281"/>
      <c r="M321" s="281"/>
      <c r="N321" s="281"/>
      <c r="O321" s="281"/>
      <c r="P321" s="281"/>
    </row>
    <row r="322" spans="1:16" ht="16.5" thickBot="1">
      <c r="A322" s="583"/>
      <c r="B322" s="589"/>
      <c r="C322" s="302">
        <v>42</v>
      </c>
      <c r="D322" s="303" t="s">
        <v>313</v>
      </c>
      <c r="E322" s="303">
        <v>440</v>
      </c>
      <c r="F322" s="303"/>
      <c r="G322" s="303"/>
      <c r="H322" s="304"/>
      <c r="I322" s="312"/>
      <c r="J322" s="305"/>
      <c r="K322" s="281"/>
      <c r="L322" s="281"/>
      <c r="M322" s="281"/>
      <c r="N322" s="281"/>
      <c r="O322" s="281"/>
      <c r="P322" s="281"/>
    </row>
    <row r="323" spans="1:16" ht="15.75">
      <c r="A323" s="583"/>
      <c r="B323" s="588" t="s">
        <v>305</v>
      </c>
      <c r="C323" s="298">
        <v>43</v>
      </c>
      <c r="D323" s="299" t="s">
        <v>313</v>
      </c>
      <c r="E323" s="299">
        <v>2720</v>
      </c>
      <c r="F323" s="299"/>
      <c r="G323" s="299"/>
      <c r="H323" s="300">
        <v>2720</v>
      </c>
      <c r="I323" s="314">
        <v>3.4345689040341987</v>
      </c>
      <c r="J323" s="301">
        <v>1.041600946494817</v>
      </c>
      <c r="K323" s="281"/>
      <c r="L323" s="281"/>
      <c r="M323" s="281"/>
      <c r="N323" s="281"/>
      <c r="O323" s="281"/>
      <c r="P323" s="281"/>
    </row>
    <row r="324" spans="1:16" ht="15.75">
      <c r="A324" s="583"/>
      <c r="B324" s="586"/>
      <c r="C324" s="292">
        <v>44</v>
      </c>
      <c r="D324" s="293" t="s">
        <v>313</v>
      </c>
      <c r="E324" s="293">
        <v>94400</v>
      </c>
      <c r="F324" s="293"/>
      <c r="G324" s="293"/>
      <c r="H324" s="294">
        <v>94400</v>
      </c>
      <c r="I324" s="311">
        <v>4.9749719942980688</v>
      </c>
      <c r="J324" s="295">
        <v>-0.49880214376905307</v>
      </c>
      <c r="K324" s="281"/>
      <c r="L324" s="281"/>
      <c r="M324" s="281"/>
      <c r="N324" s="281"/>
      <c r="O324" s="281"/>
      <c r="P324" s="281"/>
    </row>
    <row r="325" spans="1:16" ht="15.75" thickBot="1">
      <c r="A325" s="583"/>
      <c r="B325" s="589"/>
      <c r="C325" s="302">
        <v>45</v>
      </c>
      <c r="D325" s="303" t="s">
        <v>313</v>
      </c>
      <c r="E325" s="303">
        <v>32100</v>
      </c>
      <c r="F325" s="303"/>
      <c r="G325" s="303"/>
      <c r="H325" s="304">
        <v>32100</v>
      </c>
      <c r="I325" s="312">
        <v>4.5065050324048723</v>
      </c>
      <c r="J325" s="305">
        <v>-3.0335181875856598E-2</v>
      </c>
    </row>
    <row r="326" spans="1:16">
      <c r="A326" s="583"/>
      <c r="B326" s="588">
        <v>12</v>
      </c>
      <c r="C326" s="298">
        <v>46</v>
      </c>
      <c r="D326" s="299" t="s">
        <v>313</v>
      </c>
      <c r="E326" s="299">
        <v>880</v>
      </c>
      <c r="F326" s="299"/>
      <c r="G326" s="299"/>
      <c r="H326" s="300">
        <v>880</v>
      </c>
      <c r="I326" s="314">
        <v>2.9444826721501687</v>
      </c>
      <c r="J326" s="301">
        <v>1.531687178378847</v>
      </c>
    </row>
    <row r="327" spans="1:16">
      <c r="A327" s="583"/>
      <c r="B327" s="586"/>
      <c r="C327" s="292">
        <v>47</v>
      </c>
      <c r="D327" s="293" t="s">
        <v>313</v>
      </c>
      <c r="E327" s="293">
        <v>100</v>
      </c>
      <c r="F327" s="293"/>
      <c r="G327" s="293"/>
      <c r="H327" s="294">
        <v>100</v>
      </c>
      <c r="I327" s="311">
        <v>2</v>
      </c>
      <c r="J327" s="295">
        <v>2.4761698505290157</v>
      </c>
    </row>
    <row r="328" spans="1:16" ht="15.75" thickBot="1">
      <c r="A328" s="583"/>
      <c r="B328" s="589"/>
      <c r="C328" s="302">
        <v>48</v>
      </c>
      <c r="D328" s="303" t="s">
        <v>357</v>
      </c>
      <c r="E328" s="303">
        <v>60</v>
      </c>
      <c r="F328" s="303"/>
      <c r="G328" s="303"/>
      <c r="H328" s="304">
        <v>60</v>
      </c>
      <c r="I328" s="312">
        <v>1.7781512503836436</v>
      </c>
      <c r="J328" s="305">
        <v>2.6980186001453719</v>
      </c>
    </row>
    <row r="329" spans="1:16">
      <c r="A329" s="583"/>
      <c r="B329" s="590" t="s">
        <v>142</v>
      </c>
      <c r="C329" s="298">
        <v>49</v>
      </c>
      <c r="D329" s="299" t="s">
        <v>313</v>
      </c>
      <c r="E329" s="299">
        <v>9470</v>
      </c>
      <c r="F329" s="299"/>
      <c r="G329" s="299"/>
      <c r="H329" s="300">
        <v>9470</v>
      </c>
      <c r="I329" s="314">
        <v>3.9763499790032735</v>
      </c>
      <c r="J329" s="301">
        <v>0.49981987152574225</v>
      </c>
    </row>
    <row r="330" spans="1:16">
      <c r="A330" s="583"/>
      <c r="B330" s="586"/>
      <c r="C330" s="292">
        <v>50</v>
      </c>
      <c r="D330" s="293" t="s">
        <v>313</v>
      </c>
      <c r="E330" s="293">
        <v>20500</v>
      </c>
      <c r="F330" s="293"/>
      <c r="G330" s="293"/>
      <c r="H330" s="294">
        <v>20500</v>
      </c>
      <c r="I330" s="311">
        <v>4.3117538610557542</v>
      </c>
      <c r="J330" s="295">
        <v>0.16441598947326153</v>
      </c>
    </row>
    <row r="331" spans="1:16" ht="15.75" thickBot="1">
      <c r="A331" s="584"/>
      <c r="B331" s="589"/>
      <c r="C331" s="302">
        <v>51</v>
      </c>
      <c r="D331" s="303" t="s">
        <v>313</v>
      </c>
      <c r="E331" s="303">
        <v>8930</v>
      </c>
      <c r="F331" s="303"/>
      <c r="G331" s="303"/>
      <c r="H331" s="304">
        <v>8930</v>
      </c>
      <c r="I331" s="312">
        <v>3.9508514588885464</v>
      </c>
      <c r="J331" s="305">
        <v>0.52531839164046934</v>
      </c>
    </row>
    <row r="332" spans="1:16" ht="15.75" thickTop="1">
      <c r="A332" s="582" t="s">
        <v>354</v>
      </c>
      <c r="B332" s="585" t="s">
        <v>298</v>
      </c>
      <c r="C332" s="288">
        <v>52</v>
      </c>
      <c r="D332" s="289" t="s">
        <v>359</v>
      </c>
      <c r="E332" s="289">
        <v>17000000</v>
      </c>
      <c r="F332" s="289"/>
      <c r="G332" s="289"/>
      <c r="H332" s="290">
        <v>17000000</v>
      </c>
      <c r="I332" s="310">
        <v>7.2304489213782741</v>
      </c>
      <c r="J332" s="291">
        <v>-5.5330310717118358E-2</v>
      </c>
    </row>
    <row r="333" spans="1:16">
      <c r="A333" s="583"/>
      <c r="B333" s="586"/>
      <c r="C333" s="292">
        <v>53</v>
      </c>
      <c r="D333" s="293" t="s">
        <v>359</v>
      </c>
      <c r="E333" s="293">
        <v>29000000</v>
      </c>
      <c r="F333" s="293"/>
      <c r="G333" s="293"/>
      <c r="H333" s="294">
        <v>29000000</v>
      </c>
      <c r="I333" s="311">
        <v>7.4623979978989565</v>
      </c>
      <c r="J333" s="295">
        <v>-0.28727938723780078</v>
      </c>
    </row>
    <row r="334" spans="1:16" ht="15.75" thickBot="1">
      <c r="A334" s="583"/>
      <c r="B334" s="587"/>
      <c r="C334" s="296">
        <v>54</v>
      </c>
      <c r="D334" s="297" t="s">
        <v>359</v>
      </c>
      <c r="E334" s="297">
        <v>6800000</v>
      </c>
      <c r="F334" s="297"/>
      <c r="G334" s="297"/>
      <c r="H334" s="320">
        <v>6800000</v>
      </c>
      <c r="I334" s="322">
        <v>6.8325089127062366</v>
      </c>
      <c r="J334" s="321">
        <v>0.34260969795491913</v>
      </c>
    </row>
    <row r="335" spans="1:16">
      <c r="A335" s="583"/>
      <c r="B335" s="588" t="s">
        <v>127</v>
      </c>
      <c r="C335" s="298">
        <v>55</v>
      </c>
      <c r="D335" s="299" t="s">
        <v>360</v>
      </c>
      <c r="E335" s="299">
        <v>693000</v>
      </c>
      <c r="F335" s="299"/>
      <c r="G335" s="299"/>
      <c r="H335" s="300">
        <v>693000</v>
      </c>
      <c r="I335" s="314">
        <v>5.8407332346118066</v>
      </c>
      <c r="J335" s="301">
        <v>1.3343853760493491</v>
      </c>
    </row>
    <row r="336" spans="1:16">
      <c r="A336" s="583"/>
      <c r="B336" s="586"/>
      <c r="C336" s="292">
        <v>56</v>
      </c>
      <c r="D336" s="293" t="s">
        <v>360</v>
      </c>
      <c r="E336" s="293">
        <v>118000</v>
      </c>
      <c r="F336" s="293"/>
      <c r="G336" s="293"/>
      <c r="H336" s="294">
        <v>118000</v>
      </c>
      <c r="I336" s="311">
        <v>5.071882007306125</v>
      </c>
      <c r="J336" s="295">
        <v>2.1032366033550307</v>
      </c>
    </row>
    <row r="337" spans="1:10" ht="15.75" thickBot="1">
      <c r="A337" s="583"/>
      <c r="B337" s="589"/>
      <c r="C337" s="302">
        <v>57</v>
      </c>
      <c r="D337" s="303" t="s">
        <v>360</v>
      </c>
      <c r="E337" s="303">
        <v>154000</v>
      </c>
      <c r="F337" s="303"/>
      <c r="G337" s="303"/>
      <c r="H337" s="304">
        <v>154000</v>
      </c>
      <c r="I337" s="312">
        <v>5.1875207208364627</v>
      </c>
      <c r="J337" s="305">
        <v>1.9875978898246931</v>
      </c>
    </row>
    <row r="338" spans="1:10">
      <c r="A338" s="583"/>
      <c r="B338" s="588" t="s">
        <v>299</v>
      </c>
      <c r="C338" s="298">
        <v>58</v>
      </c>
      <c r="D338" s="299" t="s">
        <v>359</v>
      </c>
      <c r="E338" s="299">
        <v>17800000</v>
      </c>
      <c r="F338" s="299"/>
      <c r="G338" s="299"/>
      <c r="H338" s="300">
        <v>17800000</v>
      </c>
      <c r="I338" s="314">
        <v>7.2504200023088936</v>
      </c>
      <c r="J338" s="301">
        <v>-7.5301391647737859E-2</v>
      </c>
    </row>
    <row r="339" spans="1:10">
      <c r="A339" s="583"/>
      <c r="B339" s="586"/>
      <c r="C339" s="292">
        <v>59</v>
      </c>
      <c r="D339" s="293" t="s">
        <v>359</v>
      </c>
      <c r="E339" s="293">
        <v>15000000</v>
      </c>
      <c r="F339" s="293"/>
      <c r="G339" s="293"/>
      <c r="H339" s="294">
        <v>15000000</v>
      </c>
      <c r="I339" s="311">
        <v>7.1760912590556813</v>
      </c>
      <c r="J339" s="295">
        <v>-9.7264839452559926E-4</v>
      </c>
    </row>
    <row r="340" spans="1:10" ht="15.75" thickBot="1">
      <c r="A340" s="583"/>
      <c r="B340" s="589"/>
      <c r="C340" s="302">
        <v>60</v>
      </c>
      <c r="D340" s="303" t="s">
        <v>359</v>
      </c>
      <c r="E340" s="303">
        <v>5600000</v>
      </c>
      <c r="F340" s="303"/>
      <c r="G340" s="303"/>
      <c r="H340" s="304">
        <v>5600000</v>
      </c>
      <c r="I340" s="312">
        <v>6.7481880270062007</v>
      </c>
      <c r="J340" s="305">
        <v>0.42693058365495506</v>
      </c>
    </row>
    <row r="341" spans="1:10">
      <c r="A341" s="583"/>
      <c r="B341" s="588" t="s">
        <v>129</v>
      </c>
      <c r="C341" s="298">
        <v>61</v>
      </c>
      <c r="D341" s="299" t="s">
        <v>313</v>
      </c>
      <c r="E341" s="299">
        <v>126000</v>
      </c>
      <c r="F341" s="299"/>
      <c r="G341" s="299"/>
      <c r="H341" s="300">
        <v>126000</v>
      </c>
      <c r="I341" s="314">
        <v>5.1003705451175625</v>
      </c>
      <c r="J341" s="301">
        <v>2.0747480655435933</v>
      </c>
    </row>
    <row r="342" spans="1:10">
      <c r="A342" s="583"/>
      <c r="B342" s="586"/>
      <c r="C342" s="292">
        <v>62</v>
      </c>
      <c r="D342" s="293" t="s">
        <v>313</v>
      </c>
      <c r="E342" s="293">
        <v>20</v>
      </c>
      <c r="F342" s="293"/>
      <c r="G342" s="293"/>
      <c r="H342" s="294">
        <v>20</v>
      </c>
      <c r="I342" s="311">
        <v>1.3010299956639813</v>
      </c>
      <c r="J342" s="295">
        <v>5.8740886149971745</v>
      </c>
    </row>
    <row r="343" spans="1:10" ht="15.75" thickBot="1">
      <c r="A343" s="583"/>
      <c r="B343" s="589"/>
      <c r="C343" s="302">
        <v>63</v>
      </c>
      <c r="D343" s="303" t="s">
        <v>313</v>
      </c>
      <c r="E343" s="303">
        <v>1080</v>
      </c>
      <c r="F343" s="303"/>
      <c r="G343" s="303"/>
      <c r="H343" s="304">
        <v>1080</v>
      </c>
      <c r="I343" s="312">
        <v>3.0334237554869499</v>
      </c>
      <c r="J343" s="305">
        <v>4.1416948551742063</v>
      </c>
    </row>
    <row r="344" spans="1:10">
      <c r="A344" s="583"/>
      <c r="B344" s="588" t="s">
        <v>300</v>
      </c>
      <c r="C344" s="298">
        <v>64</v>
      </c>
      <c r="D344" s="299">
        <v>100</v>
      </c>
      <c r="E344" s="299">
        <v>20000</v>
      </c>
      <c r="F344" s="299"/>
      <c r="G344" s="299"/>
      <c r="H344" s="300">
        <v>20000</v>
      </c>
      <c r="I344" s="314">
        <v>4.3010299956639813</v>
      </c>
      <c r="J344" s="301">
        <v>2.8740886149971745</v>
      </c>
    </row>
    <row r="345" spans="1:10">
      <c r="A345" s="583"/>
      <c r="B345" s="586"/>
      <c r="C345" s="292">
        <v>65</v>
      </c>
      <c r="D345" s="293">
        <v>100</v>
      </c>
      <c r="E345" s="293" t="s">
        <v>356</v>
      </c>
      <c r="F345" s="293"/>
      <c r="G345" s="293"/>
      <c r="H345" s="294"/>
      <c r="I345" s="311"/>
      <c r="J345" s="295"/>
    </row>
    <row r="346" spans="1:10" ht="15.75" thickBot="1">
      <c r="A346" s="583"/>
      <c r="B346" s="589"/>
      <c r="C346" s="302">
        <v>66</v>
      </c>
      <c r="D346" s="303">
        <v>100</v>
      </c>
      <c r="E346" s="303">
        <v>20000</v>
      </c>
      <c r="F346" s="303"/>
      <c r="G346" s="303"/>
      <c r="H346" s="304">
        <v>20000</v>
      </c>
      <c r="I346" s="312">
        <v>4.3010299956639813</v>
      </c>
      <c r="J346" s="305">
        <v>2.8740886149971745</v>
      </c>
    </row>
    <row r="347" spans="1:10">
      <c r="A347" s="583"/>
      <c r="B347" s="590" t="s">
        <v>131</v>
      </c>
      <c r="C347" s="306">
        <v>67</v>
      </c>
      <c r="D347" s="315" t="s">
        <v>313</v>
      </c>
      <c r="E347" s="315">
        <v>140</v>
      </c>
      <c r="F347" s="315"/>
      <c r="G347" s="315"/>
      <c r="H347" s="307">
        <v>140</v>
      </c>
      <c r="I347" s="313">
        <v>2.1461280356782382</v>
      </c>
      <c r="J347" s="301">
        <v>5.0289905749829176</v>
      </c>
    </row>
    <row r="348" spans="1:10">
      <c r="A348" s="583"/>
      <c r="B348" s="586"/>
      <c r="C348" s="292">
        <v>68</v>
      </c>
      <c r="D348" s="293" t="s">
        <v>313</v>
      </c>
      <c r="E348" s="293" t="s">
        <v>356</v>
      </c>
      <c r="F348" s="293"/>
      <c r="G348" s="293"/>
      <c r="H348" s="294"/>
      <c r="I348" s="311"/>
      <c r="J348" s="295" t="s">
        <v>352</v>
      </c>
    </row>
    <row r="349" spans="1:10" ht="15.75" thickBot="1">
      <c r="A349" s="583"/>
      <c r="B349" s="589"/>
      <c r="C349" s="302">
        <v>69</v>
      </c>
      <c r="D349" s="303" t="s">
        <v>313</v>
      </c>
      <c r="E349" s="303" t="s">
        <v>356</v>
      </c>
      <c r="F349" s="303"/>
      <c r="G349" s="303"/>
      <c r="H349" s="320"/>
      <c r="I349" s="322"/>
      <c r="J349" s="305" t="s">
        <v>352</v>
      </c>
    </row>
    <row r="350" spans="1:10">
      <c r="A350" s="583"/>
      <c r="B350" s="588" t="s">
        <v>301</v>
      </c>
      <c r="C350" s="298">
        <v>70</v>
      </c>
      <c r="D350" s="299" t="s">
        <v>359</v>
      </c>
      <c r="E350" s="299">
        <v>14000000</v>
      </c>
      <c r="F350" s="299"/>
      <c r="G350" s="299"/>
      <c r="H350" s="300">
        <v>14000000</v>
      </c>
      <c r="I350" s="314">
        <v>7.1461280356782382</v>
      </c>
      <c r="J350" s="301">
        <v>2.8990574982917572E-2</v>
      </c>
    </row>
    <row r="351" spans="1:10">
      <c r="A351" s="583"/>
      <c r="B351" s="586"/>
      <c r="C351" s="292">
        <v>71</v>
      </c>
      <c r="D351" s="293" t="s">
        <v>359</v>
      </c>
      <c r="E351" s="293">
        <v>42700000</v>
      </c>
      <c r="F351" s="293"/>
      <c r="G351" s="293"/>
      <c r="H351" s="294">
        <v>42700000</v>
      </c>
      <c r="I351" s="311">
        <v>7.6304278750250241</v>
      </c>
      <c r="J351" s="295">
        <v>-0.45530926436386832</v>
      </c>
    </row>
    <row r="352" spans="1:10" ht="15.75" thickBot="1">
      <c r="A352" s="583"/>
      <c r="B352" s="589"/>
      <c r="C352" s="302">
        <v>72</v>
      </c>
      <c r="D352" s="303" t="s">
        <v>359</v>
      </c>
      <c r="E352" s="303">
        <v>11800000</v>
      </c>
      <c r="F352" s="303"/>
      <c r="G352" s="303"/>
      <c r="H352" s="304">
        <v>11800000</v>
      </c>
      <c r="I352" s="312">
        <v>7.071882007306125</v>
      </c>
      <c r="J352" s="305">
        <v>0.10323660335503071</v>
      </c>
    </row>
    <row r="353" spans="1:10">
      <c r="A353" s="583"/>
      <c r="B353" s="588">
        <v>3</v>
      </c>
      <c r="C353" s="298">
        <v>73</v>
      </c>
      <c r="D353" s="299" t="s">
        <v>313</v>
      </c>
      <c r="E353" s="299">
        <v>15900</v>
      </c>
      <c r="F353" s="299"/>
      <c r="G353" s="299"/>
      <c r="H353" s="300">
        <v>15900</v>
      </c>
      <c r="I353" s="314">
        <v>4.2013971243204518</v>
      </c>
      <c r="J353" s="301">
        <v>2.973721486340704</v>
      </c>
    </row>
    <row r="354" spans="1:10">
      <c r="A354" s="583"/>
      <c r="B354" s="586"/>
      <c r="C354" s="292">
        <v>74</v>
      </c>
      <c r="D354" s="293" t="s">
        <v>313</v>
      </c>
      <c r="E354" s="293">
        <v>1040</v>
      </c>
      <c r="F354" s="293"/>
      <c r="G354" s="293"/>
      <c r="H354" s="294">
        <v>1040</v>
      </c>
      <c r="I354" s="311">
        <v>3.0170333392987803</v>
      </c>
      <c r="J354" s="295">
        <v>4.1580852713623759</v>
      </c>
    </row>
    <row r="355" spans="1:10" ht="15.75" thickBot="1">
      <c r="A355" s="583"/>
      <c r="B355" s="589"/>
      <c r="C355" s="302">
        <v>75</v>
      </c>
      <c r="D355" s="303" t="s">
        <v>313</v>
      </c>
      <c r="E355" s="303" t="s">
        <v>356</v>
      </c>
      <c r="F355" s="303"/>
      <c r="G355" s="303"/>
      <c r="H355" s="304"/>
      <c r="I355" s="312"/>
      <c r="J355" s="305" t="s">
        <v>352</v>
      </c>
    </row>
    <row r="356" spans="1:10">
      <c r="A356" s="583"/>
      <c r="B356" s="588" t="s">
        <v>134</v>
      </c>
      <c r="C356" s="298">
        <v>76</v>
      </c>
      <c r="D356" s="299" t="s">
        <v>359</v>
      </c>
      <c r="E356" s="299">
        <v>8000000</v>
      </c>
      <c r="F356" s="299"/>
      <c r="G356" s="299"/>
      <c r="H356" s="300">
        <v>8000000</v>
      </c>
      <c r="I356" s="314">
        <v>6.9030899869919438</v>
      </c>
      <c r="J356" s="301">
        <v>0.27202862366921199</v>
      </c>
    </row>
    <row r="357" spans="1:10">
      <c r="A357" s="583"/>
      <c r="B357" s="586"/>
      <c r="C357" s="292">
        <v>77</v>
      </c>
      <c r="D357" s="293" t="s">
        <v>359</v>
      </c>
      <c r="E357" s="293">
        <v>5000000</v>
      </c>
      <c r="F357" s="293"/>
      <c r="G357" s="293"/>
      <c r="H357" s="294">
        <v>5000000</v>
      </c>
      <c r="I357" s="311">
        <v>6.6989700043360187</v>
      </c>
      <c r="J357" s="295">
        <v>0.476148606325137</v>
      </c>
    </row>
    <row r="358" spans="1:10" ht="15.75" thickBot="1">
      <c r="A358" s="583"/>
      <c r="B358" s="589"/>
      <c r="C358" s="302">
        <v>78</v>
      </c>
      <c r="D358" s="303" t="s">
        <v>359</v>
      </c>
      <c r="E358" s="303">
        <v>16800000</v>
      </c>
      <c r="F358" s="303"/>
      <c r="G358" s="303"/>
      <c r="H358" s="304">
        <v>16800000</v>
      </c>
      <c r="I358" s="312">
        <v>7.2253092817258633</v>
      </c>
      <c r="J358" s="305">
        <v>-5.0190671064707537E-2</v>
      </c>
    </row>
    <row r="359" spans="1:10">
      <c r="A359" s="583"/>
      <c r="B359" s="588" t="s">
        <v>135</v>
      </c>
      <c r="C359" s="298">
        <v>79</v>
      </c>
      <c r="D359" s="299" t="s">
        <v>361</v>
      </c>
      <c r="E359" s="299">
        <v>1640</v>
      </c>
      <c r="F359" s="299"/>
      <c r="G359" s="299"/>
      <c r="H359" s="300">
        <v>1640</v>
      </c>
      <c r="I359" s="314">
        <v>3.214843848047698</v>
      </c>
      <c r="J359" s="301">
        <v>3.9602747626134578</v>
      </c>
    </row>
    <row r="360" spans="1:10">
      <c r="A360" s="583"/>
      <c r="B360" s="586"/>
      <c r="C360" s="292">
        <v>80</v>
      </c>
      <c r="D360" s="293" t="s">
        <v>359</v>
      </c>
      <c r="E360" s="293">
        <v>18000000</v>
      </c>
      <c r="F360" s="293"/>
      <c r="G360" s="293"/>
      <c r="H360" s="294">
        <v>18000000</v>
      </c>
      <c r="I360" s="311">
        <v>7.2552725051033065</v>
      </c>
      <c r="J360" s="295">
        <v>-8.0153894442150708E-2</v>
      </c>
    </row>
    <row r="361" spans="1:10" ht="15.75" thickBot="1">
      <c r="A361" s="583"/>
      <c r="B361" s="589"/>
      <c r="C361" s="302">
        <v>81</v>
      </c>
      <c r="D361" s="303" t="s">
        <v>359</v>
      </c>
      <c r="E361" s="303">
        <v>22600000</v>
      </c>
      <c r="F361" s="303"/>
      <c r="G361" s="303"/>
      <c r="H361" s="304">
        <v>22600000</v>
      </c>
      <c r="I361" s="312">
        <v>7.3541084391474012</v>
      </c>
      <c r="J361" s="305">
        <v>-0.17898982848624545</v>
      </c>
    </row>
    <row r="362" spans="1:10">
      <c r="A362" s="583"/>
      <c r="B362" s="588" t="s">
        <v>302</v>
      </c>
      <c r="C362" s="298">
        <v>82</v>
      </c>
      <c r="D362" s="299" t="s">
        <v>359</v>
      </c>
      <c r="E362" s="299">
        <v>4400000</v>
      </c>
      <c r="F362" s="299"/>
      <c r="G362" s="299"/>
      <c r="H362" s="300">
        <v>4400000</v>
      </c>
      <c r="I362" s="314">
        <v>6.6434526764861879</v>
      </c>
      <c r="J362" s="301">
        <v>0.53166593417496788</v>
      </c>
    </row>
    <row r="363" spans="1:10">
      <c r="A363" s="583"/>
      <c r="B363" s="586"/>
      <c r="C363" s="292">
        <v>83</v>
      </c>
      <c r="D363" s="293" t="s">
        <v>359</v>
      </c>
      <c r="E363" s="293">
        <v>45600000</v>
      </c>
      <c r="F363" s="293"/>
      <c r="G363" s="293"/>
      <c r="H363" s="294">
        <v>45600000</v>
      </c>
      <c r="I363" s="311">
        <v>7.6589648426644352</v>
      </c>
      <c r="J363" s="295">
        <v>-0.48384623200327948</v>
      </c>
    </row>
    <row r="364" spans="1:10" ht="15.75" thickBot="1">
      <c r="A364" s="583"/>
      <c r="B364" s="589"/>
      <c r="C364" s="302">
        <v>84</v>
      </c>
      <c r="D364" s="303" t="s">
        <v>359</v>
      </c>
      <c r="E364" s="303">
        <v>12600000</v>
      </c>
      <c r="F364" s="303"/>
      <c r="G364" s="303"/>
      <c r="H364" s="304">
        <v>12600000</v>
      </c>
      <c r="I364" s="312">
        <v>7.1003705451175625</v>
      </c>
      <c r="J364" s="305">
        <v>7.4748065543593256E-2</v>
      </c>
    </row>
    <row r="365" spans="1:10">
      <c r="A365" s="583"/>
      <c r="B365" s="588" t="s">
        <v>137</v>
      </c>
      <c r="C365" s="298">
        <v>85</v>
      </c>
      <c r="D365" s="299" t="s">
        <v>313</v>
      </c>
      <c r="E365" s="299">
        <v>0</v>
      </c>
      <c r="F365" s="299"/>
      <c r="G365" s="299"/>
      <c r="H365" s="300">
        <v>0</v>
      </c>
      <c r="I365" s="314">
        <v>0</v>
      </c>
      <c r="J365" s="301">
        <v>7.1751186106611557</v>
      </c>
    </row>
    <row r="366" spans="1:10">
      <c r="A366" s="583"/>
      <c r="B366" s="586"/>
      <c r="C366" s="292">
        <v>86</v>
      </c>
      <c r="D366" s="293" t="s">
        <v>313</v>
      </c>
      <c r="E366" s="293">
        <v>0</v>
      </c>
      <c r="F366" s="293"/>
      <c r="G366" s="293"/>
      <c r="H366" s="294">
        <v>0</v>
      </c>
      <c r="I366" s="311">
        <v>0</v>
      </c>
      <c r="J366" s="295">
        <v>7.1751186106611557</v>
      </c>
    </row>
    <row r="367" spans="1:10" ht="15.75" thickBot="1">
      <c r="A367" s="583"/>
      <c r="B367" s="589"/>
      <c r="C367" s="302">
        <v>87</v>
      </c>
      <c r="D367" s="303" t="s">
        <v>313</v>
      </c>
      <c r="E367" s="303">
        <v>40</v>
      </c>
      <c r="F367" s="303"/>
      <c r="G367" s="303"/>
      <c r="H367" s="304">
        <v>40</v>
      </c>
      <c r="I367" s="312">
        <v>1.6020599913279623</v>
      </c>
      <c r="J367" s="305">
        <v>5.5730586193331932</v>
      </c>
    </row>
    <row r="368" spans="1:10">
      <c r="A368" s="583"/>
      <c r="B368" s="588" t="s">
        <v>303</v>
      </c>
      <c r="C368" s="298">
        <v>88</v>
      </c>
      <c r="D368" s="299" t="s">
        <v>359</v>
      </c>
      <c r="E368" s="299">
        <v>65300000</v>
      </c>
      <c r="F368" s="299"/>
      <c r="G368" s="299"/>
      <c r="H368" s="300">
        <v>65300000</v>
      </c>
      <c r="I368" s="314">
        <v>7.8149131812750738</v>
      </c>
      <c r="J368" s="301">
        <v>-0.63979457061391809</v>
      </c>
    </row>
    <row r="369" spans="1:16">
      <c r="A369" s="583"/>
      <c r="B369" s="586"/>
      <c r="C369" s="292">
        <v>89</v>
      </c>
      <c r="D369" s="293" t="s">
        <v>359</v>
      </c>
      <c r="E369" s="293">
        <v>82700000</v>
      </c>
      <c r="F369" s="293"/>
      <c r="G369" s="293"/>
      <c r="H369" s="294">
        <v>82700000</v>
      </c>
      <c r="I369" s="311">
        <v>7.9175055095525471</v>
      </c>
      <c r="J369" s="295">
        <v>-0.74238689889139131</v>
      </c>
    </row>
    <row r="370" spans="1:16" ht="15.75" thickBot="1">
      <c r="A370" s="583"/>
      <c r="B370" s="589"/>
      <c r="C370" s="302">
        <v>90</v>
      </c>
      <c r="D370" s="303" t="s">
        <v>359</v>
      </c>
      <c r="E370" s="303">
        <v>103000000</v>
      </c>
      <c r="F370" s="303"/>
      <c r="G370" s="303"/>
      <c r="H370" s="304">
        <v>103000000</v>
      </c>
      <c r="I370" s="312">
        <v>8.0128372247051729</v>
      </c>
      <c r="J370" s="305">
        <v>-0.83771861404401715</v>
      </c>
    </row>
    <row r="371" spans="1:16">
      <c r="A371" s="583"/>
      <c r="B371" s="588" t="s">
        <v>304</v>
      </c>
      <c r="C371" s="298">
        <v>91</v>
      </c>
      <c r="D371" s="299" t="s">
        <v>313</v>
      </c>
      <c r="E371" s="299" t="s">
        <v>356</v>
      </c>
      <c r="F371" s="299"/>
      <c r="G371" s="299"/>
      <c r="H371" s="300"/>
      <c r="I371" s="314"/>
      <c r="J371" s="301" t="s">
        <v>352</v>
      </c>
    </row>
    <row r="372" spans="1:16">
      <c r="A372" s="583"/>
      <c r="B372" s="586"/>
      <c r="C372" s="292">
        <v>92</v>
      </c>
      <c r="D372" s="293" t="s">
        <v>359</v>
      </c>
      <c r="E372" s="293">
        <v>18600000</v>
      </c>
      <c r="F372" s="293"/>
      <c r="G372" s="293"/>
      <c r="H372" s="294">
        <v>18600000</v>
      </c>
      <c r="I372" s="311">
        <v>7.2695129442179161</v>
      </c>
      <c r="J372" s="295">
        <v>-9.4394333556760301E-2</v>
      </c>
    </row>
    <row r="373" spans="1:16" ht="15.75" thickBot="1">
      <c r="A373" s="583"/>
      <c r="B373" s="589"/>
      <c r="C373" s="302">
        <v>93</v>
      </c>
      <c r="D373" s="303" t="s">
        <v>313</v>
      </c>
      <c r="E373" s="303">
        <v>2780</v>
      </c>
      <c r="F373" s="303"/>
      <c r="G373" s="303"/>
      <c r="H373" s="304">
        <v>2780</v>
      </c>
      <c r="I373" s="312">
        <v>3.4440447959180762</v>
      </c>
      <c r="J373" s="305">
        <v>3.7310738147430795</v>
      </c>
    </row>
    <row r="374" spans="1:16">
      <c r="A374" s="583"/>
      <c r="B374" s="588" t="s">
        <v>305</v>
      </c>
      <c r="C374" s="298">
        <v>94</v>
      </c>
      <c r="D374" s="299" t="s">
        <v>359</v>
      </c>
      <c r="E374" s="299">
        <v>5800000</v>
      </c>
      <c r="F374" s="299"/>
      <c r="G374" s="299"/>
      <c r="H374" s="300">
        <v>5800000</v>
      </c>
      <c r="I374" s="314">
        <v>6.7634279935629369</v>
      </c>
      <c r="J374" s="301">
        <v>0.41169061709821886</v>
      </c>
    </row>
    <row r="375" spans="1:16">
      <c r="A375" s="583"/>
      <c r="B375" s="586"/>
      <c r="C375" s="292">
        <v>95</v>
      </c>
      <c r="D375" s="293" t="s">
        <v>359</v>
      </c>
      <c r="E375" s="293">
        <v>131000000</v>
      </c>
      <c r="F375" s="293"/>
      <c r="G375" s="293"/>
      <c r="H375" s="294">
        <v>131000000</v>
      </c>
      <c r="I375" s="311">
        <v>8.1172712956557636</v>
      </c>
      <c r="J375" s="295">
        <v>-0.9421526849946078</v>
      </c>
    </row>
    <row r="376" spans="1:16" ht="15.75" thickBot="1">
      <c r="A376" s="583"/>
      <c r="B376" s="589"/>
      <c r="C376" s="302">
        <v>96</v>
      </c>
      <c r="D376" s="303" t="s">
        <v>359</v>
      </c>
      <c r="E376" s="303">
        <v>21000000</v>
      </c>
      <c r="F376" s="303"/>
      <c r="G376" s="303"/>
      <c r="H376" s="304">
        <v>21000000</v>
      </c>
      <c r="I376" s="312">
        <v>7.3222192947339195</v>
      </c>
      <c r="J376" s="305">
        <v>-0.14710068407276378</v>
      </c>
    </row>
    <row r="377" spans="1:16">
      <c r="A377" s="583"/>
      <c r="B377" s="588">
        <v>12</v>
      </c>
      <c r="C377" s="298">
        <v>97</v>
      </c>
      <c r="D377" s="299" t="s">
        <v>313</v>
      </c>
      <c r="E377" s="299">
        <v>40</v>
      </c>
      <c r="F377" s="299"/>
      <c r="G377" s="299"/>
      <c r="H377" s="300">
        <v>40</v>
      </c>
      <c r="I377" s="314">
        <v>1.6020599913279623</v>
      </c>
      <c r="J377" s="301">
        <v>5.5730586193331932</v>
      </c>
    </row>
    <row r="378" spans="1:16">
      <c r="A378" s="583"/>
      <c r="B378" s="586"/>
      <c r="C378" s="292">
        <v>98</v>
      </c>
      <c r="D378" s="293" t="s">
        <v>313</v>
      </c>
      <c r="E378" s="293">
        <v>20</v>
      </c>
      <c r="F378" s="293"/>
      <c r="G378" s="293"/>
      <c r="H378" s="294">
        <v>20</v>
      </c>
      <c r="I378" s="311">
        <v>1.3010299956639813</v>
      </c>
      <c r="J378" s="295">
        <v>5.8740886149971745</v>
      </c>
    </row>
    <row r="379" spans="1:16" ht="15.75" thickBot="1">
      <c r="A379" s="583"/>
      <c r="B379" s="589"/>
      <c r="C379" s="302">
        <v>99</v>
      </c>
      <c r="D379" s="303" t="s">
        <v>313</v>
      </c>
      <c r="E379" s="303" t="s">
        <v>356</v>
      </c>
      <c r="F379" s="303"/>
      <c r="G379" s="303"/>
      <c r="H379" s="304"/>
      <c r="I379" s="312"/>
      <c r="J379" s="305" t="s">
        <v>352</v>
      </c>
    </row>
    <row r="380" spans="1:16">
      <c r="A380" s="583"/>
      <c r="B380" s="590" t="s">
        <v>142</v>
      </c>
      <c r="C380" s="298">
        <v>100</v>
      </c>
      <c r="D380" s="299" t="s">
        <v>359</v>
      </c>
      <c r="E380" s="299">
        <v>3800000</v>
      </c>
      <c r="F380" s="299"/>
      <c r="G380" s="299"/>
      <c r="H380" s="300">
        <v>3800000</v>
      </c>
      <c r="I380" s="314">
        <v>6.5797835966168101</v>
      </c>
      <c r="J380" s="301">
        <v>0.59533501404434563</v>
      </c>
    </row>
    <row r="381" spans="1:16">
      <c r="A381" s="583"/>
      <c r="B381" s="586"/>
      <c r="C381" s="292">
        <v>101</v>
      </c>
      <c r="D381" s="293" t="s">
        <v>359</v>
      </c>
      <c r="E381" s="293">
        <v>3400000</v>
      </c>
      <c r="F381" s="293"/>
      <c r="G381" s="293"/>
      <c r="H381" s="294">
        <v>3400000</v>
      </c>
      <c r="I381" s="311">
        <v>6.5314789170422554</v>
      </c>
      <c r="J381" s="295">
        <v>0.64363969361890039</v>
      </c>
    </row>
    <row r="382" spans="1:16" ht="15.75" thickBot="1">
      <c r="A382" s="584"/>
      <c r="B382" s="589"/>
      <c r="C382" s="302">
        <v>102</v>
      </c>
      <c r="D382" s="303" t="s">
        <v>359</v>
      </c>
      <c r="E382" s="303">
        <v>6400000</v>
      </c>
      <c r="F382" s="303"/>
      <c r="G382" s="303"/>
      <c r="H382" s="304">
        <v>6400000</v>
      </c>
      <c r="I382" s="312">
        <v>6.8061799739838875</v>
      </c>
      <c r="J382" s="305">
        <v>0.36893863667726823</v>
      </c>
    </row>
    <row r="383" spans="1:16" ht="16.5" thickTop="1">
      <c r="A383" s="281"/>
      <c r="B383" s="281"/>
      <c r="C383" s="281"/>
      <c r="D383" s="281"/>
      <c r="E383" s="281"/>
      <c r="F383" s="281"/>
      <c r="G383" s="281"/>
      <c r="H383" s="281"/>
      <c r="I383" s="281"/>
      <c r="J383" s="281"/>
    </row>
    <row r="384" spans="1:16" ht="15.75">
      <c r="A384" s="324"/>
      <c r="B384" s="591" t="s">
        <v>362</v>
      </c>
      <c r="C384" s="592"/>
      <c r="D384" s="592"/>
      <c r="E384" s="592"/>
      <c r="F384" s="592"/>
      <c r="G384" s="592"/>
      <c r="H384" s="592"/>
      <c r="I384" s="592"/>
      <c r="J384" s="361"/>
      <c r="K384" s="324"/>
      <c r="L384" s="324"/>
      <c r="M384" s="324"/>
      <c r="N384" s="324"/>
      <c r="O384" s="324"/>
      <c r="P384" s="324"/>
    </row>
    <row r="385" spans="1:16" ht="16.5" thickBot="1">
      <c r="A385" s="324"/>
      <c r="B385" s="592"/>
      <c r="C385" s="592"/>
      <c r="D385" s="592"/>
      <c r="E385" s="592"/>
      <c r="F385" s="592"/>
      <c r="G385" s="592"/>
      <c r="H385" s="592"/>
      <c r="I385" s="592"/>
      <c r="J385" s="361"/>
      <c r="K385" s="324"/>
      <c r="L385" s="324"/>
      <c r="M385" s="324"/>
      <c r="N385" s="324"/>
      <c r="O385" s="324"/>
      <c r="P385" s="324"/>
    </row>
    <row r="386" spans="1:16" ht="16.5" thickTop="1">
      <c r="A386" s="324"/>
      <c r="B386" s="593"/>
      <c r="C386" s="594" t="s">
        <v>316</v>
      </c>
      <c r="D386" s="596" t="s">
        <v>335</v>
      </c>
      <c r="E386" s="597"/>
      <c r="F386" s="596" t="s">
        <v>336</v>
      </c>
      <c r="G386" s="597"/>
      <c r="H386" s="596" t="s">
        <v>337</v>
      </c>
      <c r="I386" s="598"/>
      <c r="J386" s="366"/>
      <c r="K386" s="324"/>
      <c r="L386" s="324"/>
      <c r="M386" s="324"/>
      <c r="N386" s="324"/>
      <c r="O386" s="324"/>
      <c r="P386" s="324"/>
    </row>
    <row r="387" spans="1:16" ht="39.75" thickBot="1">
      <c r="A387" s="324"/>
      <c r="B387" s="593"/>
      <c r="C387" s="595"/>
      <c r="D387" s="329" t="s">
        <v>339</v>
      </c>
      <c r="E387" s="330" t="s">
        <v>340</v>
      </c>
      <c r="F387" s="329" t="s">
        <v>339</v>
      </c>
      <c r="G387" s="330" t="s">
        <v>340</v>
      </c>
      <c r="H387" s="329" t="s">
        <v>341</v>
      </c>
      <c r="I387" s="352" t="s">
        <v>342</v>
      </c>
      <c r="J387" s="362" t="s">
        <v>343</v>
      </c>
      <c r="K387" s="324"/>
      <c r="L387" s="325" t="s">
        <v>338</v>
      </c>
      <c r="M387" s="327" t="s">
        <v>345</v>
      </c>
      <c r="N387" s="328" t="s">
        <v>346</v>
      </c>
      <c r="O387" s="328" t="s">
        <v>347</v>
      </c>
      <c r="P387" s="327" t="s">
        <v>316</v>
      </c>
    </row>
    <row r="388" spans="1:16" ht="16.5" thickTop="1">
      <c r="A388" s="582" t="s">
        <v>348</v>
      </c>
      <c r="B388" s="585" t="s">
        <v>298</v>
      </c>
      <c r="C388" s="331">
        <v>1</v>
      </c>
      <c r="D388" s="332" t="s">
        <v>313</v>
      </c>
      <c r="E388" s="332">
        <v>20800</v>
      </c>
      <c r="F388" s="332"/>
      <c r="G388" s="332"/>
      <c r="H388" s="333">
        <v>20800</v>
      </c>
      <c r="I388" s="353">
        <v>4.318063334962762</v>
      </c>
      <c r="J388" s="334">
        <v>-0.19163348160213634</v>
      </c>
      <c r="K388" s="324"/>
      <c r="L388" s="359" t="s">
        <v>298</v>
      </c>
      <c r="M388" s="360">
        <v>4.1264298533606256</v>
      </c>
      <c r="N388" s="360">
        <v>0</v>
      </c>
      <c r="O388" s="324">
        <v>0.16802916110345489</v>
      </c>
      <c r="P388" s="324">
        <v>3</v>
      </c>
    </row>
    <row r="389" spans="1:16" ht="15.75">
      <c r="A389" s="583"/>
      <c r="B389" s="586"/>
      <c r="C389" s="335">
        <v>2</v>
      </c>
      <c r="D389" s="336" t="s">
        <v>313</v>
      </c>
      <c r="E389" s="336">
        <v>10100</v>
      </c>
      <c r="F389" s="336"/>
      <c r="G389" s="336"/>
      <c r="H389" s="337">
        <v>10100</v>
      </c>
      <c r="I389" s="354">
        <v>4.0043213737826422</v>
      </c>
      <c r="J389" s="338">
        <v>0.12210847957798343</v>
      </c>
      <c r="K389" s="324"/>
      <c r="L389" s="359" t="s">
        <v>127</v>
      </c>
      <c r="M389" s="360">
        <v>1.8673533304426542</v>
      </c>
      <c r="N389" s="360">
        <v>2.2590765229179715</v>
      </c>
      <c r="O389" s="324">
        <v>0.51302666032916033</v>
      </c>
      <c r="P389" s="324">
        <v>3</v>
      </c>
    </row>
    <row r="390" spans="1:16" ht="16.5" thickBot="1">
      <c r="A390" s="583"/>
      <c r="B390" s="587"/>
      <c r="C390" s="339">
        <v>3</v>
      </c>
      <c r="D390" s="340" t="s">
        <v>313</v>
      </c>
      <c r="E390" s="340">
        <v>11400</v>
      </c>
      <c r="F390" s="340"/>
      <c r="G390" s="340"/>
      <c r="H390" s="363">
        <v>11400</v>
      </c>
      <c r="I390" s="365">
        <v>4.0569048513364727</v>
      </c>
      <c r="J390" s="364">
        <v>6.9525002024152904E-2</v>
      </c>
      <c r="K390" s="324"/>
      <c r="L390" s="359" t="s">
        <v>299</v>
      </c>
      <c r="M390" s="360">
        <v>3.6003679742655237</v>
      </c>
      <c r="N390" s="360">
        <v>0.52606187909510227</v>
      </c>
      <c r="O390" s="324">
        <v>0.38452010847072038</v>
      </c>
      <c r="P390" s="324">
        <v>3</v>
      </c>
    </row>
    <row r="391" spans="1:16" ht="15.75">
      <c r="A391" s="583"/>
      <c r="B391" s="588" t="s">
        <v>127</v>
      </c>
      <c r="C391" s="341">
        <v>4</v>
      </c>
      <c r="D391" s="342" t="s">
        <v>357</v>
      </c>
      <c r="E391" s="342">
        <v>20</v>
      </c>
      <c r="F391" s="342"/>
      <c r="G391" s="342"/>
      <c r="H391" s="343">
        <v>20</v>
      </c>
      <c r="I391" s="357">
        <v>1.3010299956639813</v>
      </c>
      <c r="J391" s="344">
        <v>2.8253998576966444</v>
      </c>
      <c r="K391" s="324"/>
      <c r="L391" s="359" t="s">
        <v>129</v>
      </c>
      <c r="M391" s="360">
        <v>1.9747597620206274</v>
      </c>
      <c r="N391" s="360">
        <v>2.1516700913399984</v>
      </c>
      <c r="O391" s="324">
        <v>0.18528230039288038</v>
      </c>
      <c r="P391" s="324">
        <v>3</v>
      </c>
    </row>
    <row r="392" spans="1:16" ht="15.75">
      <c r="A392" s="583"/>
      <c r="B392" s="586"/>
      <c r="C392" s="335">
        <v>5</v>
      </c>
      <c r="D392" s="336" t="s">
        <v>357</v>
      </c>
      <c r="E392" s="336">
        <v>200</v>
      </c>
      <c r="F392" s="336"/>
      <c r="G392" s="336"/>
      <c r="H392" s="337">
        <v>200</v>
      </c>
      <c r="I392" s="354">
        <v>2.3010299956639813</v>
      </c>
      <c r="J392" s="338">
        <v>1.8253998576966444</v>
      </c>
      <c r="K392" s="324"/>
      <c r="L392" s="359" t="s">
        <v>300</v>
      </c>
      <c r="M392" s="360">
        <v>4.6076850950409307</v>
      </c>
      <c r="N392" s="360">
        <v>-0.48125524168030537</v>
      </c>
      <c r="O392" s="324">
        <v>0.31321709427432354</v>
      </c>
      <c r="P392" s="324">
        <v>3</v>
      </c>
    </row>
    <row r="393" spans="1:16" ht="16.5" thickBot="1">
      <c r="A393" s="583"/>
      <c r="B393" s="589"/>
      <c r="C393" s="345">
        <v>6</v>
      </c>
      <c r="D393" s="346" t="s">
        <v>357</v>
      </c>
      <c r="E393" s="346">
        <v>100</v>
      </c>
      <c r="F393" s="346"/>
      <c r="G393" s="346"/>
      <c r="H393" s="347">
        <v>100</v>
      </c>
      <c r="I393" s="355">
        <v>2</v>
      </c>
      <c r="J393" s="348">
        <v>2.1264298533606256</v>
      </c>
      <c r="K393" s="324"/>
      <c r="L393" s="359" t="s">
        <v>131</v>
      </c>
      <c r="M393" s="360">
        <v>2.1378783323995183</v>
      </c>
      <c r="N393" s="360">
        <v>1.9885515209611071</v>
      </c>
      <c r="O393" s="324">
        <v>0.5674483395073795</v>
      </c>
      <c r="P393" s="324">
        <v>3</v>
      </c>
    </row>
    <row r="394" spans="1:16" ht="15.75">
      <c r="A394" s="583"/>
      <c r="B394" s="588" t="s">
        <v>299</v>
      </c>
      <c r="C394" s="341">
        <v>7</v>
      </c>
      <c r="D394" s="342" t="s">
        <v>313</v>
      </c>
      <c r="E394" s="342">
        <v>4800</v>
      </c>
      <c r="F394" s="342"/>
      <c r="G394" s="342"/>
      <c r="H394" s="343">
        <v>4800</v>
      </c>
      <c r="I394" s="357">
        <v>3.6812412373755872</v>
      </c>
      <c r="J394" s="344">
        <v>0.44518861598503845</v>
      </c>
      <c r="K394" s="324"/>
      <c r="L394" s="359" t="s">
        <v>301</v>
      </c>
      <c r="M394" s="360">
        <v>4.2904626880692103</v>
      </c>
      <c r="N394" s="360">
        <v>-0.16403283470858465</v>
      </c>
      <c r="O394" s="324">
        <v>0.40433449519988512</v>
      </c>
      <c r="P394" s="324">
        <v>3</v>
      </c>
    </row>
    <row r="395" spans="1:16" ht="15.75">
      <c r="A395" s="583"/>
      <c r="B395" s="586"/>
      <c r="C395" s="335">
        <v>8</v>
      </c>
      <c r="D395" s="336" t="s">
        <v>313</v>
      </c>
      <c r="E395" s="336">
        <v>8670</v>
      </c>
      <c r="F395" s="336"/>
      <c r="G395" s="336"/>
      <c r="H395" s="337">
        <v>8670</v>
      </c>
      <c r="I395" s="354">
        <v>3.9380190974762104</v>
      </c>
      <c r="J395" s="338">
        <v>0.18841075588441525</v>
      </c>
      <c r="K395" s="324"/>
      <c r="L395" s="359">
        <v>3</v>
      </c>
      <c r="M395" s="360">
        <v>0.85992786553893674</v>
      </c>
      <c r="N395" s="360">
        <v>3.2665019878216888</v>
      </c>
      <c r="O395" s="324">
        <v>1.4894387539576963</v>
      </c>
      <c r="P395" s="324">
        <v>3</v>
      </c>
    </row>
    <row r="396" spans="1:16" ht="16.5" thickBot="1">
      <c r="A396" s="583"/>
      <c r="B396" s="589"/>
      <c r="C396" s="345">
        <v>9</v>
      </c>
      <c r="D396" s="346" t="s">
        <v>313</v>
      </c>
      <c r="E396" s="346">
        <v>1520</v>
      </c>
      <c r="F396" s="346"/>
      <c r="G396" s="346"/>
      <c r="H396" s="347">
        <v>1520</v>
      </c>
      <c r="I396" s="355">
        <v>3.1818435879447726</v>
      </c>
      <c r="J396" s="348">
        <v>0.944586265415853</v>
      </c>
      <c r="K396" s="324"/>
      <c r="L396" s="359" t="s">
        <v>134</v>
      </c>
      <c r="M396" s="360">
        <v>3.9052786692679788</v>
      </c>
      <c r="N396" s="360">
        <v>0.22115118409264647</v>
      </c>
      <c r="O396" s="324">
        <v>0.26742145488906316</v>
      </c>
      <c r="P396" s="324">
        <v>3</v>
      </c>
    </row>
    <row r="397" spans="1:16" ht="15.75">
      <c r="A397" s="583"/>
      <c r="B397" s="588" t="s">
        <v>129</v>
      </c>
      <c r="C397" s="341">
        <v>10</v>
      </c>
      <c r="D397" s="342" t="s">
        <v>357</v>
      </c>
      <c r="E397" s="342">
        <v>100</v>
      </c>
      <c r="F397" s="342"/>
      <c r="G397" s="342"/>
      <c r="H397" s="343">
        <v>100</v>
      </c>
      <c r="I397" s="357">
        <v>2</v>
      </c>
      <c r="J397" s="344">
        <v>2.1264298533606256</v>
      </c>
      <c r="K397" s="324"/>
      <c r="L397" s="359" t="s">
        <v>135</v>
      </c>
      <c r="M397" s="360">
        <v>3.462677866633832</v>
      </c>
      <c r="N397" s="360">
        <v>0.6637519867267937</v>
      </c>
      <c r="O397" s="324">
        <v>0.39418376629296359</v>
      </c>
      <c r="P397" s="324">
        <v>3</v>
      </c>
    </row>
    <row r="398" spans="1:16" ht="15.75">
      <c r="A398" s="583"/>
      <c r="B398" s="586"/>
      <c r="C398" s="335">
        <v>11</v>
      </c>
      <c r="D398" s="336" t="s">
        <v>357</v>
      </c>
      <c r="E398" s="336">
        <v>60</v>
      </c>
      <c r="F398" s="336"/>
      <c r="G398" s="336"/>
      <c r="H398" s="337">
        <v>60</v>
      </c>
      <c r="I398" s="354">
        <v>1.7781512503836436</v>
      </c>
      <c r="J398" s="338">
        <v>2.3482786029769818</v>
      </c>
      <c r="K398" s="324"/>
      <c r="L398" s="359" t="s">
        <v>302</v>
      </c>
      <c r="M398" s="360">
        <v>3.6967357490102786</v>
      </c>
      <c r="N398" s="360">
        <v>0.42969410435034661</v>
      </c>
      <c r="O398" s="324">
        <v>0.94070548622842298</v>
      </c>
      <c r="P398" s="324">
        <v>3</v>
      </c>
    </row>
    <row r="399" spans="1:16" ht="16.5" thickBot="1">
      <c r="A399" s="583"/>
      <c r="B399" s="589"/>
      <c r="C399" s="345">
        <v>12</v>
      </c>
      <c r="D399" s="346" t="s">
        <v>357</v>
      </c>
      <c r="E399" s="346">
        <v>140</v>
      </c>
      <c r="F399" s="346"/>
      <c r="G399" s="346"/>
      <c r="H399" s="347">
        <v>140</v>
      </c>
      <c r="I399" s="355">
        <v>2.1461280356782382</v>
      </c>
      <c r="J399" s="348">
        <v>1.9803018176823874</v>
      </c>
      <c r="K399" s="324"/>
      <c r="L399" s="359" t="s">
        <v>137</v>
      </c>
      <c r="M399" s="360">
        <v>3.6502545070531185</v>
      </c>
      <c r="N399" s="360">
        <v>0.47617534630750696</v>
      </c>
      <c r="O399" s="324">
        <v>0.864871095664144</v>
      </c>
      <c r="P399" s="324">
        <v>3</v>
      </c>
    </row>
    <row r="400" spans="1:16" ht="15.75">
      <c r="A400" s="583"/>
      <c r="B400" s="588" t="s">
        <v>300</v>
      </c>
      <c r="C400" s="341">
        <v>13</v>
      </c>
      <c r="D400" s="342" t="s">
        <v>313</v>
      </c>
      <c r="E400" s="342">
        <v>19300</v>
      </c>
      <c r="F400" s="342"/>
      <c r="G400" s="342"/>
      <c r="H400" s="343">
        <v>19300</v>
      </c>
      <c r="I400" s="357">
        <v>4.2855573090077739</v>
      </c>
      <c r="J400" s="344">
        <v>-0.15912745564714825</v>
      </c>
      <c r="K400" s="324"/>
      <c r="L400" s="359" t="s">
        <v>303</v>
      </c>
      <c r="M400" s="360">
        <v>3.7958597219773083</v>
      </c>
      <c r="N400" s="360">
        <v>0.33057013138331692</v>
      </c>
      <c r="O400" s="324">
        <v>0.8343248418348832</v>
      </c>
      <c r="P400" s="324">
        <v>3</v>
      </c>
    </row>
    <row r="401" spans="1:16" ht="15.75">
      <c r="A401" s="583"/>
      <c r="B401" s="586"/>
      <c r="C401" s="335">
        <v>14</v>
      </c>
      <c r="D401" s="336" t="s">
        <v>313</v>
      </c>
      <c r="E401" s="336">
        <v>42300</v>
      </c>
      <c r="F401" s="336"/>
      <c r="G401" s="336"/>
      <c r="H401" s="337">
        <v>42300</v>
      </c>
      <c r="I401" s="354">
        <v>4.6263403673750423</v>
      </c>
      <c r="J401" s="338">
        <v>-0.49991051401441666</v>
      </c>
      <c r="K401" s="324"/>
      <c r="L401" s="359" t="s">
        <v>304</v>
      </c>
      <c r="M401" s="360">
        <v>2.1947770747891773</v>
      </c>
      <c r="N401" s="360">
        <v>1.9316527785714488</v>
      </c>
      <c r="O401" s="324">
        <v>0.4240677112985336</v>
      </c>
      <c r="P401" s="324">
        <v>3</v>
      </c>
    </row>
    <row r="402" spans="1:16" ht="16.5" thickBot="1">
      <c r="A402" s="583"/>
      <c r="B402" s="589"/>
      <c r="C402" s="345">
        <v>15</v>
      </c>
      <c r="D402" s="346" t="s">
        <v>313</v>
      </c>
      <c r="E402" s="346">
        <v>81500</v>
      </c>
      <c r="F402" s="346"/>
      <c r="G402" s="346"/>
      <c r="H402" s="347">
        <v>81500</v>
      </c>
      <c r="I402" s="355">
        <v>4.9111576087399769</v>
      </c>
      <c r="J402" s="348">
        <v>-0.78472775537935124</v>
      </c>
      <c r="K402" s="324"/>
      <c r="L402" s="359" t="s">
        <v>305</v>
      </c>
      <c r="M402" s="360">
        <v>4.5021282644359628</v>
      </c>
      <c r="N402" s="360">
        <v>-0.37569841107533763</v>
      </c>
      <c r="O402" s="324">
        <v>0.61304561378512823</v>
      </c>
      <c r="P402" s="324">
        <v>3</v>
      </c>
    </row>
    <row r="403" spans="1:16" ht="15.75">
      <c r="A403" s="583"/>
      <c r="B403" s="590" t="s">
        <v>131</v>
      </c>
      <c r="C403" s="349">
        <v>16</v>
      </c>
      <c r="D403" s="358" t="s">
        <v>357</v>
      </c>
      <c r="E403" s="358">
        <v>40</v>
      </c>
      <c r="F403" s="358"/>
      <c r="G403" s="358"/>
      <c r="H403" s="350">
        <v>40</v>
      </c>
      <c r="I403" s="356">
        <v>1.6020599913279623</v>
      </c>
      <c r="J403" s="351">
        <v>2.5243698620326631</v>
      </c>
      <c r="K403" s="324"/>
      <c r="L403" s="359">
        <v>12</v>
      </c>
      <c r="M403" s="360">
        <v>0.63436332899731451</v>
      </c>
      <c r="N403" s="360">
        <v>3.4920665243633109</v>
      </c>
      <c r="O403" s="324">
        <v>1.0987495162818801</v>
      </c>
      <c r="P403" s="324">
        <v>3</v>
      </c>
    </row>
    <row r="404" spans="1:16" ht="15.75">
      <c r="A404" s="583"/>
      <c r="B404" s="586"/>
      <c r="C404" s="335">
        <v>17</v>
      </c>
      <c r="D404" s="336" t="s">
        <v>357</v>
      </c>
      <c r="E404" s="336">
        <v>120</v>
      </c>
      <c r="F404" s="336"/>
      <c r="G404" s="336"/>
      <c r="H404" s="337">
        <v>120</v>
      </c>
      <c r="I404" s="354">
        <v>2.0791812460476247</v>
      </c>
      <c r="J404" s="338">
        <v>2.047248607313001</v>
      </c>
      <c r="K404" s="324"/>
      <c r="L404" s="359" t="s">
        <v>142</v>
      </c>
      <c r="M404" s="360">
        <v>4.5226998255877211</v>
      </c>
      <c r="N404" s="360">
        <v>-0.39626997222709487</v>
      </c>
      <c r="O404" s="324">
        <v>0.35470311136788929</v>
      </c>
      <c r="P404" s="324">
        <v>3</v>
      </c>
    </row>
    <row r="405" spans="1:16" ht="16.5" thickBot="1">
      <c r="A405" s="583"/>
      <c r="B405" s="589"/>
      <c r="C405" s="345">
        <v>18</v>
      </c>
      <c r="D405" s="346" t="s">
        <v>313</v>
      </c>
      <c r="E405" s="346">
        <v>540</v>
      </c>
      <c r="F405" s="346"/>
      <c r="G405" s="346"/>
      <c r="H405" s="363">
        <v>540</v>
      </c>
      <c r="I405" s="365">
        <v>2.7323937598229686</v>
      </c>
      <c r="J405" s="364">
        <v>1.394036093537657</v>
      </c>
      <c r="K405" s="324"/>
      <c r="L405" s="326" t="s">
        <v>6</v>
      </c>
      <c r="M405" s="324"/>
      <c r="N405" s="324"/>
      <c r="O405" s="324"/>
      <c r="P405" s="324"/>
    </row>
    <row r="406" spans="1:16" ht="15.75">
      <c r="A406" s="583"/>
      <c r="B406" s="588" t="s">
        <v>301</v>
      </c>
      <c r="C406" s="341">
        <v>19</v>
      </c>
      <c r="D406" s="342" t="s">
        <v>313</v>
      </c>
      <c r="E406" s="342">
        <v>56200</v>
      </c>
      <c r="F406" s="342"/>
      <c r="G406" s="342"/>
      <c r="H406" s="343">
        <v>56200</v>
      </c>
      <c r="I406" s="357">
        <v>4.7497363155690611</v>
      </c>
      <c r="J406" s="344">
        <v>-0.62330646220843544</v>
      </c>
      <c r="K406" s="324"/>
      <c r="L406" s="359" t="s">
        <v>298</v>
      </c>
      <c r="M406" s="360">
        <v>6.8593292843276643</v>
      </c>
      <c r="N406" s="360">
        <v>0</v>
      </c>
      <c r="O406" s="324">
        <v>0.21886039956524095</v>
      </c>
      <c r="P406" s="324">
        <v>3</v>
      </c>
    </row>
    <row r="407" spans="1:16" ht="15.75">
      <c r="A407" s="583"/>
      <c r="B407" s="586"/>
      <c r="C407" s="335">
        <v>20</v>
      </c>
      <c r="D407" s="336" t="s">
        <v>313</v>
      </c>
      <c r="E407" s="336">
        <v>13600</v>
      </c>
      <c r="F407" s="336"/>
      <c r="G407" s="336"/>
      <c r="H407" s="337">
        <v>13600</v>
      </c>
      <c r="I407" s="354">
        <v>4.1335389083702179</v>
      </c>
      <c r="J407" s="338">
        <v>-7.1090550095922467E-3</v>
      </c>
      <c r="K407" s="324"/>
      <c r="L407" s="359" t="s">
        <v>127</v>
      </c>
      <c r="M407" s="360">
        <v>0.71537601189274602</v>
      </c>
      <c r="N407" s="360">
        <v>6.143953272434918</v>
      </c>
      <c r="O407" s="324">
        <v>1.2390675991142335</v>
      </c>
      <c r="P407" s="324">
        <v>3</v>
      </c>
    </row>
    <row r="408" spans="1:16" ht="16.5" thickBot="1">
      <c r="A408" s="583"/>
      <c r="B408" s="589"/>
      <c r="C408" s="345">
        <v>21</v>
      </c>
      <c r="D408" s="346" t="s">
        <v>313</v>
      </c>
      <c r="E408" s="346">
        <v>9730</v>
      </c>
      <c r="F408" s="346"/>
      <c r="G408" s="346"/>
      <c r="H408" s="347">
        <v>9730</v>
      </c>
      <c r="I408" s="355">
        <v>3.9881128402683519</v>
      </c>
      <c r="J408" s="348">
        <v>0.13831701309227373</v>
      </c>
      <c r="K408" s="324"/>
      <c r="L408" s="359" t="s">
        <v>299</v>
      </c>
      <c r="M408" s="360">
        <v>6.6301445129405749</v>
      </c>
      <c r="N408" s="360">
        <v>0.22918477138708879</v>
      </c>
      <c r="O408" s="324">
        <v>0.92530271207413173</v>
      </c>
      <c r="P408" s="324">
        <v>3</v>
      </c>
    </row>
    <row r="409" spans="1:16" ht="15.75">
      <c r="A409" s="583"/>
      <c r="B409" s="588">
        <v>3</v>
      </c>
      <c r="C409" s="341">
        <v>22</v>
      </c>
      <c r="D409" s="342" t="s">
        <v>313</v>
      </c>
      <c r="E409" s="342">
        <v>0</v>
      </c>
      <c r="F409" s="342"/>
      <c r="G409" s="342"/>
      <c r="H409" s="343">
        <v>0</v>
      </c>
      <c r="I409" s="357">
        <v>0</v>
      </c>
      <c r="J409" s="344">
        <v>4.1264298533606256</v>
      </c>
      <c r="K409" s="324"/>
      <c r="L409" s="359" t="s">
        <v>129</v>
      </c>
      <c r="M409" s="360">
        <v>0.43367666522132708</v>
      </c>
      <c r="N409" s="360">
        <v>6.4256526191063372</v>
      </c>
      <c r="O409" s="324">
        <v>0.7511500182203773</v>
      </c>
      <c r="P409" s="324">
        <v>3</v>
      </c>
    </row>
    <row r="410" spans="1:16" ht="15.75">
      <c r="A410" s="583"/>
      <c r="B410" s="586"/>
      <c r="C410" s="335">
        <v>23</v>
      </c>
      <c r="D410" s="336" t="s">
        <v>313</v>
      </c>
      <c r="E410" s="336">
        <v>0</v>
      </c>
      <c r="F410" s="336"/>
      <c r="G410" s="336"/>
      <c r="H410" s="337">
        <v>0</v>
      </c>
      <c r="I410" s="354">
        <v>0</v>
      </c>
      <c r="J410" s="338">
        <v>4.1264298533606256</v>
      </c>
      <c r="K410" s="324"/>
      <c r="L410" s="359" t="s">
        <v>300</v>
      </c>
      <c r="M410" s="360">
        <v>6.8092750559463404</v>
      </c>
      <c r="N410" s="360">
        <v>5.0054228381324194E-2</v>
      </c>
      <c r="O410" s="324">
        <v>0.5441041777152964</v>
      </c>
      <c r="P410" s="324">
        <v>3</v>
      </c>
    </row>
    <row r="411" spans="1:16" ht="16.5" thickBot="1">
      <c r="A411" s="583"/>
      <c r="B411" s="589"/>
      <c r="C411" s="345">
        <v>24</v>
      </c>
      <c r="D411" s="346" t="s">
        <v>357</v>
      </c>
      <c r="E411" s="346">
        <v>380</v>
      </c>
      <c r="F411" s="346"/>
      <c r="G411" s="346"/>
      <c r="H411" s="347">
        <v>380</v>
      </c>
      <c r="I411" s="355">
        <v>2.5797835966168101</v>
      </c>
      <c r="J411" s="348">
        <v>1.5466462567438155</v>
      </c>
      <c r="K411" s="324"/>
      <c r="L411" s="359" t="s">
        <v>131</v>
      </c>
      <c r="M411" s="360">
        <v>0.5340199971093208</v>
      </c>
      <c r="N411" s="360">
        <v>6.3253092872183432</v>
      </c>
      <c r="O411" s="324">
        <v>0.92494976725112854</v>
      </c>
      <c r="P411" s="324">
        <v>3</v>
      </c>
    </row>
    <row r="412" spans="1:16" ht="15.75">
      <c r="A412" s="583"/>
      <c r="B412" s="588" t="s">
        <v>134</v>
      </c>
      <c r="C412" s="341">
        <v>25</v>
      </c>
      <c r="D412" s="342" t="s">
        <v>313</v>
      </c>
      <c r="E412" s="342">
        <v>8130</v>
      </c>
      <c r="F412" s="342"/>
      <c r="G412" s="342"/>
      <c r="H412" s="343">
        <v>8130</v>
      </c>
      <c r="I412" s="357">
        <v>3.910090545594068</v>
      </c>
      <c r="J412" s="344">
        <v>0.21633930776655763</v>
      </c>
      <c r="K412" s="324"/>
      <c r="L412" s="359" t="s">
        <v>301</v>
      </c>
      <c r="M412" s="360">
        <v>7.3099254776016336</v>
      </c>
      <c r="N412" s="360">
        <v>-0.45059619327396955</v>
      </c>
      <c r="O412" s="324">
        <v>5.7215643172054978E-2</v>
      </c>
      <c r="P412" s="324">
        <v>3</v>
      </c>
    </row>
    <row r="413" spans="1:16" ht="15.75">
      <c r="A413" s="583"/>
      <c r="B413" s="586"/>
      <c r="C413" s="335">
        <v>26</v>
      </c>
      <c r="D413" s="336" t="s">
        <v>313</v>
      </c>
      <c r="E413" s="336">
        <v>14800</v>
      </c>
      <c r="F413" s="336"/>
      <c r="G413" s="336"/>
      <c r="H413" s="337">
        <v>14800</v>
      </c>
      <c r="I413" s="354">
        <v>4.1702617153949575</v>
      </c>
      <c r="J413" s="338">
        <v>-4.383186203433187E-2</v>
      </c>
      <c r="K413" s="324"/>
      <c r="L413" s="359">
        <v>3</v>
      </c>
      <c r="M413" s="360">
        <v>0</v>
      </c>
      <c r="N413" s="360">
        <v>6.8593292843276643</v>
      </c>
      <c r="O413" s="324">
        <v>0</v>
      </c>
      <c r="P413" s="324">
        <v>3</v>
      </c>
    </row>
    <row r="414" spans="1:16" ht="16.5" thickBot="1">
      <c r="A414" s="583"/>
      <c r="B414" s="589"/>
      <c r="C414" s="345">
        <v>27</v>
      </c>
      <c r="D414" s="346" t="s">
        <v>313</v>
      </c>
      <c r="E414" s="346">
        <v>4320</v>
      </c>
      <c r="F414" s="346"/>
      <c r="G414" s="346"/>
      <c r="H414" s="347">
        <v>4320</v>
      </c>
      <c r="I414" s="355">
        <v>3.6354837468149119</v>
      </c>
      <c r="J414" s="348">
        <v>0.49094610654571369</v>
      </c>
      <c r="K414" s="324"/>
      <c r="L414" s="359" t="s">
        <v>134</v>
      </c>
      <c r="M414" s="360">
        <v>4.9244199027094613</v>
      </c>
      <c r="N414" s="360">
        <v>1.934909381618203</v>
      </c>
      <c r="O414" s="324">
        <v>1.9966214477801518</v>
      </c>
      <c r="P414" s="324">
        <v>3</v>
      </c>
    </row>
    <row r="415" spans="1:16" ht="15.75">
      <c r="A415" s="583"/>
      <c r="B415" s="588" t="s">
        <v>135</v>
      </c>
      <c r="C415" s="341">
        <v>28</v>
      </c>
      <c r="D415" s="342" t="s">
        <v>313</v>
      </c>
      <c r="E415" s="342">
        <v>1660</v>
      </c>
      <c r="F415" s="342"/>
      <c r="G415" s="342"/>
      <c r="H415" s="343">
        <v>1660</v>
      </c>
      <c r="I415" s="357">
        <v>3.220108088040055</v>
      </c>
      <c r="J415" s="344">
        <v>0.90632176532057063</v>
      </c>
      <c r="K415" s="324"/>
      <c r="L415" s="359" t="s">
        <v>135</v>
      </c>
      <c r="M415" s="360">
        <v>0</v>
      </c>
      <c r="N415" s="360">
        <v>6.8593292843276643</v>
      </c>
      <c r="O415" s="324">
        <v>0</v>
      </c>
      <c r="P415" s="324">
        <v>3</v>
      </c>
    </row>
    <row r="416" spans="1:16" ht="15.75">
      <c r="A416" s="583"/>
      <c r="B416" s="586"/>
      <c r="C416" s="335">
        <v>29</v>
      </c>
      <c r="D416" s="336" t="s">
        <v>313</v>
      </c>
      <c r="E416" s="336">
        <v>8270</v>
      </c>
      <c r="F416" s="336"/>
      <c r="G416" s="336"/>
      <c r="H416" s="337">
        <v>8270</v>
      </c>
      <c r="I416" s="354">
        <v>3.9175055095525466</v>
      </c>
      <c r="J416" s="338">
        <v>0.208924343808079</v>
      </c>
      <c r="K416" s="324"/>
      <c r="L416" s="359" t="s">
        <v>302</v>
      </c>
      <c r="M416" s="360">
        <v>5.8478286493291547</v>
      </c>
      <c r="N416" s="360">
        <v>1.0115006349985094</v>
      </c>
      <c r="O416" s="324">
        <v>1.8201517119433825</v>
      </c>
      <c r="P416" s="324">
        <v>3</v>
      </c>
    </row>
    <row r="417" spans="1:16" ht="16.5" thickBot="1">
      <c r="A417" s="583"/>
      <c r="B417" s="589"/>
      <c r="C417" s="345">
        <v>30</v>
      </c>
      <c r="D417" s="346" t="s">
        <v>313</v>
      </c>
      <c r="E417" s="346">
        <v>1780</v>
      </c>
      <c r="F417" s="346"/>
      <c r="G417" s="346"/>
      <c r="H417" s="347">
        <v>1780</v>
      </c>
      <c r="I417" s="355">
        <v>3.2504200023088941</v>
      </c>
      <c r="J417" s="348">
        <v>0.87600985105173157</v>
      </c>
      <c r="K417" s="324"/>
      <c r="L417" s="359" t="s">
        <v>137</v>
      </c>
      <c r="M417" s="360">
        <v>0</v>
      </c>
      <c r="N417" s="360">
        <v>6.8593292843276643</v>
      </c>
      <c r="O417" s="324">
        <v>0</v>
      </c>
      <c r="P417" s="324">
        <v>3</v>
      </c>
    </row>
    <row r="418" spans="1:16" ht="15.75">
      <c r="A418" s="583"/>
      <c r="B418" s="588" t="s">
        <v>302</v>
      </c>
      <c r="C418" s="341">
        <v>31</v>
      </c>
      <c r="D418" s="342" t="s">
        <v>313</v>
      </c>
      <c r="E418" s="342">
        <v>440</v>
      </c>
      <c r="F418" s="342"/>
      <c r="G418" s="342"/>
      <c r="H418" s="343">
        <v>440</v>
      </c>
      <c r="I418" s="357">
        <v>2.6434526764861874</v>
      </c>
      <c r="J418" s="344">
        <v>1.4829771768744382</v>
      </c>
      <c r="K418" s="324"/>
      <c r="L418" s="359" t="s">
        <v>303</v>
      </c>
      <c r="M418" s="360">
        <v>5.5509730081933517</v>
      </c>
      <c r="N418" s="360">
        <v>1.3083562761343133</v>
      </c>
      <c r="O418" s="324">
        <v>1.2790942336110676</v>
      </c>
      <c r="P418" s="324">
        <v>3</v>
      </c>
    </row>
    <row r="419" spans="1:16" ht="15.75">
      <c r="A419" s="583"/>
      <c r="B419" s="586"/>
      <c r="C419" s="335">
        <v>32</v>
      </c>
      <c r="D419" s="336" t="s">
        <v>313</v>
      </c>
      <c r="E419" s="336">
        <v>28400</v>
      </c>
      <c r="F419" s="336"/>
      <c r="G419" s="336"/>
      <c r="H419" s="337">
        <v>28400</v>
      </c>
      <c r="I419" s="354">
        <v>4.453318340047038</v>
      </c>
      <c r="J419" s="338">
        <v>-0.32688848668641235</v>
      </c>
      <c r="K419" s="324"/>
      <c r="L419" s="359" t="s">
        <v>304</v>
      </c>
      <c r="M419" s="360">
        <v>0</v>
      </c>
      <c r="N419" s="360">
        <v>6.8593292843276643</v>
      </c>
      <c r="O419" s="324">
        <v>0</v>
      </c>
      <c r="P419" s="324">
        <v>3</v>
      </c>
    </row>
    <row r="420" spans="1:16" ht="16.5" thickBot="1">
      <c r="A420" s="583"/>
      <c r="B420" s="589"/>
      <c r="C420" s="345">
        <v>33</v>
      </c>
      <c r="D420" s="346" t="s">
        <v>313</v>
      </c>
      <c r="E420" s="346">
        <v>9850</v>
      </c>
      <c r="F420" s="346"/>
      <c r="G420" s="346"/>
      <c r="H420" s="347">
        <v>9850</v>
      </c>
      <c r="I420" s="355">
        <v>3.9934362304976116</v>
      </c>
      <c r="J420" s="348">
        <v>0.13299362286301397</v>
      </c>
      <c r="K420" s="324"/>
      <c r="L420" s="359" t="s">
        <v>305</v>
      </c>
      <c r="M420" s="360">
        <v>5.5956355728402292</v>
      </c>
      <c r="N420" s="360">
        <v>1.2636937114874358</v>
      </c>
      <c r="O420" s="324">
        <v>1.1284961860897389</v>
      </c>
      <c r="P420" s="324">
        <v>3</v>
      </c>
    </row>
    <row r="421" spans="1:16" ht="15.75">
      <c r="A421" s="583"/>
      <c r="B421" s="588" t="s">
        <v>137</v>
      </c>
      <c r="C421" s="341">
        <v>34</v>
      </c>
      <c r="D421" s="342" t="s">
        <v>313</v>
      </c>
      <c r="E421" s="342">
        <v>43800</v>
      </c>
      <c r="F421" s="342"/>
      <c r="G421" s="342"/>
      <c r="H421" s="343">
        <v>43800</v>
      </c>
      <c r="I421" s="357">
        <v>4.6414741105040997</v>
      </c>
      <c r="J421" s="344">
        <v>-0.51504425714347413</v>
      </c>
      <c r="K421" s="324"/>
      <c r="L421" s="359">
        <v>12</v>
      </c>
      <c r="M421" s="360">
        <v>0</v>
      </c>
      <c r="N421" s="360">
        <v>6.8593292843276643</v>
      </c>
      <c r="O421" s="324">
        <v>0</v>
      </c>
      <c r="P421" s="324">
        <v>3</v>
      </c>
    </row>
    <row r="422" spans="1:16" ht="15.75">
      <c r="A422" s="583"/>
      <c r="B422" s="586"/>
      <c r="C422" s="335">
        <v>35</v>
      </c>
      <c r="D422" s="336" t="s">
        <v>313</v>
      </c>
      <c r="E422" s="336">
        <v>1820</v>
      </c>
      <c r="F422" s="336"/>
      <c r="G422" s="336"/>
      <c r="H422" s="337">
        <v>1820</v>
      </c>
      <c r="I422" s="354">
        <v>3.2600713879850747</v>
      </c>
      <c r="J422" s="338">
        <v>0.86635846537555095</v>
      </c>
      <c r="K422" s="324"/>
      <c r="L422" s="359" t="s">
        <v>142</v>
      </c>
      <c r="M422" s="360">
        <v>5.9840996162220925</v>
      </c>
      <c r="N422" s="360">
        <v>0.87522966810557212</v>
      </c>
      <c r="O422" s="324">
        <v>0.78143963445539288</v>
      </c>
      <c r="P422" s="324">
        <v>3</v>
      </c>
    </row>
    <row r="423" spans="1:16" ht="16.5" thickBot="1">
      <c r="A423" s="583"/>
      <c r="B423" s="589"/>
      <c r="C423" s="345">
        <v>36</v>
      </c>
      <c r="D423" s="346" t="s">
        <v>313</v>
      </c>
      <c r="E423" s="346">
        <v>1120</v>
      </c>
      <c r="F423" s="346"/>
      <c r="G423" s="346"/>
      <c r="H423" s="347">
        <v>1120</v>
      </c>
      <c r="I423" s="355">
        <v>3.0492180226701815</v>
      </c>
      <c r="J423" s="348">
        <v>1.0772118306904441</v>
      </c>
      <c r="K423" s="324"/>
      <c r="L423" s="324"/>
      <c r="M423" s="324"/>
      <c r="N423" s="324"/>
      <c r="O423" s="324"/>
      <c r="P423" s="324"/>
    </row>
    <row r="424" spans="1:16" ht="15.75">
      <c r="A424" s="583"/>
      <c r="B424" s="588" t="s">
        <v>303</v>
      </c>
      <c r="C424" s="341">
        <v>37</v>
      </c>
      <c r="D424" s="342" t="s">
        <v>313</v>
      </c>
      <c r="E424" s="342">
        <v>680</v>
      </c>
      <c r="F424" s="342"/>
      <c r="G424" s="342"/>
      <c r="H424" s="343">
        <v>680</v>
      </c>
      <c r="I424" s="357">
        <v>2.8325089127062362</v>
      </c>
      <c r="J424" s="344">
        <v>1.2939209406543895</v>
      </c>
      <c r="K424" s="324"/>
      <c r="L424" s="324"/>
      <c r="M424" s="324"/>
      <c r="N424" s="324"/>
      <c r="O424" s="324"/>
      <c r="P424" s="324"/>
    </row>
    <row r="425" spans="1:16" ht="15.75">
      <c r="A425" s="583"/>
      <c r="B425" s="586"/>
      <c r="C425" s="335">
        <v>38</v>
      </c>
      <c r="D425" s="336" t="s">
        <v>313</v>
      </c>
      <c r="E425" s="336">
        <v>18600</v>
      </c>
      <c r="F425" s="336"/>
      <c r="G425" s="336"/>
      <c r="H425" s="337">
        <v>18600</v>
      </c>
      <c r="I425" s="354">
        <v>4.2695129442179161</v>
      </c>
      <c r="J425" s="338">
        <v>-0.14308309085729043</v>
      </c>
      <c r="K425" s="324"/>
      <c r="L425" s="324"/>
      <c r="M425" s="324"/>
      <c r="N425" s="324"/>
      <c r="O425" s="324"/>
      <c r="P425" s="324"/>
    </row>
    <row r="426" spans="1:16" ht="16.5" thickBot="1">
      <c r="A426" s="583"/>
      <c r="B426" s="589"/>
      <c r="C426" s="345">
        <v>39</v>
      </c>
      <c r="D426" s="346" t="s">
        <v>313</v>
      </c>
      <c r="E426" s="346">
        <v>19300</v>
      </c>
      <c r="F426" s="346"/>
      <c r="G426" s="346"/>
      <c r="H426" s="347">
        <v>19300</v>
      </c>
      <c r="I426" s="355">
        <v>4.2855573090077739</v>
      </c>
      <c r="J426" s="348">
        <v>-0.15912745564714825</v>
      </c>
      <c r="K426" s="324"/>
      <c r="L426" s="324"/>
      <c r="M426" s="324"/>
      <c r="N426" s="324"/>
      <c r="O426" s="324"/>
      <c r="P426" s="324"/>
    </row>
    <row r="427" spans="1:16" ht="15.75">
      <c r="A427" s="583"/>
      <c r="B427" s="588" t="s">
        <v>304</v>
      </c>
      <c r="C427" s="341">
        <v>40</v>
      </c>
      <c r="D427" s="342" t="s">
        <v>313</v>
      </c>
      <c r="E427" s="342">
        <v>480</v>
      </c>
      <c r="F427" s="342"/>
      <c r="G427" s="342"/>
      <c r="H427" s="343">
        <v>480</v>
      </c>
      <c r="I427" s="357">
        <v>2.6812412373755872</v>
      </c>
      <c r="J427" s="344">
        <v>1.4451886159850384</v>
      </c>
      <c r="K427" s="324"/>
      <c r="L427" s="324"/>
      <c r="M427" s="324"/>
      <c r="N427" s="324"/>
      <c r="O427" s="324"/>
      <c r="P427" s="324"/>
    </row>
    <row r="428" spans="1:16" ht="15.75">
      <c r="A428" s="583"/>
      <c r="B428" s="586"/>
      <c r="C428" s="335">
        <v>41</v>
      </c>
      <c r="D428" s="336" t="s">
        <v>357</v>
      </c>
      <c r="E428" s="336">
        <v>100</v>
      </c>
      <c r="F428" s="336"/>
      <c r="G428" s="336"/>
      <c r="H428" s="337">
        <v>100</v>
      </c>
      <c r="I428" s="354">
        <v>2</v>
      </c>
      <c r="J428" s="338">
        <v>2.1264298533606256</v>
      </c>
      <c r="K428" s="324"/>
      <c r="L428" s="324"/>
      <c r="M428" s="324"/>
      <c r="N428" s="324"/>
      <c r="O428" s="324"/>
      <c r="P428" s="324"/>
    </row>
    <row r="429" spans="1:16" ht="16.5" thickBot="1">
      <c r="A429" s="583"/>
      <c r="B429" s="589"/>
      <c r="C429" s="345">
        <v>42</v>
      </c>
      <c r="D429" s="346" t="s">
        <v>357</v>
      </c>
      <c r="E429" s="346">
        <v>80</v>
      </c>
      <c r="F429" s="346"/>
      <c r="G429" s="346"/>
      <c r="H429" s="347">
        <v>80</v>
      </c>
      <c r="I429" s="355">
        <v>1.9030899869919435</v>
      </c>
      <c r="J429" s="348">
        <v>2.2233398663686819</v>
      </c>
      <c r="K429" s="324"/>
      <c r="L429" s="324"/>
      <c r="M429" s="324"/>
      <c r="N429" s="324"/>
      <c r="O429" s="324"/>
      <c r="P429" s="324"/>
    </row>
    <row r="430" spans="1:16" ht="15.75">
      <c r="A430" s="583"/>
      <c r="B430" s="588" t="s">
        <v>305</v>
      </c>
      <c r="C430" s="341">
        <v>43</v>
      </c>
      <c r="D430" s="342" t="s">
        <v>313</v>
      </c>
      <c r="E430" s="342">
        <v>62800</v>
      </c>
      <c r="F430" s="342"/>
      <c r="G430" s="342"/>
      <c r="H430" s="343">
        <v>62800</v>
      </c>
      <c r="I430" s="357">
        <v>4.7979596437371965</v>
      </c>
      <c r="J430" s="344">
        <v>-0.6715297903765709</v>
      </c>
      <c r="K430" s="324"/>
      <c r="L430" s="324"/>
      <c r="M430" s="324"/>
      <c r="N430" s="324"/>
      <c r="O430" s="324"/>
      <c r="P430" s="324"/>
    </row>
    <row r="431" spans="1:16" ht="15.75">
      <c r="A431" s="583"/>
      <c r="B431" s="586"/>
      <c r="C431" s="335">
        <v>44</v>
      </c>
      <c r="D431" s="336" t="s">
        <v>313</v>
      </c>
      <c r="E431" s="336">
        <v>6270</v>
      </c>
      <c r="F431" s="336"/>
      <c r="G431" s="336"/>
      <c r="H431" s="337">
        <v>6270</v>
      </c>
      <c r="I431" s="354">
        <v>3.7972675408307164</v>
      </c>
      <c r="J431" s="338">
        <v>0.32916231252990924</v>
      </c>
      <c r="K431" s="324"/>
      <c r="L431" s="324"/>
      <c r="M431" s="324"/>
      <c r="N431" s="324"/>
      <c r="O431" s="324"/>
      <c r="P431" s="324"/>
    </row>
    <row r="432" spans="1:16" ht="15.75" thickBot="1">
      <c r="A432" s="583"/>
      <c r="B432" s="589"/>
      <c r="C432" s="345">
        <v>45</v>
      </c>
      <c r="D432" s="346" t="s">
        <v>313</v>
      </c>
      <c r="E432" s="346">
        <v>81500</v>
      </c>
      <c r="F432" s="346"/>
      <c r="G432" s="346"/>
      <c r="H432" s="347">
        <v>81500</v>
      </c>
      <c r="I432" s="355">
        <v>4.9111576087399769</v>
      </c>
      <c r="J432" s="348">
        <v>-0.78472775537935124</v>
      </c>
    </row>
    <row r="433" spans="1:10">
      <c r="A433" s="583"/>
      <c r="B433" s="588">
        <v>12</v>
      </c>
      <c r="C433" s="341">
        <v>46</v>
      </c>
      <c r="D433" s="342" t="s">
        <v>313</v>
      </c>
      <c r="E433" s="342">
        <v>0</v>
      </c>
      <c r="F433" s="342"/>
      <c r="G433" s="342"/>
      <c r="H433" s="343">
        <v>0</v>
      </c>
      <c r="I433" s="357">
        <v>0</v>
      </c>
      <c r="J433" s="344">
        <v>4.1264298533606256</v>
      </c>
    </row>
    <row r="434" spans="1:10">
      <c r="A434" s="583"/>
      <c r="B434" s="586"/>
      <c r="C434" s="335">
        <v>47</v>
      </c>
      <c r="D434" s="336" t="s">
        <v>313</v>
      </c>
      <c r="E434" s="336">
        <v>0</v>
      </c>
      <c r="F434" s="336"/>
      <c r="G434" s="336"/>
      <c r="H434" s="337">
        <v>0</v>
      </c>
      <c r="I434" s="354">
        <v>0</v>
      </c>
      <c r="J434" s="338">
        <v>4.1264298533606256</v>
      </c>
    </row>
    <row r="435" spans="1:10" ht="15.75" thickBot="1">
      <c r="A435" s="583"/>
      <c r="B435" s="589"/>
      <c r="C435" s="345">
        <v>48</v>
      </c>
      <c r="D435" s="346" t="s">
        <v>313</v>
      </c>
      <c r="E435" s="346">
        <v>80</v>
      </c>
      <c r="F435" s="346"/>
      <c r="G435" s="346"/>
      <c r="H435" s="347">
        <v>80</v>
      </c>
      <c r="I435" s="355">
        <v>1.9030899869919435</v>
      </c>
      <c r="J435" s="348">
        <v>2.2233398663686819</v>
      </c>
    </row>
    <row r="436" spans="1:10">
      <c r="A436" s="583"/>
      <c r="B436" s="590" t="s">
        <v>142</v>
      </c>
      <c r="C436" s="341">
        <v>49</v>
      </c>
      <c r="D436" s="342" t="s">
        <v>313</v>
      </c>
      <c r="E436" s="342">
        <v>63500</v>
      </c>
      <c r="F436" s="342"/>
      <c r="G436" s="342"/>
      <c r="H436" s="343">
        <v>63500</v>
      </c>
      <c r="I436" s="357">
        <v>4.802773725291976</v>
      </c>
      <c r="J436" s="344">
        <v>-0.67634387193135037</v>
      </c>
    </row>
    <row r="437" spans="1:10">
      <c r="A437" s="583"/>
      <c r="B437" s="586"/>
      <c r="C437" s="335">
        <v>50</v>
      </c>
      <c r="D437" s="336" t="s">
        <v>313</v>
      </c>
      <c r="E437" s="336">
        <v>13300</v>
      </c>
      <c r="F437" s="336"/>
      <c r="G437" s="336"/>
      <c r="H437" s="337">
        <v>13300</v>
      </c>
      <c r="I437" s="354">
        <v>4.1238516409670858</v>
      </c>
      <c r="J437" s="338">
        <v>2.578212393539836E-3</v>
      </c>
    </row>
    <row r="438" spans="1:10" ht="15.75" thickBot="1">
      <c r="A438" s="584"/>
      <c r="B438" s="589"/>
      <c r="C438" s="345">
        <v>51</v>
      </c>
      <c r="D438" s="346" t="s">
        <v>313</v>
      </c>
      <c r="E438" s="346">
        <v>43800</v>
      </c>
      <c r="F438" s="346"/>
      <c r="G438" s="346"/>
      <c r="H438" s="347">
        <v>43800</v>
      </c>
      <c r="I438" s="355">
        <v>4.6414741105040997</v>
      </c>
      <c r="J438" s="348">
        <v>-0.51504425714347413</v>
      </c>
    </row>
    <row r="439" spans="1:10" ht="15.75" thickTop="1">
      <c r="A439" s="582" t="s">
        <v>354</v>
      </c>
      <c r="B439" s="585" t="s">
        <v>298</v>
      </c>
      <c r="C439" s="331">
        <v>52</v>
      </c>
      <c r="D439" s="332">
        <v>100</v>
      </c>
      <c r="E439" s="332">
        <v>84000</v>
      </c>
      <c r="F439" s="332">
        <v>100</v>
      </c>
      <c r="G439" s="332">
        <v>4380000</v>
      </c>
      <c r="H439" s="333">
        <v>4380000</v>
      </c>
      <c r="I439" s="353">
        <v>6.6414741105040997</v>
      </c>
      <c r="J439" s="334">
        <v>0.21785517382356456</v>
      </c>
    </row>
    <row r="440" spans="1:10">
      <c r="A440" s="583"/>
      <c r="B440" s="586"/>
      <c r="C440" s="335">
        <v>53</v>
      </c>
      <c r="D440" s="336">
        <v>100</v>
      </c>
      <c r="E440" s="336">
        <v>15000000</v>
      </c>
      <c r="F440" s="336">
        <v>10000</v>
      </c>
      <c r="G440" s="336">
        <v>7200000</v>
      </c>
      <c r="H440" s="337">
        <v>7200000</v>
      </c>
      <c r="I440" s="354">
        <v>6.8573324964312681</v>
      </c>
      <c r="J440" s="338">
        <v>1.9967878963962349E-3</v>
      </c>
    </row>
    <row r="441" spans="1:10" ht="15.75" thickBot="1">
      <c r="A441" s="583"/>
      <c r="B441" s="587"/>
      <c r="C441" s="339">
        <v>54</v>
      </c>
      <c r="D441" s="340">
        <v>100</v>
      </c>
      <c r="E441" s="340">
        <v>21700000</v>
      </c>
      <c r="F441" s="340">
        <v>10000</v>
      </c>
      <c r="G441" s="340">
        <v>12000000</v>
      </c>
      <c r="H441" s="363">
        <v>12000000</v>
      </c>
      <c r="I441" s="365">
        <v>7.0791812460476251</v>
      </c>
      <c r="J441" s="364">
        <v>-0.2198519617199608</v>
      </c>
    </row>
    <row r="442" spans="1:10">
      <c r="A442" s="583"/>
      <c r="B442" s="588" t="s">
        <v>127</v>
      </c>
      <c r="C442" s="341">
        <v>55</v>
      </c>
      <c r="D442" s="342" t="s">
        <v>313</v>
      </c>
      <c r="E442" s="342">
        <v>0</v>
      </c>
      <c r="F442" s="342"/>
      <c r="G442" s="342"/>
      <c r="H442" s="343">
        <v>0</v>
      </c>
      <c r="I442" s="357">
        <v>0</v>
      </c>
      <c r="J442" s="344">
        <v>6.8593292843276643</v>
      </c>
    </row>
    <row r="443" spans="1:10">
      <c r="A443" s="583"/>
      <c r="B443" s="586"/>
      <c r="C443" s="335">
        <v>56</v>
      </c>
      <c r="D443" s="336" t="s">
        <v>313</v>
      </c>
      <c r="E443" s="336">
        <v>0</v>
      </c>
      <c r="F443" s="336"/>
      <c r="G443" s="336"/>
      <c r="H443" s="337">
        <v>0</v>
      </c>
      <c r="I443" s="354">
        <v>0</v>
      </c>
      <c r="J443" s="338">
        <v>6.8593292843276643</v>
      </c>
    </row>
    <row r="444" spans="1:10" ht="15.75" thickBot="1">
      <c r="A444" s="583"/>
      <c r="B444" s="589"/>
      <c r="C444" s="345">
        <v>57</v>
      </c>
      <c r="D444" s="346" t="s">
        <v>313</v>
      </c>
      <c r="E444" s="346">
        <v>140</v>
      </c>
      <c r="F444" s="346"/>
      <c r="G444" s="346"/>
      <c r="H444" s="347">
        <v>140</v>
      </c>
      <c r="I444" s="355">
        <v>2.1461280356782382</v>
      </c>
      <c r="J444" s="348">
        <v>4.7132012486494261</v>
      </c>
    </row>
    <row r="445" spans="1:10">
      <c r="A445" s="583"/>
      <c r="B445" s="588" t="s">
        <v>299</v>
      </c>
      <c r="C445" s="341">
        <v>58</v>
      </c>
      <c r="D445" s="342">
        <v>100</v>
      </c>
      <c r="E445" s="342">
        <v>374000</v>
      </c>
      <c r="F445" s="342"/>
      <c r="G445" s="342"/>
      <c r="H445" s="343">
        <v>374000</v>
      </c>
      <c r="I445" s="357">
        <v>5.5728716022004798</v>
      </c>
      <c r="J445" s="344">
        <v>1.2864576821271845</v>
      </c>
    </row>
    <row r="446" spans="1:10">
      <c r="A446" s="583"/>
      <c r="B446" s="586"/>
      <c r="C446" s="335">
        <v>59</v>
      </c>
      <c r="D446" s="336">
        <v>100</v>
      </c>
      <c r="E446" s="336">
        <v>22400000</v>
      </c>
      <c r="F446" s="336">
        <v>10000</v>
      </c>
      <c r="G446" s="336">
        <v>19600000</v>
      </c>
      <c r="H446" s="337">
        <v>19600000</v>
      </c>
      <c r="I446" s="354">
        <v>7.2922560713564764</v>
      </c>
      <c r="J446" s="338">
        <v>-0.43292678702881204</v>
      </c>
    </row>
    <row r="447" spans="1:10" ht="15.75" thickBot="1">
      <c r="A447" s="583"/>
      <c r="B447" s="589"/>
      <c r="C447" s="345">
        <v>60</v>
      </c>
      <c r="D447" s="346">
        <v>100</v>
      </c>
      <c r="E447" s="346">
        <v>10600000</v>
      </c>
      <c r="F447" s="346"/>
      <c r="G447" s="346"/>
      <c r="H447" s="347">
        <v>10600000</v>
      </c>
      <c r="I447" s="355">
        <v>7.0253058652647704</v>
      </c>
      <c r="J447" s="348">
        <v>-0.1659765809371061</v>
      </c>
    </row>
    <row r="448" spans="1:10">
      <c r="A448" s="583"/>
      <c r="B448" s="588" t="s">
        <v>129</v>
      </c>
      <c r="C448" s="341">
        <v>61</v>
      </c>
      <c r="D448" s="342" t="s">
        <v>313</v>
      </c>
      <c r="E448" s="342">
        <v>20</v>
      </c>
      <c r="F448" s="342"/>
      <c r="G448" s="342"/>
      <c r="H448" s="343">
        <v>20</v>
      </c>
      <c r="I448" s="357">
        <v>1.3010299956639813</v>
      </c>
      <c r="J448" s="344">
        <v>5.5582992886636831</v>
      </c>
    </row>
    <row r="449" spans="1:10">
      <c r="A449" s="583"/>
      <c r="B449" s="586"/>
      <c r="C449" s="335">
        <v>62</v>
      </c>
      <c r="D449" s="336" t="s">
        <v>313</v>
      </c>
      <c r="E449" s="336">
        <v>0</v>
      </c>
      <c r="F449" s="336"/>
      <c r="G449" s="336"/>
      <c r="H449" s="337">
        <v>0</v>
      </c>
      <c r="I449" s="354">
        <v>0</v>
      </c>
      <c r="J449" s="338">
        <v>6.8593292843276643</v>
      </c>
    </row>
    <row r="450" spans="1:10" ht="15.75" thickBot="1">
      <c r="A450" s="583"/>
      <c r="B450" s="589"/>
      <c r="C450" s="345">
        <v>63</v>
      </c>
      <c r="D450" s="346" t="s">
        <v>357</v>
      </c>
      <c r="E450" s="346">
        <v>0</v>
      </c>
      <c r="F450" s="346"/>
      <c r="G450" s="346"/>
      <c r="H450" s="347">
        <v>0</v>
      </c>
      <c r="I450" s="355">
        <v>0</v>
      </c>
      <c r="J450" s="348">
        <v>6.8593292843276643</v>
      </c>
    </row>
    <row r="451" spans="1:10">
      <c r="A451" s="583"/>
      <c r="B451" s="588" t="s">
        <v>300</v>
      </c>
      <c r="C451" s="341">
        <v>64</v>
      </c>
      <c r="D451" s="342">
        <v>100</v>
      </c>
      <c r="E451" s="342">
        <v>1550000</v>
      </c>
      <c r="F451" s="342"/>
      <c r="G451" s="342"/>
      <c r="H451" s="343">
        <v>1550000</v>
      </c>
      <c r="I451" s="357">
        <v>6.1903316981702918</v>
      </c>
      <c r="J451" s="344">
        <v>0.66899758615737248</v>
      </c>
    </row>
    <row r="452" spans="1:10">
      <c r="A452" s="583"/>
      <c r="B452" s="586"/>
      <c r="C452" s="335">
        <v>65</v>
      </c>
      <c r="D452" s="336">
        <v>100</v>
      </c>
      <c r="E452" s="336">
        <v>10600000</v>
      </c>
      <c r="F452" s="336"/>
      <c r="G452" s="336"/>
      <c r="H452" s="337">
        <v>10600000</v>
      </c>
      <c r="I452" s="354">
        <v>7.0253058652647704</v>
      </c>
      <c r="J452" s="338">
        <v>-0.1659765809371061</v>
      </c>
    </row>
    <row r="453" spans="1:10" ht="15.75" thickBot="1">
      <c r="A453" s="583"/>
      <c r="B453" s="589"/>
      <c r="C453" s="345">
        <v>66</v>
      </c>
      <c r="D453" s="346">
        <v>100</v>
      </c>
      <c r="E453" s="346">
        <v>16300000</v>
      </c>
      <c r="F453" s="346"/>
      <c r="G453" s="346"/>
      <c r="H453" s="347">
        <v>16300000</v>
      </c>
      <c r="I453" s="355">
        <v>7.2121876044039581</v>
      </c>
      <c r="J453" s="348">
        <v>-0.35285832007629381</v>
      </c>
    </row>
    <row r="454" spans="1:10">
      <c r="A454" s="583"/>
      <c r="B454" s="590" t="s">
        <v>131</v>
      </c>
      <c r="C454" s="349">
        <v>67</v>
      </c>
      <c r="D454" s="358" t="s">
        <v>357</v>
      </c>
      <c r="E454" s="358">
        <v>40</v>
      </c>
      <c r="F454" s="358"/>
      <c r="G454" s="358"/>
      <c r="H454" s="350">
        <v>40</v>
      </c>
      <c r="I454" s="356">
        <v>1.6020599913279623</v>
      </c>
      <c r="J454" s="344">
        <v>5.2572692929997018</v>
      </c>
    </row>
    <row r="455" spans="1:10">
      <c r="A455" s="583"/>
      <c r="B455" s="586"/>
      <c r="C455" s="335">
        <v>68</v>
      </c>
      <c r="D455" s="336" t="s">
        <v>313</v>
      </c>
      <c r="E455" s="336">
        <v>0</v>
      </c>
      <c r="F455" s="336"/>
      <c r="G455" s="336"/>
      <c r="H455" s="337">
        <v>0</v>
      </c>
      <c r="I455" s="354">
        <v>0</v>
      </c>
      <c r="J455" s="338">
        <v>6.8593292843276643</v>
      </c>
    </row>
    <row r="456" spans="1:10" ht="15.75" thickBot="1">
      <c r="A456" s="583"/>
      <c r="B456" s="589"/>
      <c r="C456" s="345">
        <v>69</v>
      </c>
      <c r="D456" s="346" t="s">
        <v>313</v>
      </c>
      <c r="E456" s="346">
        <v>0</v>
      </c>
      <c r="F456" s="346"/>
      <c r="G456" s="346"/>
      <c r="H456" s="363">
        <v>0</v>
      </c>
      <c r="I456" s="365">
        <v>0</v>
      </c>
      <c r="J456" s="348">
        <v>6.8593292843276643</v>
      </c>
    </row>
    <row r="457" spans="1:10">
      <c r="A457" s="583"/>
      <c r="B457" s="588" t="s">
        <v>301</v>
      </c>
      <c r="C457" s="341">
        <v>70</v>
      </c>
      <c r="D457" s="342">
        <v>100</v>
      </c>
      <c r="E457" s="342">
        <v>23500000</v>
      </c>
      <c r="F457" s="342"/>
      <c r="G457" s="342"/>
      <c r="H457" s="343">
        <v>23500000</v>
      </c>
      <c r="I457" s="357">
        <v>7.3710678622717358</v>
      </c>
      <c r="J457" s="344">
        <v>-0.51173857794407152</v>
      </c>
    </row>
    <row r="458" spans="1:10">
      <c r="A458" s="583"/>
      <c r="B458" s="586"/>
      <c r="C458" s="335">
        <v>71</v>
      </c>
      <c r="D458" s="336">
        <v>100</v>
      </c>
      <c r="E458" s="336">
        <v>18100000</v>
      </c>
      <c r="F458" s="336"/>
      <c r="G458" s="336"/>
      <c r="H458" s="337">
        <v>18100000</v>
      </c>
      <c r="I458" s="354">
        <v>7.2576785748691846</v>
      </c>
      <c r="J458" s="338">
        <v>-0.39834929054152024</v>
      </c>
    </row>
    <row r="459" spans="1:10" ht="15.75" thickBot="1">
      <c r="A459" s="583"/>
      <c r="B459" s="589"/>
      <c r="C459" s="345">
        <v>72</v>
      </c>
      <c r="D459" s="346">
        <v>100</v>
      </c>
      <c r="E459" s="346">
        <v>20000000</v>
      </c>
      <c r="F459" s="346"/>
      <c r="G459" s="346"/>
      <c r="H459" s="347">
        <v>20000000</v>
      </c>
      <c r="I459" s="355">
        <v>7.3010299956639813</v>
      </c>
      <c r="J459" s="348">
        <v>-0.44170071133631694</v>
      </c>
    </row>
    <row r="460" spans="1:10">
      <c r="A460" s="583"/>
      <c r="B460" s="588">
        <v>3</v>
      </c>
      <c r="C460" s="341">
        <v>73</v>
      </c>
      <c r="D460" s="342" t="s">
        <v>313</v>
      </c>
      <c r="E460" s="342">
        <v>0</v>
      </c>
      <c r="F460" s="342"/>
      <c r="G460" s="342"/>
      <c r="H460" s="343">
        <v>0</v>
      </c>
      <c r="I460" s="357">
        <v>0</v>
      </c>
      <c r="J460" s="344">
        <v>6.8593292843276643</v>
      </c>
    </row>
    <row r="461" spans="1:10">
      <c r="A461" s="583"/>
      <c r="B461" s="586"/>
      <c r="C461" s="335">
        <v>74</v>
      </c>
      <c r="D461" s="336" t="s">
        <v>313</v>
      </c>
      <c r="E461" s="336">
        <v>0</v>
      </c>
      <c r="F461" s="336"/>
      <c r="G461" s="336"/>
      <c r="H461" s="337">
        <v>0</v>
      </c>
      <c r="I461" s="354">
        <v>0</v>
      </c>
      <c r="J461" s="338">
        <v>6.8593292843276643</v>
      </c>
    </row>
    <row r="462" spans="1:10" ht="15.75" thickBot="1">
      <c r="A462" s="583"/>
      <c r="B462" s="589"/>
      <c r="C462" s="345">
        <v>75</v>
      </c>
      <c r="D462" s="346" t="s">
        <v>313</v>
      </c>
      <c r="E462" s="346">
        <v>0</v>
      </c>
      <c r="F462" s="346"/>
      <c r="G462" s="346"/>
      <c r="H462" s="347">
        <v>0</v>
      </c>
      <c r="I462" s="355">
        <v>0</v>
      </c>
      <c r="J462" s="348">
        <v>6.8593292843276643</v>
      </c>
    </row>
    <row r="463" spans="1:10">
      <c r="A463" s="583"/>
      <c r="B463" s="588" t="s">
        <v>134</v>
      </c>
      <c r="C463" s="341">
        <v>76</v>
      </c>
      <c r="D463" s="342">
        <v>100</v>
      </c>
      <c r="E463" s="342">
        <v>4000</v>
      </c>
      <c r="F463" s="342" t="s">
        <v>313</v>
      </c>
      <c r="G463" s="342">
        <v>2060</v>
      </c>
      <c r="H463" s="343">
        <v>2060</v>
      </c>
      <c r="I463" s="357">
        <v>3.3138672203691533</v>
      </c>
      <c r="J463" s="344">
        <v>3.545462063958511</v>
      </c>
    </row>
    <row r="464" spans="1:10">
      <c r="A464" s="583"/>
      <c r="B464" s="586"/>
      <c r="C464" s="335">
        <v>77</v>
      </c>
      <c r="D464" s="336">
        <v>100</v>
      </c>
      <c r="E464" s="336">
        <v>20000</v>
      </c>
      <c r="F464" s="336"/>
      <c r="G464" s="336"/>
      <c r="H464" s="337">
        <v>20000</v>
      </c>
      <c r="I464" s="354">
        <v>4.3010299956639813</v>
      </c>
      <c r="J464" s="338">
        <v>2.5582992886636831</v>
      </c>
    </row>
    <row r="465" spans="1:10" ht="15.75" thickBot="1">
      <c r="A465" s="583"/>
      <c r="B465" s="589"/>
      <c r="C465" s="345">
        <v>78</v>
      </c>
      <c r="D465" s="346">
        <v>100</v>
      </c>
      <c r="E465" s="346">
        <v>14400000</v>
      </c>
      <c r="F465" s="346"/>
      <c r="G465" s="346"/>
      <c r="H465" s="347">
        <v>14400000</v>
      </c>
      <c r="I465" s="355">
        <v>7.1583624920952493</v>
      </c>
      <c r="J465" s="348">
        <v>-0.29903320776758502</v>
      </c>
    </row>
    <row r="466" spans="1:10">
      <c r="A466" s="583"/>
      <c r="B466" s="588" t="s">
        <v>135</v>
      </c>
      <c r="C466" s="341">
        <v>79</v>
      </c>
      <c r="D466" s="342" t="s">
        <v>313</v>
      </c>
      <c r="E466" s="342">
        <v>0</v>
      </c>
      <c r="F466" s="342"/>
      <c r="G466" s="342"/>
      <c r="H466" s="343">
        <v>0</v>
      </c>
      <c r="I466" s="357">
        <v>0</v>
      </c>
      <c r="J466" s="344">
        <v>6.8593292843276643</v>
      </c>
    </row>
    <row r="467" spans="1:10">
      <c r="A467" s="583"/>
      <c r="B467" s="586"/>
      <c r="C467" s="335">
        <v>80</v>
      </c>
      <c r="D467" s="336" t="s">
        <v>313</v>
      </c>
      <c r="E467" s="336">
        <v>0</v>
      </c>
      <c r="F467" s="336"/>
      <c r="G467" s="336"/>
      <c r="H467" s="337">
        <v>0</v>
      </c>
      <c r="I467" s="354">
        <v>0</v>
      </c>
      <c r="J467" s="338">
        <v>6.8593292843276643</v>
      </c>
    </row>
    <row r="468" spans="1:10" ht="15.75" thickBot="1">
      <c r="A468" s="583"/>
      <c r="B468" s="589"/>
      <c r="C468" s="345">
        <v>81</v>
      </c>
      <c r="D468" s="346" t="s">
        <v>313</v>
      </c>
      <c r="E468" s="346">
        <v>0</v>
      </c>
      <c r="F468" s="346"/>
      <c r="G468" s="346"/>
      <c r="H468" s="347">
        <v>0</v>
      </c>
      <c r="I468" s="355">
        <v>0</v>
      </c>
      <c r="J468" s="348">
        <v>6.8593292843276643</v>
      </c>
    </row>
    <row r="469" spans="1:10">
      <c r="A469" s="583"/>
      <c r="B469" s="588" t="s">
        <v>302</v>
      </c>
      <c r="C469" s="341">
        <v>82</v>
      </c>
      <c r="D469" s="342">
        <v>100</v>
      </c>
      <c r="E469" s="342">
        <v>18700000</v>
      </c>
      <c r="F469" s="342">
        <v>10000</v>
      </c>
      <c r="G469" s="342">
        <v>7200000</v>
      </c>
      <c r="H469" s="343">
        <v>7200000</v>
      </c>
      <c r="I469" s="357">
        <v>6.8573324964312681</v>
      </c>
      <c r="J469" s="344">
        <v>1.9967878963962349E-3</v>
      </c>
    </row>
    <row r="470" spans="1:10">
      <c r="A470" s="583"/>
      <c r="B470" s="586"/>
      <c r="C470" s="335">
        <v>83</v>
      </c>
      <c r="D470" s="336">
        <v>100</v>
      </c>
      <c r="E470" s="336">
        <v>8700000</v>
      </c>
      <c r="F470" s="336"/>
      <c r="G470" s="336"/>
      <c r="H470" s="337">
        <v>8700000</v>
      </c>
      <c r="I470" s="354">
        <v>6.9395192526186182</v>
      </c>
      <c r="J470" s="338">
        <v>-8.0189968290953928E-2</v>
      </c>
    </row>
    <row r="471" spans="1:10" ht="15.75" thickBot="1">
      <c r="A471" s="583"/>
      <c r="B471" s="589"/>
      <c r="C471" s="345">
        <v>84</v>
      </c>
      <c r="D471" s="346">
        <v>100</v>
      </c>
      <c r="E471" s="346">
        <v>16000</v>
      </c>
      <c r="F471" s="346" t="s">
        <v>313</v>
      </c>
      <c r="G471" s="346">
        <v>5580</v>
      </c>
      <c r="H471" s="347">
        <v>5580</v>
      </c>
      <c r="I471" s="355">
        <v>3.7466341989375787</v>
      </c>
      <c r="J471" s="348">
        <v>3.1126950853900857</v>
      </c>
    </row>
    <row r="472" spans="1:10">
      <c r="A472" s="583"/>
      <c r="B472" s="588" t="s">
        <v>137</v>
      </c>
      <c r="C472" s="341">
        <v>85</v>
      </c>
      <c r="D472" s="342" t="s">
        <v>313</v>
      </c>
      <c r="E472" s="342">
        <v>0</v>
      </c>
      <c r="F472" s="342"/>
      <c r="G472" s="342"/>
      <c r="H472" s="343">
        <v>0</v>
      </c>
      <c r="I472" s="357">
        <v>0</v>
      </c>
      <c r="J472" s="344">
        <v>6.8593292843276643</v>
      </c>
    </row>
    <row r="473" spans="1:10">
      <c r="A473" s="583"/>
      <c r="B473" s="586"/>
      <c r="C473" s="335">
        <v>86</v>
      </c>
      <c r="D473" s="336" t="s">
        <v>313</v>
      </c>
      <c r="E473" s="336">
        <v>0</v>
      </c>
      <c r="F473" s="336"/>
      <c r="G473" s="336"/>
      <c r="H473" s="337">
        <v>0</v>
      </c>
      <c r="I473" s="354">
        <v>0</v>
      </c>
      <c r="J473" s="338">
        <v>6.8593292843276643</v>
      </c>
    </row>
    <row r="474" spans="1:10" ht="15.75" thickBot="1">
      <c r="A474" s="583"/>
      <c r="B474" s="589"/>
      <c r="C474" s="345">
        <v>87</v>
      </c>
      <c r="D474" s="346" t="s">
        <v>313</v>
      </c>
      <c r="E474" s="346">
        <v>0</v>
      </c>
      <c r="F474" s="346"/>
      <c r="G474" s="346"/>
      <c r="H474" s="347">
        <v>0</v>
      </c>
      <c r="I474" s="355">
        <v>0</v>
      </c>
      <c r="J474" s="348">
        <v>6.8593292843276643</v>
      </c>
    </row>
    <row r="475" spans="1:10">
      <c r="A475" s="583"/>
      <c r="B475" s="588" t="s">
        <v>303</v>
      </c>
      <c r="C475" s="341">
        <v>88</v>
      </c>
      <c r="D475" s="342">
        <v>100</v>
      </c>
      <c r="E475" s="342">
        <v>46000</v>
      </c>
      <c r="F475" s="342"/>
      <c r="G475" s="342"/>
      <c r="H475" s="343">
        <v>46000</v>
      </c>
      <c r="I475" s="357">
        <v>4.6627578316815743</v>
      </c>
      <c r="J475" s="344">
        <v>2.19657145264609</v>
      </c>
    </row>
    <row r="476" spans="1:10">
      <c r="A476" s="583"/>
      <c r="B476" s="586"/>
      <c r="C476" s="335">
        <v>89</v>
      </c>
      <c r="D476" s="336">
        <v>100</v>
      </c>
      <c r="E476" s="336">
        <v>94000</v>
      </c>
      <c r="F476" s="336"/>
      <c r="G476" s="336"/>
      <c r="H476" s="337">
        <v>94000</v>
      </c>
      <c r="I476" s="354">
        <v>4.9731278535996983</v>
      </c>
      <c r="J476" s="338">
        <v>1.886201430727966</v>
      </c>
    </row>
    <row r="477" spans="1:10" ht="15.75" thickBot="1">
      <c r="A477" s="583"/>
      <c r="B477" s="589"/>
      <c r="C477" s="345">
        <v>90</v>
      </c>
      <c r="D477" s="346">
        <v>100</v>
      </c>
      <c r="E477" s="346">
        <v>10400000</v>
      </c>
      <c r="F477" s="346"/>
      <c r="G477" s="346"/>
      <c r="H477" s="347">
        <v>10400000</v>
      </c>
      <c r="I477" s="355">
        <v>7.0170333392987807</v>
      </c>
      <c r="J477" s="348">
        <v>-0.15770405497111639</v>
      </c>
    </row>
    <row r="478" spans="1:10">
      <c r="A478" s="583"/>
      <c r="B478" s="588" t="s">
        <v>304</v>
      </c>
      <c r="C478" s="341">
        <v>91</v>
      </c>
      <c r="D478" s="342" t="s">
        <v>313</v>
      </c>
      <c r="E478" s="342">
        <v>0</v>
      </c>
      <c r="F478" s="342"/>
      <c r="G478" s="342"/>
      <c r="H478" s="343">
        <v>0</v>
      </c>
      <c r="I478" s="357">
        <v>0</v>
      </c>
      <c r="J478" s="344">
        <v>6.8593292843276643</v>
      </c>
    </row>
    <row r="479" spans="1:10">
      <c r="A479" s="583"/>
      <c r="B479" s="586"/>
      <c r="C479" s="335">
        <v>92</v>
      </c>
      <c r="D479" s="336" t="s">
        <v>313</v>
      </c>
      <c r="E479" s="336">
        <v>0</v>
      </c>
      <c r="F479" s="336"/>
      <c r="G479" s="336"/>
      <c r="H479" s="337">
        <v>0</v>
      </c>
      <c r="I479" s="354">
        <v>0</v>
      </c>
      <c r="J479" s="338">
        <v>6.8593292843276643</v>
      </c>
    </row>
    <row r="480" spans="1:10" ht="15.75" thickBot="1">
      <c r="A480" s="583"/>
      <c r="B480" s="589"/>
      <c r="C480" s="345">
        <v>93</v>
      </c>
      <c r="D480" s="346" t="s">
        <v>313</v>
      </c>
      <c r="E480" s="346">
        <v>0</v>
      </c>
      <c r="F480" s="346"/>
      <c r="G480" s="346"/>
      <c r="H480" s="347">
        <v>0</v>
      </c>
      <c r="I480" s="355">
        <v>0</v>
      </c>
      <c r="J480" s="348">
        <v>6.8593292843276643</v>
      </c>
    </row>
    <row r="481" spans="1:10">
      <c r="A481" s="583"/>
      <c r="B481" s="588" t="s">
        <v>305</v>
      </c>
      <c r="C481" s="341">
        <v>94</v>
      </c>
      <c r="D481" s="342">
        <v>100</v>
      </c>
      <c r="E481" s="342">
        <v>16000</v>
      </c>
      <c r="F481" s="342" t="s">
        <v>313</v>
      </c>
      <c r="G481" s="342">
        <v>21900</v>
      </c>
      <c r="H481" s="343">
        <v>21900</v>
      </c>
      <c r="I481" s="357">
        <v>4.3404441148401185</v>
      </c>
      <c r="J481" s="344">
        <v>2.5188851694875458</v>
      </c>
    </row>
    <row r="482" spans="1:10">
      <c r="A482" s="583"/>
      <c r="B482" s="586"/>
      <c r="C482" s="335">
        <v>95</v>
      </c>
      <c r="D482" s="336">
        <v>100</v>
      </c>
      <c r="E482" s="336">
        <v>3360000</v>
      </c>
      <c r="F482" s="336"/>
      <c r="G482" s="336"/>
      <c r="H482" s="337">
        <v>3360000</v>
      </c>
      <c r="I482" s="354">
        <v>6.5263392773898437</v>
      </c>
      <c r="J482" s="338">
        <v>0.33299000693782066</v>
      </c>
    </row>
    <row r="483" spans="1:10" ht="15.75" thickBot="1">
      <c r="A483" s="583"/>
      <c r="B483" s="589"/>
      <c r="C483" s="345">
        <v>96</v>
      </c>
      <c r="D483" s="346">
        <v>100</v>
      </c>
      <c r="E483" s="346">
        <v>832000</v>
      </c>
      <c r="F483" s="346"/>
      <c r="G483" s="346"/>
      <c r="H483" s="347">
        <v>832000</v>
      </c>
      <c r="I483" s="355">
        <v>5.9201233262907236</v>
      </c>
      <c r="J483" s="348">
        <v>0.93920595803694074</v>
      </c>
    </row>
    <row r="484" spans="1:10">
      <c r="A484" s="583"/>
      <c r="B484" s="588">
        <v>12</v>
      </c>
      <c r="C484" s="341">
        <v>97</v>
      </c>
      <c r="D484" s="342" t="s">
        <v>313</v>
      </c>
      <c r="E484" s="342">
        <v>0</v>
      </c>
      <c r="F484" s="342"/>
      <c r="G484" s="342"/>
      <c r="H484" s="343">
        <v>0</v>
      </c>
      <c r="I484" s="357">
        <v>0</v>
      </c>
      <c r="J484" s="344">
        <v>6.8593292843276643</v>
      </c>
    </row>
    <row r="485" spans="1:10">
      <c r="A485" s="583"/>
      <c r="B485" s="586"/>
      <c r="C485" s="335">
        <v>98</v>
      </c>
      <c r="D485" s="336" t="s">
        <v>313</v>
      </c>
      <c r="E485" s="336">
        <v>0</v>
      </c>
      <c r="F485" s="336"/>
      <c r="G485" s="336"/>
      <c r="H485" s="337">
        <v>0</v>
      </c>
      <c r="I485" s="354">
        <v>0</v>
      </c>
      <c r="J485" s="338">
        <v>6.8593292843276643</v>
      </c>
    </row>
    <row r="486" spans="1:10" ht="15.75" thickBot="1">
      <c r="A486" s="583"/>
      <c r="B486" s="589"/>
      <c r="C486" s="345">
        <v>99</v>
      </c>
      <c r="D486" s="346" t="s">
        <v>313</v>
      </c>
      <c r="E486" s="346">
        <v>0</v>
      </c>
      <c r="F486" s="346"/>
      <c r="G486" s="346"/>
      <c r="H486" s="347">
        <v>0</v>
      </c>
      <c r="I486" s="355">
        <v>0</v>
      </c>
      <c r="J486" s="348">
        <v>6.8593292843276643</v>
      </c>
    </row>
    <row r="487" spans="1:10">
      <c r="A487" s="583"/>
      <c r="B487" s="590" t="s">
        <v>142</v>
      </c>
      <c r="C487" s="341">
        <v>100</v>
      </c>
      <c r="D487" s="342">
        <v>100</v>
      </c>
      <c r="E487" s="342">
        <v>707000</v>
      </c>
      <c r="F487" s="342"/>
      <c r="G487" s="342"/>
      <c r="H487" s="343">
        <v>707000</v>
      </c>
      <c r="I487" s="357">
        <v>5.8494194137968991</v>
      </c>
      <c r="J487" s="344">
        <v>1.0099098705307652</v>
      </c>
    </row>
    <row r="488" spans="1:10">
      <c r="A488" s="583"/>
      <c r="B488" s="586"/>
      <c r="C488" s="335">
        <v>101</v>
      </c>
      <c r="D488" s="336">
        <v>100</v>
      </c>
      <c r="E488" s="336">
        <v>6670000</v>
      </c>
      <c r="F488" s="336"/>
      <c r="G488" s="336"/>
      <c r="H488" s="337">
        <v>6670000</v>
      </c>
      <c r="I488" s="354">
        <v>6.8241258339165487</v>
      </c>
      <c r="J488" s="338">
        <v>3.5203450411115611E-2</v>
      </c>
    </row>
    <row r="489" spans="1:10" ht="15.75" thickBot="1">
      <c r="A489" s="584"/>
      <c r="B489" s="589"/>
      <c r="C489" s="345">
        <v>102</v>
      </c>
      <c r="D489" s="346">
        <v>100</v>
      </c>
      <c r="E489" s="346">
        <v>190000</v>
      </c>
      <c r="F489" s="346"/>
      <c r="G489" s="346"/>
      <c r="H489" s="347">
        <v>190000</v>
      </c>
      <c r="I489" s="355">
        <v>5.2787536009528289</v>
      </c>
      <c r="J489" s="348">
        <v>1.5805756833748354</v>
      </c>
    </row>
  </sheetData>
  <mergeCells count="234">
    <mergeCell ref="AL3:AN3"/>
    <mergeCell ref="AO3:AQ3"/>
    <mergeCell ref="AR3:AT3"/>
    <mergeCell ref="AU3:AW3"/>
    <mergeCell ref="AX3:AZ3"/>
    <mergeCell ref="AX7:AZ7"/>
    <mergeCell ref="Q7:S7"/>
    <mergeCell ref="T7:V7"/>
    <mergeCell ref="W7:Y7"/>
    <mergeCell ref="Z7:AB7"/>
    <mergeCell ref="AC7:AE7"/>
    <mergeCell ref="AF7:AH7"/>
    <mergeCell ref="AI7:AK7"/>
    <mergeCell ref="AL7:AN7"/>
    <mergeCell ref="AO7:AQ7"/>
    <mergeCell ref="AR7:AT7"/>
    <mergeCell ref="AU7:AW7"/>
    <mergeCell ref="N11:P11"/>
    <mergeCell ref="Q11:S11"/>
    <mergeCell ref="T11:V11"/>
    <mergeCell ref="W11:Y11"/>
    <mergeCell ref="Z11:AB11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B7:D7"/>
    <mergeCell ref="E7:G7"/>
    <mergeCell ref="H7:J7"/>
    <mergeCell ref="K7:M7"/>
    <mergeCell ref="N7:P7"/>
    <mergeCell ref="AC11:AE11"/>
    <mergeCell ref="T17:V17"/>
    <mergeCell ref="AC17:AE17"/>
    <mergeCell ref="AX11:AZ11"/>
    <mergeCell ref="BA11:BC11"/>
    <mergeCell ref="W17:Y17"/>
    <mergeCell ref="Z17:AB17"/>
    <mergeCell ref="BJ11:BL11"/>
    <mergeCell ref="BM11:BO11"/>
    <mergeCell ref="AF11:AH11"/>
    <mergeCell ref="AI11:AK11"/>
    <mergeCell ref="AL11:AN11"/>
    <mergeCell ref="AO11:AQ11"/>
    <mergeCell ref="AR11:AT11"/>
    <mergeCell ref="AU11:AW11"/>
    <mergeCell ref="BD11:BF11"/>
    <mergeCell ref="BG11:BI11"/>
    <mergeCell ref="B87:I88"/>
    <mergeCell ref="B89:B90"/>
    <mergeCell ref="C89:C90"/>
    <mergeCell ref="D89:E89"/>
    <mergeCell ref="F89:G89"/>
    <mergeCell ref="H89:I89"/>
    <mergeCell ref="BJ17:BL17"/>
    <mergeCell ref="BM17:BO17"/>
    <mergeCell ref="A48:I48"/>
    <mergeCell ref="K48:S48"/>
    <mergeCell ref="U48:AC48"/>
    <mergeCell ref="AE48:AM48"/>
    <mergeCell ref="AX17:AZ17"/>
    <mergeCell ref="AF17:AH17"/>
    <mergeCell ref="AI17:AK17"/>
    <mergeCell ref="AL17:AN17"/>
    <mergeCell ref="AO17:AQ17"/>
    <mergeCell ref="AR17:AT17"/>
    <mergeCell ref="AU17:AW17"/>
    <mergeCell ref="N17:P17"/>
    <mergeCell ref="BA17:BC17"/>
    <mergeCell ref="BD17:BF17"/>
    <mergeCell ref="BG17:BI17"/>
    <mergeCell ref="Q17:S17"/>
    <mergeCell ref="B106:B108"/>
    <mergeCell ref="B109:B111"/>
    <mergeCell ref="B112:B114"/>
    <mergeCell ref="A91:A129"/>
    <mergeCell ref="B115:B117"/>
    <mergeCell ref="B118:B120"/>
    <mergeCell ref="B121:B123"/>
    <mergeCell ref="B124:B126"/>
    <mergeCell ref="B127:B129"/>
    <mergeCell ref="B91:B93"/>
    <mergeCell ref="B94:B96"/>
    <mergeCell ref="B97:B99"/>
    <mergeCell ref="B100:B102"/>
    <mergeCell ref="B103:B105"/>
    <mergeCell ref="B130:B132"/>
    <mergeCell ref="B133:B135"/>
    <mergeCell ref="B136:B138"/>
    <mergeCell ref="A130:A168"/>
    <mergeCell ref="B139:B141"/>
    <mergeCell ref="B142:B144"/>
    <mergeCell ref="B145:B147"/>
    <mergeCell ref="B148:B150"/>
    <mergeCell ref="B151:B153"/>
    <mergeCell ref="B154:B156"/>
    <mergeCell ref="B157:B159"/>
    <mergeCell ref="B160:B162"/>
    <mergeCell ref="B163:B165"/>
    <mergeCell ref="B166:B168"/>
    <mergeCell ref="A174:A224"/>
    <mergeCell ref="A225:A275"/>
    <mergeCell ref="B264:B266"/>
    <mergeCell ref="B267:B269"/>
    <mergeCell ref="B270:B272"/>
    <mergeCell ref="B273:B275"/>
    <mergeCell ref="B258:B260"/>
    <mergeCell ref="B261:B263"/>
    <mergeCell ref="B195:B197"/>
    <mergeCell ref="B198:B200"/>
    <mergeCell ref="B219:B221"/>
    <mergeCell ref="B222:B224"/>
    <mergeCell ref="B240:B242"/>
    <mergeCell ref="B243:B245"/>
    <mergeCell ref="B246:B248"/>
    <mergeCell ref="B249:B251"/>
    <mergeCell ref="B252:B254"/>
    <mergeCell ref="B255:B257"/>
    <mergeCell ref="B207:B209"/>
    <mergeCell ref="B210:B212"/>
    <mergeCell ref="B213:B215"/>
    <mergeCell ref="B216:B218"/>
    <mergeCell ref="B225:B227"/>
    <mergeCell ref="B228:B230"/>
    <mergeCell ref="B231:B233"/>
    <mergeCell ref="B234:B236"/>
    <mergeCell ref="B237:B239"/>
    <mergeCell ref="B189:B191"/>
    <mergeCell ref="B192:B194"/>
    <mergeCell ref="B201:B203"/>
    <mergeCell ref="B204:B206"/>
    <mergeCell ref="B170:I171"/>
    <mergeCell ref="B172:B173"/>
    <mergeCell ref="C172:C173"/>
    <mergeCell ref="D172:E172"/>
    <mergeCell ref="F172:G172"/>
    <mergeCell ref="H172:I172"/>
    <mergeCell ref="B174:B176"/>
    <mergeCell ref="B177:B179"/>
    <mergeCell ref="B180:B182"/>
    <mergeCell ref="B183:B185"/>
    <mergeCell ref="B186:B188"/>
    <mergeCell ref="A332:A382"/>
    <mergeCell ref="B332:B334"/>
    <mergeCell ref="B335:B337"/>
    <mergeCell ref="B338:B340"/>
    <mergeCell ref="B341:B343"/>
    <mergeCell ref="B344:B346"/>
    <mergeCell ref="B347:B349"/>
    <mergeCell ref="B350:B352"/>
    <mergeCell ref="B371:B373"/>
    <mergeCell ref="B374:B376"/>
    <mergeCell ref="B377:B379"/>
    <mergeCell ref="B380:B382"/>
    <mergeCell ref="B353:B355"/>
    <mergeCell ref="B356:B358"/>
    <mergeCell ref="B359:B361"/>
    <mergeCell ref="B362:B364"/>
    <mergeCell ref="B365:B367"/>
    <mergeCell ref="B368:B370"/>
    <mergeCell ref="B326:B328"/>
    <mergeCell ref="B329:B331"/>
    <mergeCell ref="B277:I278"/>
    <mergeCell ref="B279:B280"/>
    <mergeCell ref="C279:C280"/>
    <mergeCell ref="D279:E279"/>
    <mergeCell ref="F279:G279"/>
    <mergeCell ref="H279:I279"/>
    <mergeCell ref="A281:A331"/>
    <mergeCell ref="B281:B283"/>
    <mergeCell ref="B284:B286"/>
    <mergeCell ref="B287:B289"/>
    <mergeCell ref="B290:B292"/>
    <mergeCell ref="B293:B295"/>
    <mergeCell ref="B296:B298"/>
    <mergeCell ref="B299:B301"/>
    <mergeCell ref="B302:B304"/>
    <mergeCell ref="B305:B307"/>
    <mergeCell ref="B308:B310"/>
    <mergeCell ref="B311:B313"/>
    <mergeCell ref="B314:B316"/>
    <mergeCell ref="B317:B319"/>
    <mergeCell ref="B320:B322"/>
    <mergeCell ref="B323:B325"/>
    <mergeCell ref="A439:A489"/>
    <mergeCell ref="B439:B441"/>
    <mergeCell ref="B442:B444"/>
    <mergeCell ref="B445:B447"/>
    <mergeCell ref="B448:B450"/>
    <mergeCell ref="B451:B453"/>
    <mergeCell ref="B454:B456"/>
    <mergeCell ref="B457:B459"/>
    <mergeCell ref="B478:B480"/>
    <mergeCell ref="B481:B483"/>
    <mergeCell ref="B484:B486"/>
    <mergeCell ref="B487:B489"/>
    <mergeCell ref="B460:B462"/>
    <mergeCell ref="B463:B465"/>
    <mergeCell ref="B466:B468"/>
    <mergeCell ref="B469:B471"/>
    <mergeCell ref="B472:B474"/>
    <mergeCell ref="B475:B477"/>
    <mergeCell ref="B433:B435"/>
    <mergeCell ref="B436:B438"/>
    <mergeCell ref="B384:I385"/>
    <mergeCell ref="B386:B387"/>
    <mergeCell ref="C386:C387"/>
    <mergeCell ref="D386:E386"/>
    <mergeCell ref="F386:G386"/>
    <mergeCell ref="H386:I386"/>
    <mergeCell ref="A388:A438"/>
    <mergeCell ref="B388:B390"/>
    <mergeCell ref="B391:B393"/>
    <mergeCell ref="B394:B396"/>
    <mergeCell ref="B397:B399"/>
    <mergeCell ref="B400:B402"/>
    <mergeCell ref="B403:B405"/>
    <mergeCell ref="B406:B408"/>
    <mergeCell ref="B409:B411"/>
    <mergeCell ref="B412:B414"/>
    <mergeCell ref="B415:B417"/>
    <mergeCell ref="B418:B420"/>
    <mergeCell ref="B421:B423"/>
    <mergeCell ref="B424:B426"/>
    <mergeCell ref="B427:B429"/>
    <mergeCell ref="B430:B432"/>
  </mergeCells>
  <pageMargins left="0.7" right="0.7" top="0.75" bottom="0.75" header="0.3" footer="0.3"/>
  <pageSetup paperSize="9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83"/>
  <sheetViews>
    <sheetView workbookViewId="0">
      <selection activeCell="A17" sqref="A17:Y19"/>
    </sheetView>
  </sheetViews>
  <sheetFormatPr defaultRowHeight="15"/>
  <sheetData>
    <row r="1" spans="1:25">
      <c r="A1" s="114">
        <v>43300</v>
      </c>
    </row>
    <row r="2" spans="1:25">
      <c r="A2" s="152"/>
      <c r="B2" s="581" t="s">
        <v>101</v>
      </c>
      <c r="C2" s="581"/>
      <c r="D2" s="581"/>
      <c r="E2" s="581" t="s">
        <v>19</v>
      </c>
      <c r="F2" s="581"/>
      <c r="G2" s="581"/>
      <c r="H2" s="581" t="s">
        <v>276</v>
      </c>
      <c r="I2" s="581"/>
      <c r="J2" s="581"/>
      <c r="K2" s="581" t="s">
        <v>277</v>
      </c>
      <c r="L2" s="581"/>
      <c r="M2" s="581"/>
      <c r="N2" s="581" t="s">
        <v>278</v>
      </c>
      <c r="O2" s="581"/>
      <c r="P2" s="581"/>
      <c r="Q2" s="581" t="s">
        <v>279</v>
      </c>
      <c r="R2" s="581"/>
      <c r="S2" s="581"/>
      <c r="T2" s="581" t="s">
        <v>280</v>
      </c>
      <c r="U2" s="581"/>
      <c r="V2" s="581"/>
      <c r="W2" s="581" t="s">
        <v>281</v>
      </c>
      <c r="X2" s="581"/>
      <c r="Y2" s="581"/>
    </row>
    <row r="3" spans="1:25">
      <c r="A3" s="160">
        <v>1</v>
      </c>
      <c r="B3" s="151">
        <v>-2.3261799999999999E-16</v>
      </c>
      <c r="C3" s="151">
        <v>0.249272246</v>
      </c>
      <c r="D3" s="151">
        <v>21</v>
      </c>
      <c r="E3" s="151">
        <v>1.34149114</v>
      </c>
      <c r="F3" s="151">
        <v>1.24629525</v>
      </c>
      <c r="G3" s="151">
        <v>21</v>
      </c>
      <c r="H3" s="151">
        <v>2.91147176</v>
      </c>
      <c r="I3" s="151">
        <v>1.27636891</v>
      </c>
      <c r="J3" s="151">
        <v>21</v>
      </c>
      <c r="K3" s="151">
        <v>2.3688365070000001</v>
      </c>
      <c r="L3" s="151">
        <v>1.247080717</v>
      </c>
      <c r="M3" s="151">
        <v>21</v>
      </c>
      <c r="N3" s="151">
        <v>0.71934879500000004</v>
      </c>
      <c r="O3" s="151">
        <v>0.60451084399999999</v>
      </c>
      <c r="P3" s="151">
        <v>18</v>
      </c>
      <c r="Q3" s="151">
        <v>2.2817500000000001E-2</v>
      </c>
      <c r="R3" s="151">
        <v>0.60451084399999999</v>
      </c>
      <c r="S3" s="151">
        <v>18</v>
      </c>
      <c r="T3" s="151">
        <v>1.8301579699999999</v>
      </c>
      <c r="U3" s="151">
        <v>1.21146251</v>
      </c>
      <c r="V3" s="151">
        <v>21</v>
      </c>
      <c r="W3" s="151">
        <v>0.68254882299999997</v>
      </c>
      <c r="X3" s="151">
        <v>0.91248949000000001</v>
      </c>
      <c r="Y3" s="151">
        <v>21</v>
      </c>
    </row>
    <row r="4" spans="1:25">
      <c r="A4" s="160">
        <v>24</v>
      </c>
      <c r="B4" s="151">
        <v>-4.2294200000000001E-17</v>
      </c>
      <c r="C4" s="151">
        <v>0.30507184900000001</v>
      </c>
      <c r="D4" s="151">
        <v>21</v>
      </c>
      <c r="E4" s="151">
        <v>3.7948315799999999</v>
      </c>
      <c r="F4" s="151">
        <v>2.63564468</v>
      </c>
      <c r="G4" s="151">
        <v>21</v>
      </c>
      <c r="H4" s="151">
        <v>4.3231444400000001</v>
      </c>
      <c r="I4" s="151">
        <v>2.7716569600000001</v>
      </c>
      <c r="J4" s="151">
        <v>21</v>
      </c>
      <c r="K4" s="151">
        <v>3.5246064330000002</v>
      </c>
      <c r="L4" s="151">
        <v>2.4385108689999999</v>
      </c>
      <c r="M4" s="151">
        <v>21</v>
      </c>
      <c r="N4" s="151">
        <v>3.8915928040000001</v>
      </c>
      <c r="O4" s="151">
        <v>1.972215415</v>
      </c>
      <c r="P4" s="151">
        <v>18</v>
      </c>
      <c r="Q4" s="151">
        <v>0.58518216999999995</v>
      </c>
      <c r="R4" s="151">
        <v>0.73136104599999996</v>
      </c>
      <c r="S4" s="151">
        <v>18</v>
      </c>
      <c r="T4" s="151">
        <v>4.7496489200000003</v>
      </c>
      <c r="U4" s="151">
        <v>1.83147628</v>
      </c>
      <c r="V4" s="151">
        <v>20</v>
      </c>
      <c r="W4" s="151">
        <v>1.3503943329999999</v>
      </c>
      <c r="X4" s="151">
        <v>2.0509666819999999</v>
      </c>
      <c r="Y4" s="151">
        <v>21</v>
      </c>
    </row>
    <row r="6" spans="1:25">
      <c r="A6" s="114">
        <v>993</v>
      </c>
    </row>
    <row r="7" spans="1:25">
      <c r="A7" s="152"/>
      <c r="B7" s="581" t="s">
        <v>101</v>
      </c>
      <c r="C7" s="581"/>
      <c r="D7" s="581"/>
      <c r="E7" s="581" t="s">
        <v>19</v>
      </c>
      <c r="F7" s="581"/>
      <c r="G7" s="581"/>
      <c r="H7" s="581" t="s">
        <v>276</v>
      </c>
      <c r="I7" s="581"/>
      <c r="J7" s="581"/>
      <c r="K7" s="581" t="s">
        <v>277</v>
      </c>
      <c r="L7" s="581"/>
      <c r="M7" s="581"/>
      <c r="N7" s="581" t="s">
        <v>278</v>
      </c>
      <c r="O7" s="581"/>
      <c r="P7" s="581"/>
      <c r="Q7" s="581" t="s">
        <v>279</v>
      </c>
      <c r="R7" s="581"/>
      <c r="S7" s="581"/>
      <c r="T7" s="581" t="s">
        <v>280</v>
      </c>
      <c r="U7" s="581"/>
      <c r="V7" s="581"/>
      <c r="W7" s="581" t="s">
        <v>281</v>
      </c>
      <c r="X7" s="581"/>
      <c r="Y7" s="581"/>
    </row>
    <row r="8" spans="1:25">
      <c r="A8" s="160">
        <v>1</v>
      </c>
      <c r="B8" s="151">
        <v>0</v>
      </c>
      <c r="C8" s="151">
        <v>0.13298733099999999</v>
      </c>
      <c r="D8" s="151">
        <v>6</v>
      </c>
      <c r="E8" s="151">
        <v>0.35764805999999999</v>
      </c>
      <c r="F8" s="151">
        <v>0.47640142000000002</v>
      </c>
      <c r="G8" s="151">
        <v>5</v>
      </c>
      <c r="H8" s="151">
        <v>3.0370994019999999</v>
      </c>
      <c r="I8" s="151">
        <v>1.2325604370000001</v>
      </c>
      <c r="J8" s="151">
        <v>6</v>
      </c>
      <c r="K8" s="151">
        <v>1.09783644</v>
      </c>
      <c r="L8" s="151">
        <v>0.59849713999999998</v>
      </c>
      <c r="M8" s="151">
        <v>6</v>
      </c>
      <c r="N8" s="151">
        <v>0.88400268999999998</v>
      </c>
      <c r="O8" s="151">
        <v>0.45388582</v>
      </c>
      <c r="P8" s="151">
        <v>6</v>
      </c>
      <c r="Q8" s="151">
        <v>0.24918567999999999</v>
      </c>
      <c r="R8" s="151">
        <v>0.45388582</v>
      </c>
      <c r="S8" s="151">
        <v>6</v>
      </c>
      <c r="T8" s="151">
        <v>1.0176312199999999</v>
      </c>
      <c r="U8" s="151">
        <v>1.0565680399999999</v>
      </c>
      <c r="V8" s="151">
        <v>6</v>
      </c>
      <c r="W8" s="151">
        <v>0.15342467000000001</v>
      </c>
      <c r="X8" s="151">
        <v>0.45617728000000002</v>
      </c>
      <c r="Y8" s="151">
        <v>6</v>
      </c>
    </row>
    <row r="9" spans="1:25">
      <c r="A9" s="160">
        <v>24</v>
      </c>
      <c r="B9" s="151">
        <v>7.4014899999999999E-16</v>
      </c>
      <c r="C9" s="151">
        <v>0.50551507200000001</v>
      </c>
      <c r="D9" s="151">
        <v>6</v>
      </c>
      <c r="E9" s="151">
        <v>0.91725829999999997</v>
      </c>
      <c r="F9" s="151">
        <v>0.19092833000000001</v>
      </c>
      <c r="G9" s="151">
        <v>6</v>
      </c>
      <c r="H9" s="151">
        <v>3.6323189760000001</v>
      </c>
      <c r="I9" s="151">
        <v>1.435944932</v>
      </c>
      <c r="J9" s="151">
        <v>6</v>
      </c>
      <c r="K9" s="151">
        <v>0.87621555399999995</v>
      </c>
      <c r="L9" s="151">
        <v>0.80070611000000003</v>
      </c>
      <c r="M9" s="151">
        <v>6</v>
      </c>
      <c r="N9" s="151">
        <v>2.2723301199999999</v>
      </c>
      <c r="O9" s="151">
        <v>1.09948066</v>
      </c>
      <c r="P9" s="151">
        <v>6</v>
      </c>
      <c r="Q9" s="151">
        <v>-0.12430430000000001</v>
      </c>
      <c r="R9" s="151">
        <v>0.38245789000000002</v>
      </c>
      <c r="S9" s="151">
        <v>6</v>
      </c>
      <c r="T9" s="151">
        <v>1.37650216</v>
      </c>
      <c r="U9" s="151">
        <v>0.80992984999999995</v>
      </c>
      <c r="V9" s="151">
        <v>6</v>
      </c>
      <c r="W9" s="151">
        <v>1.33157473</v>
      </c>
      <c r="X9" s="151">
        <v>0.88306755000000003</v>
      </c>
      <c r="Y9" s="151">
        <v>6</v>
      </c>
    </row>
    <row r="11" spans="1:25">
      <c r="A11" s="114">
        <v>815</v>
      </c>
    </row>
    <row r="12" spans="1:25">
      <c r="A12" s="152"/>
      <c r="B12" s="581" t="s">
        <v>101</v>
      </c>
      <c r="C12" s="581"/>
      <c r="D12" s="581"/>
      <c r="E12" s="581" t="s">
        <v>19</v>
      </c>
      <c r="F12" s="581"/>
      <c r="G12" s="581"/>
      <c r="H12" s="581" t="s">
        <v>276</v>
      </c>
      <c r="I12" s="581"/>
      <c r="J12" s="581"/>
      <c r="K12" s="581" t="s">
        <v>277</v>
      </c>
      <c r="L12" s="581"/>
      <c r="M12" s="581"/>
      <c r="N12" s="581" t="s">
        <v>278</v>
      </c>
      <c r="O12" s="581"/>
      <c r="P12" s="581"/>
      <c r="Q12" s="581" t="s">
        <v>279</v>
      </c>
      <c r="R12" s="581"/>
      <c r="S12" s="581"/>
      <c r="T12" s="581" t="s">
        <v>280</v>
      </c>
      <c r="U12" s="581"/>
      <c r="V12" s="581"/>
      <c r="W12" s="581" t="s">
        <v>281</v>
      </c>
      <c r="X12" s="581"/>
      <c r="Y12" s="581"/>
    </row>
    <row r="13" spans="1:25">
      <c r="A13" s="160">
        <v>1</v>
      </c>
      <c r="B13" s="151">
        <v>1.4803000000000001E-16</v>
      </c>
      <c r="C13" s="151">
        <v>0.116381448</v>
      </c>
      <c r="D13" s="151">
        <v>3</v>
      </c>
      <c r="E13" s="151">
        <v>1.013762E-2</v>
      </c>
      <c r="F13" s="151">
        <v>0.48034444999999998</v>
      </c>
      <c r="G13" s="151">
        <v>2</v>
      </c>
      <c r="H13" s="151">
        <v>3.9449943169999999</v>
      </c>
      <c r="I13" s="151">
        <v>0</v>
      </c>
      <c r="J13" s="151">
        <v>3</v>
      </c>
      <c r="K13" s="151">
        <v>2.8182572370000001</v>
      </c>
      <c r="L13" s="151">
        <v>0.97974709000000004</v>
      </c>
      <c r="M13" s="151">
        <v>3</v>
      </c>
      <c r="N13" s="151">
        <v>1.04795536</v>
      </c>
      <c r="O13" s="151">
        <v>0.39832063000000001</v>
      </c>
      <c r="P13" s="151">
        <v>3</v>
      </c>
      <c r="Q13" s="151">
        <v>0.27928519000000002</v>
      </c>
      <c r="R13" s="151">
        <v>0.39832063000000001</v>
      </c>
      <c r="S13" s="151">
        <v>3</v>
      </c>
      <c r="T13" s="151">
        <v>2.2519339</v>
      </c>
      <c r="U13" s="151">
        <v>0.67901661000000002</v>
      </c>
      <c r="V13" s="151">
        <v>3</v>
      </c>
      <c r="W13" s="151">
        <v>0.31643233999999998</v>
      </c>
      <c r="X13" s="151">
        <v>0.23515530000000001</v>
      </c>
      <c r="Y13" s="151">
        <v>3</v>
      </c>
    </row>
    <row r="14" spans="1:25">
      <c r="A14" s="160">
        <v>24</v>
      </c>
      <c r="B14" s="151">
        <v>-5.9211900000000003E-16</v>
      </c>
      <c r="C14" s="151">
        <v>0.28709558400000001</v>
      </c>
      <c r="D14" s="151">
        <v>3</v>
      </c>
      <c r="E14" s="151">
        <v>5.30736221</v>
      </c>
      <c r="F14" s="151">
        <v>0.28013589999999999</v>
      </c>
      <c r="G14" s="151">
        <v>3</v>
      </c>
      <c r="H14" s="151">
        <v>7.3323010200000001</v>
      </c>
      <c r="I14" s="151">
        <v>0.75115001800000003</v>
      </c>
      <c r="J14" s="151">
        <v>3</v>
      </c>
      <c r="K14" s="151">
        <v>7.1316143570000001</v>
      </c>
      <c r="L14" s="151">
        <v>1.0987495199999999</v>
      </c>
      <c r="M14" s="151">
        <v>3</v>
      </c>
      <c r="N14" s="151">
        <v>4.9240301300000002</v>
      </c>
      <c r="O14" s="151">
        <v>0.70973364000000005</v>
      </c>
      <c r="P14" s="151">
        <v>3</v>
      </c>
      <c r="Q14" s="151">
        <v>0.91640811</v>
      </c>
      <c r="R14" s="151">
        <v>0.26380705999999998</v>
      </c>
      <c r="S14" s="151">
        <v>3</v>
      </c>
      <c r="T14" s="151">
        <v>6.4972510300000001</v>
      </c>
      <c r="U14" s="151">
        <v>1.13924078</v>
      </c>
      <c r="V14" s="151">
        <v>3</v>
      </c>
      <c r="W14" s="151">
        <v>0.72202442</v>
      </c>
      <c r="X14" s="151">
        <v>0.61457687999999999</v>
      </c>
      <c r="Y14" s="151">
        <v>3</v>
      </c>
    </row>
    <row r="16" spans="1:25">
      <c r="A16" s="114">
        <v>329</v>
      </c>
      <c r="B16" t="s">
        <v>372</v>
      </c>
    </row>
    <row r="17" spans="1:37">
      <c r="A17" s="168"/>
      <c r="B17" s="613" t="s">
        <v>101</v>
      </c>
      <c r="C17" s="613"/>
      <c r="D17" s="613"/>
      <c r="E17" s="613" t="s">
        <v>19</v>
      </c>
      <c r="F17" s="613"/>
      <c r="G17" s="613"/>
      <c r="H17" s="613" t="s">
        <v>276</v>
      </c>
      <c r="I17" s="613"/>
      <c r="J17" s="613"/>
      <c r="K17" s="613" t="s">
        <v>277</v>
      </c>
      <c r="L17" s="613"/>
      <c r="M17" s="613"/>
      <c r="N17" s="613" t="s">
        <v>278</v>
      </c>
      <c r="O17" s="613"/>
      <c r="P17" s="613"/>
      <c r="Q17" s="613" t="s">
        <v>279</v>
      </c>
      <c r="R17" s="613"/>
      <c r="S17" s="613"/>
      <c r="T17" s="613" t="s">
        <v>280</v>
      </c>
      <c r="U17" s="613"/>
      <c r="V17" s="613"/>
      <c r="W17" s="613" t="s">
        <v>281</v>
      </c>
      <c r="X17" s="613"/>
      <c r="Y17" s="613"/>
    </row>
    <row r="18" spans="1:37">
      <c r="A18" s="2">
        <v>1</v>
      </c>
      <c r="B18" s="1">
        <v>4.2883478909999999</v>
      </c>
      <c r="C18" s="1">
        <v>0.50318864799999996</v>
      </c>
      <c r="D18" s="1">
        <v>6</v>
      </c>
      <c r="E18" s="1">
        <v>3.96996254</v>
      </c>
      <c r="F18" s="1">
        <v>0.38820887999999998</v>
      </c>
      <c r="G18" s="1">
        <v>6</v>
      </c>
      <c r="H18" s="1">
        <v>2.2931717520000001</v>
      </c>
      <c r="I18" s="1">
        <v>0.73486937500000005</v>
      </c>
      <c r="J18" s="1">
        <v>6</v>
      </c>
      <c r="K18" s="1">
        <v>3.4652142869999998</v>
      </c>
      <c r="L18" s="1">
        <v>0.97448190999999995</v>
      </c>
      <c r="M18" s="1">
        <v>6</v>
      </c>
      <c r="N18" s="1">
        <v>3.33645909</v>
      </c>
      <c r="O18" s="1">
        <v>0.40108310000000003</v>
      </c>
      <c r="P18" s="1">
        <v>6</v>
      </c>
      <c r="Q18" s="1">
        <v>4.3850920499999999</v>
      </c>
      <c r="R18" s="1">
        <v>0.46028629999999998</v>
      </c>
      <c r="S18" s="1">
        <v>6</v>
      </c>
      <c r="T18" s="1">
        <v>3.3124972700000002</v>
      </c>
      <c r="U18" s="1">
        <v>1.23465041</v>
      </c>
      <c r="V18" s="1">
        <v>6</v>
      </c>
      <c r="W18" s="1">
        <v>4.1793630999999998</v>
      </c>
      <c r="X18" s="1">
        <v>1.23465041</v>
      </c>
      <c r="Y18" s="1">
        <v>6</v>
      </c>
    </row>
    <row r="19" spans="1:37">
      <c r="A19" s="2">
        <v>24</v>
      </c>
      <c r="B19" s="1">
        <v>7.4395781850000002</v>
      </c>
      <c r="C19" s="1">
        <v>0.46960971099999999</v>
      </c>
      <c r="D19" s="1">
        <v>6</v>
      </c>
      <c r="E19" s="1">
        <v>6.0186229200000003</v>
      </c>
      <c r="F19" s="1">
        <v>1.3986857699999999</v>
      </c>
      <c r="G19" s="1">
        <v>6</v>
      </c>
      <c r="H19" s="1">
        <v>2.5723972750000001</v>
      </c>
      <c r="I19" s="1">
        <v>2.1206356080000002</v>
      </c>
      <c r="J19" s="1">
        <v>6</v>
      </c>
      <c r="K19" s="1">
        <v>6.8311477199999997</v>
      </c>
      <c r="L19" s="1">
        <v>0.51015089000000002</v>
      </c>
      <c r="M19" s="1">
        <v>6</v>
      </c>
      <c r="N19" s="1">
        <v>4.8735216799999996</v>
      </c>
      <c r="O19" s="1">
        <v>0.46028629999999998</v>
      </c>
      <c r="P19" s="1">
        <v>6</v>
      </c>
      <c r="Q19" s="1">
        <v>7.7081251699999997</v>
      </c>
      <c r="R19" s="1">
        <v>0.41732652999999997</v>
      </c>
      <c r="S19" s="1">
        <v>6</v>
      </c>
      <c r="T19" s="1">
        <v>3.3046782499999998</v>
      </c>
      <c r="U19" s="1">
        <v>2.7005998199999999</v>
      </c>
      <c r="V19" s="1">
        <v>6</v>
      </c>
      <c r="W19" s="1">
        <v>7.54058794</v>
      </c>
      <c r="X19" s="1">
        <v>0.27414726</v>
      </c>
      <c r="Y19" s="1">
        <v>6</v>
      </c>
    </row>
    <row r="21" spans="1:37" ht="19.5" thickBot="1">
      <c r="A21" s="279">
        <v>43300</v>
      </c>
    </row>
    <row r="22" spans="1:37" ht="15.75">
      <c r="A22" s="368" t="s">
        <v>294</v>
      </c>
      <c r="B22" s="367"/>
      <c r="C22" s="367"/>
      <c r="D22" s="367"/>
      <c r="E22" s="367"/>
      <c r="F22" s="367"/>
      <c r="G22" s="367"/>
      <c r="H22" s="367"/>
      <c r="I22" s="367"/>
      <c r="J22" s="367"/>
      <c r="K22" s="367"/>
      <c r="L22" s="367"/>
      <c r="M22" s="368" t="s">
        <v>297</v>
      </c>
      <c r="N22" s="610" t="s">
        <v>298</v>
      </c>
      <c r="O22" s="611"/>
      <c r="P22" s="612"/>
      <c r="Q22" s="610" t="s">
        <v>19</v>
      </c>
      <c r="R22" s="611"/>
      <c r="S22" s="612"/>
      <c r="T22" s="610">
        <v>2</v>
      </c>
      <c r="U22" s="611"/>
      <c r="V22" s="612"/>
      <c r="W22" s="610" t="s">
        <v>363</v>
      </c>
      <c r="X22" s="611"/>
      <c r="Y22" s="612"/>
      <c r="Z22" s="610">
        <v>3</v>
      </c>
      <c r="AA22" s="611"/>
      <c r="AB22" s="612"/>
      <c r="AC22" s="610" t="s">
        <v>134</v>
      </c>
      <c r="AD22" s="611"/>
      <c r="AE22" s="612"/>
      <c r="AF22" s="610">
        <v>12</v>
      </c>
      <c r="AG22" s="611"/>
      <c r="AH22" s="612"/>
      <c r="AI22" s="610" t="s">
        <v>142</v>
      </c>
      <c r="AJ22" s="611"/>
      <c r="AK22" s="612"/>
    </row>
    <row r="23" spans="1:37" ht="15.75">
      <c r="A23" s="368" t="s">
        <v>317</v>
      </c>
      <c r="B23" s="367" t="s">
        <v>306</v>
      </c>
      <c r="C23" s="367" t="s">
        <v>307</v>
      </c>
      <c r="D23" s="367" t="s">
        <v>308</v>
      </c>
      <c r="E23" s="367"/>
      <c r="F23" s="367" t="s">
        <v>309</v>
      </c>
      <c r="G23" s="367" t="s">
        <v>310</v>
      </c>
      <c r="H23" s="367" t="s">
        <v>311</v>
      </c>
      <c r="I23" s="367"/>
      <c r="J23" s="367" t="s">
        <v>312</v>
      </c>
      <c r="K23" s="367" t="s">
        <v>313</v>
      </c>
      <c r="L23" s="367"/>
      <c r="M23" s="367"/>
      <c r="N23" s="372" t="s">
        <v>314</v>
      </c>
      <c r="O23" s="373" t="s">
        <v>315</v>
      </c>
      <c r="P23" s="374" t="s">
        <v>316</v>
      </c>
      <c r="Q23" s="372" t="s">
        <v>314</v>
      </c>
      <c r="R23" s="373" t="s">
        <v>315</v>
      </c>
      <c r="S23" s="374" t="s">
        <v>316</v>
      </c>
      <c r="T23" s="372" t="s">
        <v>314</v>
      </c>
      <c r="U23" s="373" t="s">
        <v>315</v>
      </c>
      <c r="V23" s="374" t="s">
        <v>316</v>
      </c>
      <c r="W23" s="372" t="s">
        <v>314</v>
      </c>
      <c r="X23" s="373" t="s">
        <v>315</v>
      </c>
      <c r="Y23" s="374" t="s">
        <v>316</v>
      </c>
      <c r="Z23" s="372" t="s">
        <v>314</v>
      </c>
      <c r="AA23" s="373" t="s">
        <v>315</v>
      </c>
      <c r="AB23" s="374" t="s">
        <v>316</v>
      </c>
      <c r="AC23" s="372" t="s">
        <v>314</v>
      </c>
      <c r="AD23" s="373" t="s">
        <v>315</v>
      </c>
      <c r="AE23" s="374" t="s">
        <v>316</v>
      </c>
      <c r="AF23" s="372" t="s">
        <v>314</v>
      </c>
      <c r="AG23" s="373" t="s">
        <v>315</v>
      </c>
      <c r="AH23" s="374" t="s">
        <v>316</v>
      </c>
      <c r="AI23" s="372" t="s">
        <v>314</v>
      </c>
      <c r="AJ23" s="373" t="s">
        <v>315</v>
      </c>
      <c r="AK23" s="374" t="s">
        <v>316</v>
      </c>
    </row>
    <row r="24" spans="1:37" ht="15.75">
      <c r="A24" s="367" t="s">
        <v>298</v>
      </c>
      <c r="B24" s="367">
        <v>3.9449943170753694</v>
      </c>
      <c r="C24" s="367">
        <v>0.11638144811077755</v>
      </c>
      <c r="D24" s="367">
        <v>6.7192860395435886E-2</v>
      </c>
      <c r="E24" s="367"/>
      <c r="F24" s="367">
        <v>1.4802973661668753E-16</v>
      </c>
      <c r="G24" s="367">
        <v>0.11638144811077755</v>
      </c>
      <c r="H24" s="367">
        <v>6.7192860395435886E-2</v>
      </c>
      <c r="I24" s="367"/>
      <c r="J24" s="367">
        <v>3</v>
      </c>
      <c r="K24" s="367">
        <v>1</v>
      </c>
      <c r="L24" s="367"/>
      <c r="M24" s="368" t="s">
        <v>317</v>
      </c>
      <c r="N24" s="372">
        <v>3.9449943170753694</v>
      </c>
      <c r="O24" s="373">
        <v>0.11638144811077755</v>
      </c>
      <c r="P24" s="374">
        <v>3</v>
      </c>
      <c r="Q24" s="372">
        <v>3.9348567014339779</v>
      </c>
      <c r="R24" s="373">
        <v>0.48034444788048963</v>
      </c>
      <c r="S24" s="374">
        <v>2</v>
      </c>
      <c r="T24" s="372">
        <v>0</v>
      </c>
      <c r="U24" s="373">
        <v>0</v>
      </c>
      <c r="V24" s="374">
        <v>3</v>
      </c>
      <c r="W24" s="372">
        <v>1.1267370805705352</v>
      </c>
      <c r="X24" s="373">
        <v>0.97974709462616583</v>
      </c>
      <c r="Y24" s="374">
        <v>3</v>
      </c>
      <c r="Z24" s="372">
        <v>2.8970389570292494</v>
      </c>
      <c r="AA24" s="373">
        <v>0.3983206333782251</v>
      </c>
      <c r="AB24" s="374">
        <v>3</v>
      </c>
      <c r="AC24" s="372">
        <v>3.6657091302593954</v>
      </c>
      <c r="AD24" s="373">
        <v>0.84334056212396769</v>
      </c>
      <c r="AE24" s="374">
        <v>3</v>
      </c>
      <c r="AF24" s="372">
        <v>1.6930604153492084</v>
      </c>
      <c r="AG24" s="373">
        <v>0.67901660500736327</v>
      </c>
      <c r="AH24" s="374">
        <v>3</v>
      </c>
      <c r="AI24" s="372">
        <v>3.6285619775958993</v>
      </c>
      <c r="AJ24" s="373">
        <v>0.67901660500736327</v>
      </c>
      <c r="AK24" s="374">
        <v>3</v>
      </c>
    </row>
    <row r="25" spans="1:37" ht="16.5" thickBot="1">
      <c r="A25" s="367" t="s">
        <v>364</v>
      </c>
      <c r="B25" s="367">
        <v>3.9348567014339779</v>
      </c>
      <c r="C25" s="367">
        <v>0.48034444788048963</v>
      </c>
      <c r="D25" s="367">
        <v>0.33965481640160233</v>
      </c>
      <c r="E25" s="367"/>
      <c r="F25" s="367">
        <v>1.0137615641391188E-2</v>
      </c>
      <c r="G25" s="367">
        <v>0.48034444788048963</v>
      </c>
      <c r="H25" s="367">
        <v>0.33965481640160233</v>
      </c>
      <c r="I25" s="367"/>
      <c r="J25" s="367">
        <v>2</v>
      </c>
      <c r="K25" s="367">
        <v>1</v>
      </c>
      <c r="L25" s="367"/>
      <c r="M25" s="368" t="s">
        <v>318</v>
      </c>
      <c r="N25" s="375">
        <v>7.7659776856375382</v>
      </c>
      <c r="O25" s="376">
        <v>0.28709558395447921</v>
      </c>
      <c r="P25" s="377">
        <v>3</v>
      </c>
      <c r="Q25" s="375">
        <v>2.4586154787697185</v>
      </c>
      <c r="R25" s="376">
        <v>0.28013589610694051</v>
      </c>
      <c r="S25" s="377">
        <v>3</v>
      </c>
      <c r="T25" s="375">
        <v>0.43367666522132708</v>
      </c>
      <c r="U25" s="376">
        <v>0.75115001822037719</v>
      </c>
      <c r="V25" s="377">
        <v>3</v>
      </c>
      <c r="W25" s="375">
        <v>0.63436332899731451</v>
      </c>
      <c r="X25" s="376">
        <v>1.098749516281873</v>
      </c>
      <c r="Y25" s="377">
        <v>3</v>
      </c>
      <c r="Z25" s="375">
        <v>2.8419475523339783</v>
      </c>
      <c r="AA25" s="376">
        <v>0.84334056212396769</v>
      </c>
      <c r="AB25" s="377">
        <v>3</v>
      </c>
      <c r="AC25" s="375">
        <v>6.8495695750782133</v>
      </c>
      <c r="AD25" s="376">
        <v>0.26380706325127851</v>
      </c>
      <c r="AE25" s="377">
        <v>3</v>
      </c>
      <c r="AF25" s="375">
        <v>1.2687266579946288</v>
      </c>
      <c r="AG25" s="376">
        <v>1.1392407813184706</v>
      </c>
      <c r="AH25" s="377">
        <v>3</v>
      </c>
      <c r="AI25" s="375">
        <v>7.0439532669424381</v>
      </c>
      <c r="AJ25" s="376">
        <v>0.23515530422119305</v>
      </c>
      <c r="AK25" s="377">
        <v>3</v>
      </c>
    </row>
    <row r="26" spans="1:37" ht="15.75">
      <c r="A26" s="367">
        <v>2</v>
      </c>
      <c r="B26" s="367">
        <v>0</v>
      </c>
      <c r="C26" s="367">
        <v>0</v>
      </c>
      <c r="D26" s="367">
        <v>0</v>
      </c>
      <c r="E26" s="367"/>
      <c r="F26" s="367">
        <v>3.9449943170753694</v>
      </c>
      <c r="G26" s="367">
        <v>0</v>
      </c>
      <c r="H26" s="367">
        <v>0</v>
      </c>
      <c r="I26" s="367"/>
      <c r="J26" s="367">
        <v>3</v>
      </c>
      <c r="K26" s="367">
        <v>1</v>
      </c>
      <c r="L26" s="367"/>
      <c r="M26" s="367"/>
      <c r="N26" s="367"/>
      <c r="O26" s="367"/>
      <c r="P26" s="367"/>
      <c r="Q26" s="367"/>
      <c r="R26" s="367"/>
      <c r="S26" s="367"/>
      <c r="T26" s="367"/>
      <c r="U26" s="367"/>
      <c r="V26" s="367"/>
      <c r="W26" s="367"/>
      <c r="X26" s="367"/>
      <c r="Y26" s="367"/>
      <c r="Z26" s="367"/>
      <c r="AA26" s="367"/>
      <c r="AB26" s="367"/>
      <c r="AC26" s="367"/>
      <c r="AD26" s="367"/>
      <c r="AE26" s="367"/>
      <c r="AF26" s="367"/>
      <c r="AG26" s="367"/>
      <c r="AH26" s="367"/>
      <c r="AI26" s="367"/>
      <c r="AJ26" s="367"/>
      <c r="AK26" s="367"/>
    </row>
    <row r="27" spans="1:37" ht="16.5" thickBot="1">
      <c r="A27" s="367" t="s">
        <v>363</v>
      </c>
      <c r="B27" s="367">
        <v>1.1267370805705352</v>
      </c>
      <c r="C27" s="367">
        <v>0.97974709462616583</v>
      </c>
      <c r="D27" s="367">
        <v>0.56565724882017066</v>
      </c>
      <c r="E27" s="367"/>
      <c r="F27" s="367">
        <v>2.8182572365048344</v>
      </c>
      <c r="G27" s="367">
        <v>0.97974709462616583</v>
      </c>
      <c r="H27" s="367">
        <v>0.56565724882017066</v>
      </c>
      <c r="I27" s="367"/>
      <c r="J27" s="367">
        <v>3</v>
      </c>
      <c r="K27" s="367">
        <v>1</v>
      </c>
      <c r="L27" s="367"/>
      <c r="M27" s="368" t="s">
        <v>319</v>
      </c>
      <c r="N27" s="367"/>
      <c r="O27" s="367"/>
      <c r="P27" s="367"/>
      <c r="Q27" s="367"/>
      <c r="R27" s="367"/>
      <c r="S27" s="367"/>
      <c r="T27" s="367"/>
      <c r="U27" s="367"/>
      <c r="V27" s="367"/>
      <c r="W27" s="367"/>
      <c r="X27" s="367"/>
      <c r="Y27" s="367"/>
      <c r="Z27" s="367"/>
      <c r="AA27" s="367"/>
      <c r="AB27" s="367"/>
      <c r="AC27" s="367"/>
      <c r="AD27" s="367"/>
      <c r="AE27" s="367"/>
      <c r="AF27" s="367"/>
      <c r="AG27" s="367"/>
      <c r="AH27" s="367"/>
      <c r="AI27" s="367"/>
      <c r="AJ27" s="367"/>
      <c r="AK27" s="367"/>
    </row>
    <row r="28" spans="1:37" ht="15.75">
      <c r="A28" s="367">
        <v>3</v>
      </c>
      <c r="B28" s="367">
        <v>2.8970389570292494</v>
      </c>
      <c r="C28" s="367">
        <v>0.3983206333782251</v>
      </c>
      <c r="D28" s="367">
        <v>0.22997052490470052</v>
      </c>
      <c r="E28" s="367"/>
      <c r="F28" s="367">
        <v>1.0479553600461202</v>
      </c>
      <c r="G28" s="367">
        <v>0.3983206333782251</v>
      </c>
      <c r="H28" s="367">
        <v>0.22997052490470052</v>
      </c>
      <c r="I28" s="367"/>
      <c r="J28" s="367">
        <v>3</v>
      </c>
      <c r="K28" s="367">
        <v>1</v>
      </c>
      <c r="L28" s="367"/>
      <c r="M28" s="367"/>
      <c r="N28" s="610" t="s">
        <v>298</v>
      </c>
      <c r="O28" s="611"/>
      <c r="P28" s="612"/>
      <c r="Q28" s="610" t="s">
        <v>19</v>
      </c>
      <c r="R28" s="611"/>
      <c r="S28" s="612"/>
      <c r="T28" s="610">
        <v>2</v>
      </c>
      <c r="U28" s="611"/>
      <c r="V28" s="612"/>
      <c r="W28" s="610" t="s">
        <v>363</v>
      </c>
      <c r="X28" s="611"/>
      <c r="Y28" s="612"/>
      <c r="Z28" s="610">
        <v>3</v>
      </c>
      <c r="AA28" s="611"/>
      <c r="AB28" s="612"/>
      <c r="AC28" s="610" t="s">
        <v>134</v>
      </c>
      <c r="AD28" s="611"/>
      <c r="AE28" s="612"/>
      <c r="AF28" s="610">
        <v>12</v>
      </c>
      <c r="AG28" s="611"/>
      <c r="AH28" s="612"/>
      <c r="AI28" s="610" t="s">
        <v>142</v>
      </c>
      <c r="AJ28" s="611"/>
      <c r="AK28" s="612"/>
    </row>
    <row r="29" spans="1:37" ht="15.75">
      <c r="A29" s="367" t="s">
        <v>134</v>
      </c>
      <c r="B29" s="367">
        <v>3.6657091302593954</v>
      </c>
      <c r="C29" s="367">
        <v>0.84334056212396769</v>
      </c>
      <c r="D29" s="367">
        <v>0.4869029005608031</v>
      </c>
      <c r="E29" s="367"/>
      <c r="F29" s="367">
        <v>0.2792851868159742</v>
      </c>
      <c r="G29" s="367">
        <v>0.84334056212396769</v>
      </c>
      <c r="H29" s="367">
        <v>0.4869029005608031</v>
      </c>
      <c r="I29" s="367"/>
      <c r="J29" s="367">
        <v>3</v>
      </c>
      <c r="K29" s="367">
        <v>1</v>
      </c>
      <c r="L29" s="367"/>
      <c r="M29" s="367"/>
      <c r="N29" s="372" t="s">
        <v>314</v>
      </c>
      <c r="O29" s="373" t="s">
        <v>315</v>
      </c>
      <c r="P29" s="374" t="s">
        <v>316</v>
      </c>
      <c r="Q29" s="372" t="s">
        <v>314</v>
      </c>
      <c r="R29" s="373" t="s">
        <v>315</v>
      </c>
      <c r="S29" s="374" t="s">
        <v>316</v>
      </c>
      <c r="T29" s="372" t="s">
        <v>314</v>
      </c>
      <c r="U29" s="373" t="s">
        <v>315</v>
      </c>
      <c r="V29" s="374" t="s">
        <v>316</v>
      </c>
      <c r="W29" s="372" t="s">
        <v>314</v>
      </c>
      <c r="X29" s="373" t="s">
        <v>315</v>
      </c>
      <c r="Y29" s="374" t="s">
        <v>316</v>
      </c>
      <c r="Z29" s="372" t="s">
        <v>314</v>
      </c>
      <c r="AA29" s="373" t="s">
        <v>315</v>
      </c>
      <c r="AB29" s="374" t="s">
        <v>316</v>
      </c>
      <c r="AC29" s="372" t="s">
        <v>314</v>
      </c>
      <c r="AD29" s="373" t="s">
        <v>315</v>
      </c>
      <c r="AE29" s="374" t="s">
        <v>316</v>
      </c>
      <c r="AF29" s="372" t="s">
        <v>314</v>
      </c>
      <c r="AG29" s="373" t="s">
        <v>315</v>
      </c>
      <c r="AH29" s="374" t="s">
        <v>316</v>
      </c>
      <c r="AI29" s="372" t="s">
        <v>314</v>
      </c>
      <c r="AJ29" s="373" t="s">
        <v>315</v>
      </c>
      <c r="AK29" s="374" t="s">
        <v>316</v>
      </c>
    </row>
    <row r="30" spans="1:37" ht="15.75">
      <c r="A30" s="367">
        <v>12</v>
      </c>
      <c r="B30" s="367">
        <v>1.6930604153492084</v>
      </c>
      <c r="C30" s="367">
        <v>0.67901660500736327</v>
      </c>
      <c r="D30" s="367">
        <v>0.39203041968522701</v>
      </c>
      <c r="E30" s="367"/>
      <c r="F30" s="367">
        <v>2.251933901726161</v>
      </c>
      <c r="G30" s="367">
        <v>0.67901660500736327</v>
      </c>
      <c r="H30" s="367">
        <v>0.39203041968522701</v>
      </c>
      <c r="I30" s="367"/>
      <c r="J30" s="367">
        <v>3</v>
      </c>
      <c r="K30" s="367">
        <v>1</v>
      </c>
      <c r="L30" s="367"/>
      <c r="M30" s="368" t="s">
        <v>317</v>
      </c>
      <c r="N30" s="372">
        <v>1.4802973661668753E-16</v>
      </c>
      <c r="O30" s="373">
        <v>0.11638144811077755</v>
      </c>
      <c r="P30" s="374">
        <v>3</v>
      </c>
      <c r="Q30" s="372">
        <v>1.0137615641391188E-2</v>
      </c>
      <c r="R30" s="373">
        <v>0.48034444788048963</v>
      </c>
      <c r="S30" s="374">
        <v>2</v>
      </c>
      <c r="T30" s="372">
        <v>3.9449943170753694</v>
      </c>
      <c r="U30" s="373">
        <v>0</v>
      </c>
      <c r="V30" s="374">
        <v>3</v>
      </c>
      <c r="W30" s="372">
        <v>2.8182572365048344</v>
      </c>
      <c r="X30" s="373">
        <v>0.97974709462616583</v>
      </c>
      <c r="Y30" s="374">
        <v>3</v>
      </c>
      <c r="Z30" s="372">
        <v>1.0479553600461202</v>
      </c>
      <c r="AA30" s="373">
        <v>0.3983206333782251</v>
      </c>
      <c r="AB30" s="374">
        <v>3</v>
      </c>
      <c r="AC30" s="372">
        <v>0.2792851868159742</v>
      </c>
      <c r="AD30" s="373">
        <v>0.3983206333782251</v>
      </c>
      <c r="AE30" s="374">
        <v>3</v>
      </c>
      <c r="AF30" s="372">
        <v>2.251933901726161</v>
      </c>
      <c r="AG30" s="373">
        <v>0.67901660500736327</v>
      </c>
      <c r="AH30" s="374">
        <v>3</v>
      </c>
      <c r="AI30" s="372">
        <v>0.31643233947946997</v>
      </c>
      <c r="AJ30" s="373">
        <v>0.23515530422119305</v>
      </c>
      <c r="AK30" s="374">
        <v>3</v>
      </c>
    </row>
    <row r="31" spans="1:37" ht="16.5" thickBot="1">
      <c r="A31" s="367" t="s">
        <v>142</v>
      </c>
      <c r="B31" s="367">
        <v>3.6285619775958993</v>
      </c>
      <c r="C31" s="367">
        <v>0.23515530422119305</v>
      </c>
      <c r="D31" s="367">
        <v>0.13576697819347416</v>
      </c>
      <c r="E31" s="367"/>
      <c r="F31" s="367">
        <v>0.31643233947946997</v>
      </c>
      <c r="G31" s="367">
        <v>0.23515530422119305</v>
      </c>
      <c r="H31" s="367">
        <v>0.13576697819347416</v>
      </c>
      <c r="I31" s="367"/>
      <c r="J31" s="367">
        <v>3</v>
      </c>
      <c r="K31" s="367">
        <v>1</v>
      </c>
      <c r="L31" s="367"/>
      <c r="M31" s="368" t="s">
        <v>318</v>
      </c>
      <c r="N31" s="375">
        <v>-5.9211894646675012E-16</v>
      </c>
      <c r="O31" s="376">
        <v>0.28709558395447921</v>
      </c>
      <c r="P31" s="377">
        <v>3</v>
      </c>
      <c r="Q31" s="375">
        <v>5.3073622068678201</v>
      </c>
      <c r="R31" s="376">
        <v>0.28013589610694051</v>
      </c>
      <c r="S31" s="377">
        <v>3</v>
      </c>
      <c r="T31" s="375">
        <v>7.3323010204162111</v>
      </c>
      <c r="U31" s="376">
        <v>0.75115001822037719</v>
      </c>
      <c r="V31" s="377">
        <v>3</v>
      </c>
      <c r="W31" s="375">
        <v>7.1316143566402239</v>
      </c>
      <c r="X31" s="376">
        <v>1.098749516281873</v>
      </c>
      <c r="Y31" s="377">
        <v>3</v>
      </c>
      <c r="Z31" s="375">
        <v>4.9240301333035603</v>
      </c>
      <c r="AA31" s="376">
        <v>0.70973363601644779</v>
      </c>
      <c r="AB31" s="377">
        <v>3</v>
      </c>
      <c r="AC31" s="375">
        <v>0.91640811055932547</v>
      </c>
      <c r="AD31" s="376">
        <v>0.26380706325127851</v>
      </c>
      <c r="AE31" s="377">
        <v>3</v>
      </c>
      <c r="AF31" s="375">
        <v>6.4972510276429096</v>
      </c>
      <c r="AG31" s="376">
        <v>1.1392407813184706</v>
      </c>
      <c r="AH31" s="377">
        <v>3</v>
      </c>
      <c r="AI31" s="375">
        <v>0.72202441869510048</v>
      </c>
      <c r="AJ31" s="376">
        <v>0.61457687562222429</v>
      </c>
      <c r="AK31" s="377">
        <v>3</v>
      </c>
    </row>
    <row r="32" spans="1:37" ht="15.75">
      <c r="A32" s="368" t="s">
        <v>365</v>
      </c>
      <c r="B32" s="367"/>
      <c r="C32" s="367"/>
      <c r="D32" s="367"/>
      <c r="E32" s="367"/>
      <c r="F32" s="367"/>
      <c r="G32" s="367"/>
      <c r="H32" s="367"/>
      <c r="I32" s="367"/>
      <c r="J32" s="367"/>
      <c r="K32" s="367"/>
      <c r="L32" s="367"/>
      <c r="M32" s="367"/>
      <c r="N32" s="367"/>
      <c r="O32" s="367"/>
      <c r="P32" s="367"/>
      <c r="Q32" s="367"/>
      <c r="R32" s="367"/>
      <c r="S32" s="367"/>
      <c r="T32" s="367"/>
      <c r="U32" s="367"/>
      <c r="V32" s="367"/>
      <c r="W32" s="367"/>
      <c r="X32" s="367"/>
      <c r="Y32" s="367"/>
      <c r="Z32" s="367"/>
      <c r="AA32" s="367"/>
      <c r="AB32" s="367"/>
      <c r="AC32" s="367"/>
      <c r="AD32" s="367"/>
      <c r="AE32" s="367"/>
      <c r="AF32" s="367"/>
      <c r="AG32" s="367"/>
      <c r="AH32" s="367"/>
      <c r="AI32" s="367"/>
      <c r="AJ32" s="367"/>
      <c r="AK32" s="367"/>
    </row>
    <row r="33" spans="1:37" ht="15.75">
      <c r="A33" s="367" t="s">
        <v>298</v>
      </c>
      <c r="B33" s="367">
        <v>7.7659776856375382</v>
      </c>
      <c r="C33" s="367">
        <v>0.28709558395447921</v>
      </c>
      <c r="D33" s="367">
        <v>0.16575471267927139</v>
      </c>
      <c r="E33" s="367"/>
      <c r="F33" s="367">
        <v>-5.9211894646675012E-16</v>
      </c>
      <c r="G33" s="367">
        <v>0.28709558395447921</v>
      </c>
      <c r="H33" s="367">
        <v>0.16575471267927139</v>
      </c>
      <c r="I33" s="367"/>
      <c r="J33" s="367">
        <v>3</v>
      </c>
      <c r="K33" s="367">
        <v>1</v>
      </c>
      <c r="L33" s="367"/>
      <c r="M33" s="367"/>
      <c r="N33" s="367"/>
      <c r="O33" s="367"/>
      <c r="P33" s="367"/>
      <c r="Q33" s="367"/>
      <c r="R33" s="367"/>
      <c r="S33" s="367"/>
      <c r="T33" s="367"/>
      <c r="U33" s="367"/>
      <c r="V33" s="367"/>
      <c r="W33" s="367"/>
      <c r="X33" s="367"/>
      <c r="Y33" s="367"/>
      <c r="Z33" s="367"/>
      <c r="AA33" s="367"/>
      <c r="AB33" s="367"/>
      <c r="AC33" s="367"/>
      <c r="AD33" s="367"/>
      <c r="AE33" s="367"/>
      <c r="AF33" s="367"/>
      <c r="AG33" s="367"/>
      <c r="AH33" s="367"/>
      <c r="AI33" s="367"/>
      <c r="AJ33" s="367"/>
      <c r="AK33" s="367"/>
    </row>
    <row r="34" spans="1:37" ht="15.75">
      <c r="A34" s="367" t="s">
        <v>364</v>
      </c>
      <c r="B34" s="367">
        <v>2.4586154787697185</v>
      </c>
      <c r="C34" s="367">
        <v>0.28013589610694051</v>
      </c>
      <c r="D34" s="367">
        <v>0.16173653502701915</v>
      </c>
      <c r="E34" s="367"/>
      <c r="F34" s="367">
        <v>5.3073622068678201</v>
      </c>
      <c r="G34" s="367">
        <v>0.28013589610694051</v>
      </c>
      <c r="H34" s="367">
        <v>0.16173653502701915</v>
      </c>
      <c r="I34" s="367"/>
      <c r="J34" s="367">
        <v>3</v>
      </c>
      <c r="K34" s="367">
        <v>1</v>
      </c>
      <c r="L34" s="367"/>
      <c r="M34" s="367"/>
      <c r="N34" s="367"/>
      <c r="O34" s="367"/>
      <c r="P34" s="367"/>
      <c r="Q34" s="367"/>
      <c r="R34" s="367"/>
      <c r="S34" s="367"/>
      <c r="T34" s="367"/>
      <c r="U34" s="367"/>
      <c r="V34" s="367"/>
      <c r="W34" s="367"/>
      <c r="X34" s="367"/>
      <c r="Y34" s="367"/>
      <c r="Z34" s="367"/>
      <c r="AA34" s="367"/>
      <c r="AB34" s="367"/>
      <c r="AC34" s="367"/>
      <c r="AD34" s="367"/>
      <c r="AE34" s="367"/>
      <c r="AF34" s="367"/>
      <c r="AG34" s="367"/>
      <c r="AH34" s="367"/>
      <c r="AI34" s="367"/>
      <c r="AJ34" s="367"/>
      <c r="AK34" s="367"/>
    </row>
    <row r="35" spans="1:37" ht="15.75">
      <c r="A35" s="367">
        <v>2</v>
      </c>
      <c r="B35" s="367">
        <v>0.43367666522132708</v>
      </c>
      <c r="C35" s="367">
        <v>0.75115001822037719</v>
      </c>
      <c r="D35" s="367">
        <v>0.43367666522132708</v>
      </c>
      <c r="E35" s="367"/>
      <c r="F35" s="367">
        <v>7.3323010204162111</v>
      </c>
      <c r="G35" s="367">
        <v>0.75115001822037719</v>
      </c>
      <c r="H35" s="367">
        <v>0.43367666522132708</v>
      </c>
      <c r="I35" s="367"/>
      <c r="J35" s="367">
        <v>3</v>
      </c>
      <c r="K35" s="367">
        <v>1</v>
      </c>
      <c r="L35" s="367"/>
      <c r="M35" s="367"/>
      <c r="N35" s="367"/>
      <c r="O35" s="367"/>
      <c r="P35" s="367"/>
      <c r="Q35" s="367"/>
      <c r="R35" s="367"/>
      <c r="S35" s="367"/>
      <c r="T35" s="367"/>
      <c r="U35" s="367"/>
      <c r="V35" s="367"/>
      <c r="W35" s="367"/>
      <c r="X35" s="367"/>
      <c r="Y35" s="367"/>
      <c r="Z35" s="367"/>
      <c r="AA35" s="367"/>
      <c r="AB35" s="367"/>
      <c r="AC35" s="367"/>
      <c r="AD35" s="367"/>
      <c r="AE35" s="367"/>
      <c r="AF35" s="367"/>
      <c r="AG35" s="367"/>
      <c r="AH35" s="367"/>
      <c r="AI35" s="367"/>
      <c r="AJ35" s="367"/>
      <c r="AK35" s="367"/>
    </row>
    <row r="36" spans="1:37" ht="15.75">
      <c r="A36" s="367" t="s">
        <v>363</v>
      </c>
      <c r="B36" s="367">
        <v>0.63436332899731451</v>
      </c>
      <c r="C36" s="367">
        <v>1.098749516281873</v>
      </c>
      <c r="D36" s="367">
        <v>0.63436332899731052</v>
      </c>
      <c r="E36" s="367"/>
      <c r="F36" s="367">
        <v>7.1316143566402239</v>
      </c>
      <c r="G36" s="367">
        <v>1.098749516281873</v>
      </c>
      <c r="H36" s="367">
        <v>0.63436332899731052</v>
      </c>
      <c r="I36" s="367"/>
      <c r="J36" s="367">
        <v>3</v>
      </c>
      <c r="K36" s="367">
        <v>1</v>
      </c>
      <c r="L36" s="367"/>
      <c r="M36" s="367"/>
      <c r="N36" s="367"/>
      <c r="O36" s="367"/>
      <c r="P36" s="367"/>
      <c r="Q36" s="367"/>
      <c r="R36" s="367"/>
      <c r="S36" s="367"/>
      <c r="T36" s="367"/>
      <c r="U36" s="367"/>
      <c r="V36" s="367"/>
      <c r="W36" s="367"/>
      <c r="X36" s="367"/>
      <c r="Y36" s="367"/>
      <c r="Z36" s="367"/>
      <c r="AA36" s="367"/>
      <c r="AB36" s="367"/>
      <c r="AC36" s="367"/>
      <c r="AD36" s="367"/>
      <c r="AE36" s="367"/>
      <c r="AF36" s="367"/>
      <c r="AG36" s="367"/>
      <c r="AH36" s="367"/>
      <c r="AI36" s="367"/>
      <c r="AJ36" s="367"/>
      <c r="AK36" s="367"/>
    </row>
    <row r="37" spans="1:37" ht="15.75">
      <c r="A37" s="367">
        <v>3</v>
      </c>
      <c r="B37" s="367">
        <v>2.8419475523339783</v>
      </c>
      <c r="C37" s="367">
        <v>0.70973363601644779</v>
      </c>
      <c r="D37" s="367">
        <v>0.40976490580702801</v>
      </c>
      <c r="E37" s="367"/>
      <c r="F37" s="367">
        <v>4.9240301333035603</v>
      </c>
      <c r="G37" s="367">
        <v>0.70973363601644779</v>
      </c>
      <c r="H37" s="367">
        <v>0.40976490580702801</v>
      </c>
      <c r="I37" s="367"/>
      <c r="J37" s="367">
        <v>3</v>
      </c>
      <c r="K37" s="367">
        <v>1</v>
      </c>
      <c r="L37" s="367"/>
      <c r="M37" s="367"/>
      <c r="N37" s="367"/>
      <c r="O37" s="367"/>
      <c r="P37" s="367"/>
      <c r="Q37" s="367"/>
      <c r="R37" s="367"/>
      <c r="S37" s="367"/>
      <c r="T37" s="367"/>
      <c r="U37" s="367"/>
      <c r="V37" s="367"/>
      <c r="W37" s="367"/>
      <c r="X37" s="367"/>
      <c r="Y37" s="367"/>
      <c r="Z37" s="367"/>
      <c r="AA37" s="367"/>
      <c r="AB37" s="367"/>
      <c r="AC37" s="367"/>
      <c r="AD37" s="367"/>
      <c r="AE37" s="367"/>
      <c r="AF37" s="367"/>
      <c r="AG37" s="367"/>
      <c r="AH37" s="367"/>
      <c r="AI37" s="367"/>
      <c r="AJ37" s="367"/>
      <c r="AK37" s="367"/>
    </row>
    <row r="38" spans="1:37" ht="15.75">
      <c r="A38" s="367" t="s">
        <v>134</v>
      </c>
      <c r="B38" s="367">
        <v>6.8495695750782133</v>
      </c>
      <c r="C38" s="367">
        <v>0.26380706325127851</v>
      </c>
      <c r="D38" s="367">
        <v>0.1523090789822503</v>
      </c>
      <c r="E38" s="367"/>
      <c r="F38" s="367">
        <v>0.91640811055932547</v>
      </c>
      <c r="G38" s="367">
        <v>0.26380706325127851</v>
      </c>
      <c r="H38" s="367">
        <v>0.1523090789822503</v>
      </c>
      <c r="I38" s="367"/>
      <c r="J38" s="367">
        <v>3</v>
      </c>
      <c r="K38" s="367">
        <v>1</v>
      </c>
      <c r="L38" s="367"/>
      <c r="M38" s="367"/>
      <c r="N38" s="367"/>
      <c r="O38" s="367"/>
      <c r="P38" s="367"/>
      <c r="Q38" s="367"/>
      <c r="R38" s="367"/>
      <c r="S38" s="367"/>
      <c r="T38" s="367"/>
      <c r="U38" s="367"/>
    </row>
    <row r="39" spans="1:37" ht="15.75">
      <c r="A39" s="367">
        <v>12</v>
      </c>
      <c r="B39" s="367">
        <v>1.2687266579946288</v>
      </c>
      <c r="C39" s="367">
        <v>1.1392407813184706</v>
      </c>
      <c r="D39" s="367">
        <v>0.65774097176601865</v>
      </c>
      <c r="E39" s="367"/>
      <c r="F39" s="367">
        <v>6.4972510276429096</v>
      </c>
      <c r="G39" s="367">
        <v>1.1392407813184706</v>
      </c>
      <c r="H39" s="367">
        <v>0.65774097176601865</v>
      </c>
      <c r="I39" s="367"/>
      <c r="J39" s="367">
        <v>3</v>
      </c>
      <c r="K39" s="367">
        <v>1</v>
      </c>
      <c r="L39" s="367"/>
      <c r="M39" s="367"/>
      <c r="N39" s="367"/>
      <c r="O39" s="367"/>
      <c r="P39" s="367"/>
      <c r="Q39" s="367"/>
      <c r="R39" s="367"/>
      <c r="S39" s="367"/>
      <c r="T39" s="367"/>
      <c r="U39" s="367"/>
    </row>
    <row r="40" spans="1:37" ht="15.75">
      <c r="A40" s="367" t="s">
        <v>142</v>
      </c>
      <c r="B40" s="367">
        <v>7.0439532669424381</v>
      </c>
      <c r="C40" s="367">
        <v>0.61457687562222429</v>
      </c>
      <c r="D40" s="367">
        <v>0.35482612457821039</v>
      </c>
      <c r="E40" s="367"/>
      <c r="F40" s="367">
        <v>0.72202441869510048</v>
      </c>
      <c r="G40" s="367">
        <v>0.61457687562222429</v>
      </c>
      <c r="H40" s="367">
        <v>0.35482612457821039</v>
      </c>
      <c r="I40" s="367"/>
      <c r="J40" s="367">
        <v>3</v>
      </c>
      <c r="K40" s="367">
        <v>1</v>
      </c>
      <c r="L40" s="367"/>
      <c r="M40" s="367"/>
      <c r="N40" s="367"/>
      <c r="O40" s="367"/>
      <c r="P40" s="367"/>
      <c r="Q40" s="367"/>
      <c r="R40" s="367"/>
      <c r="S40" s="367"/>
      <c r="T40" s="367"/>
      <c r="U40" s="367"/>
    </row>
    <row r="42" spans="1:37" ht="15.75">
      <c r="A42" s="367"/>
      <c r="B42" s="370" t="s">
        <v>366</v>
      </c>
      <c r="C42" s="367"/>
      <c r="D42" s="367"/>
      <c r="E42" s="367"/>
      <c r="F42" s="367"/>
      <c r="G42" s="367"/>
      <c r="H42" s="370"/>
      <c r="I42" s="370"/>
      <c r="J42" s="370"/>
      <c r="K42" s="371"/>
      <c r="L42" s="369"/>
      <c r="M42" s="369"/>
      <c r="N42" s="369"/>
      <c r="O42" s="369"/>
      <c r="P42" s="370"/>
      <c r="Q42" s="371"/>
      <c r="R42" s="371"/>
      <c r="S42" s="371"/>
      <c r="T42" s="371"/>
      <c r="U42" s="371"/>
    </row>
    <row r="43" spans="1:37" ht="15.75">
      <c r="A43" s="368" t="s">
        <v>317</v>
      </c>
      <c r="B43" s="367" t="s">
        <v>326</v>
      </c>
      <c r="C43" s="367" t="s">
        <v>327</v>
      </c>
      <c r="D43" s="367" t="s">
        <v>328</v>
      </c>
      <c r="E43" s="367" t="s">
        <v>316</v>
      </c>
      <c r="F43" s="367" t="s">
        <v>330</v>
      </c>
      <c r="G43" s="367" t="s">
        <v>332</v>
      </c>
      <c r="H43" s="367"/>
      <c r="I43" s="367"/>
      <c r="J43" s="367"/>
      <c r="K43" s="367"/>
      <c r="L43" s="367"/>
      <c r="M43" s="367"/>
      <c r="N43" s="367"/>
      <c r="O43" s="367"/>
      <c r="P43" s="367"/>
      <c r="Q43" s="367"/>
      <c r="R43" s="367"/>
      <c r="S43" s="367"/>
      <c r="T43" s="367"/>
      <c r="U43" s="367"/>
    </row>
    <row r="44" spans="1:37" ht="15.75">
      <c r="A44" s="367" t="s">
        <v>298</v>
      </c>
      <c r="B44" s="367">
        <v>3.9449943170753694</v>
      </c>
      <c r="C44" s="367">
        <v>1.4802973661668753E-16</v>
      </c>
      <c r="D44" s="367">
        <v>0.11638144811077755</v>
      </c>
      <c r="E44" s="367">
        <v>3</v>
      </c>
      <c r="F44" s="367">
        <v>4.0633924393084823E-2</v>
      </c>
      <c r="G44" s="367">
        <v>4.0633924393084823E-2</v>
      </c>
      <c r="H44" s="367"/>
      <c r="I44" s="367"/>
      <c r="J44" s="367"/>
      <c r="K44" s="367"/>
      <c r="L44" s="367"/>
      <c r="M44" s="367"/>
      <c r="N44" s="367"/>
      <c r="O44" s="367"/>
      <c r="P44" s="367"/>
      <c r="Q44" s="367"/>
      <c r="R44" s="367"/>
      <c r="S44" s="367"/>
      <c r="T44" s="367"/>
      <c r="U44" s="367"/>
    </row>
    <row r="45" spans="1:37" ht="15.75">
      <c r="A45" s="367" t="s">
        <v>19</v>
      </c>
      <c r="B45" s="367">
        <v>3.9348567014339779</v>
      </c>
      <c r="C45" s="367">
        <v>1.0137615641391188E-2</v>
      </c>
      <c r="D45" s="367">
        <v>0.48034444788048963</v>
      </c>
      <c r="E45" s="367">
        <v>2</v>
      </c>
      <c r="F45" s="367">
        <v>0.46146157721922482</v>
      </c>
      <c r="G45" s="367">
        <v>0.46146157721922482</v>
      </c>
      <c r="H45" s="367"/>
      <c r="I45" s="367"/>
      <c r="J45" s="367"/>
      <c r="K45" s="367"/>
      <c r="L45" s="367"/>
      <c r="M45" s="367"/>
      <c r="N45" s="367"/>
      <c r="O45" s="367"/>
      <c r="P45" s="367"/>
      <c r="Q45" s="367"/>
      <c r="R45" s="367"/>
      <c r="S45" s="367"/>
      <c r="T45" s="367"/>
      <c r="U45" s="367"/>
    </row>
    <row r="46" spans="1:37" ht="15.75">
      <c r="A46" s="367" t="s">
        <v>367</v>
      </c>
      <c r="B46" s="367">
        <v>0</v>
      </c>
      <c r="C46" s="367">
        <v>3.9449943170753694</v>
      </c>
      <c r="D46" s="367">
        <v>0</v>
      </c>
      <c r="E46" s="367">
        <v>3</v>
      </c>
      <c r="F46" s="367">
        <v>0</v>
      </c>
      <c r="G46" s="367">
        <v>0</v>
      </c>
      <c r="H46" s="367"/>
      <c r="I46" s="367"/>
      <c r="J46" s="367"/>
      <c r="K46" s="367"/>
      <c r="L46" s="367"/>
      <c r="M46" s="367"/>
      <c r="N46" s="367"/>
      <c r="O46" s="367"/>
      <c r="P46" s="367"/>
      <c r="Q46" s="367"/>
      <c r="R46" s="367"/>
      <c r="S46" s="367"/>
      <c r="T46" s="367"/>
      <c r="U46" s="367"/>
    </row>
    <row r="47" spans="1:37" ht="15.75">
      <c r="A47" s="367" t="s">
        <v>363</v>
      </c>
      <c r="B47" s="367">
        <v>1.1267370805705352</v>
      </c>
      <c r="C47" s="367">
        <v>2.8182572365048344</v>
      </c>
      <c r="D47" s="367">
        <v>0.97974709462616583</v>
      </c>
      <c r="E47" s="367">
        <v>3</v>
      </c>
      <c r="F47" s="367">
        <v>2.8797131082852396</v>
      </c>
      <c r="G47" s="367">
        <v>2.8797131082852396</v>
      </c>
      <c r="H47" s="367"/>
      <c r="I47" s="367"/>
      <c r="J47" s="367"/>
      <c r="K47" s="367"/>
      <c r="L47" s="367"/>
      <c r="M47" s="367"/>
      <c r="N47" s="367"/>
      <c r="O47" s="367"/>
      <c r="P47" s="367"/>
      <c r="Q47" s="367"/>
      <c r="R47" s="367"/>
      <c r="S47" s="367"/>
      <c r="T47" s="367"/>
      <c r="U47" s="367"/>
    </row>
    <row r="48" spans="1:37" ht="15.75">
      <c r="A48" s="367" t="s">
        <v>133</v>
      </c>
      <c r="B48" s="367">
        <v>2.8970389570292494</v>
      </c>
      <c r="C48" s="367">
        <v>1.0479553600461202</v>
      </c>
      <c r="D48" s="367">
        <v>0.3983206333782251</v>
      </c>
      <c r="E48" s="367">
        <v>3</v>
      </c>
      <c r="F48" s="367">
        <v>0.47597798092449117</v>
      </c>
      <c r="G48" s="367">
        <v>0.47597798092449117</v>
      </c>
      <c r="H48" s="367"/>
      <c r="I48" s="367"/>
      <c r="J48" s="367"/>
      <c r="K48" s="367"/>
      <c r="L48" s="367"/>
      <c r="M48" s="367"/>
      <c r="N48" s="367"/>
      <c r="O48" s="367"/>
      <c r="P48" s="367"/>
      <c r="Q48" s="367"/>
      <c r="R48" s="367"/>
      <c r="S48" s="367"/>
      <c r="T48" s="367"/>
      <c r="U48" s="367"/>
    </row>
    <row r="49" spans="1:37" ht="15.75">
      <c r="A49" s="367" t="s">
        <v>134</v>
      </c>
      <c r="B49" s="367">
        <v>3.6657091302593954</v>
      </c>
      <c r="C49" s="367">
        <v>0.2792851868159742</v>
      </c>
      <c r="D49" s="367">
        <v>0.84334056212396769</v>
      </c>
      <c r="E49" s="367">
        <v>3</v>
      </c>
      <c r="F49" s="367">
        <v>2.1336699111707094</v>
      </c>
      <c r="G49" s="367">
        <v>2.1336699111707094</v>
      </c>
      <c r="H49" s="367"/>
      <c r="I49" s="367"/>
      <c r="J49" s="367"/>
      <c r="K49" s="367"/>
      <c r="L49" s="367"/>
      <c r="M49" s="367"/>
      <c r="N49" s="367"/>
      <c r="O49" s="367"/>
      <c r="P49" s="367"/>
      <c r="Q49" s="367"/>
      <c r="R49" s="367"/>
      <c r="S49" s="367"/>
      <c r="T49" s="367"/>
      <c r="U49" s="367"/>
    </row>
    <row r="50" spans="1:37" ht="15.75">
      <c r="A50" s="367" t="s">
        <v>141</v>
      </c>
      <c r="B50" s="367">
        <v>1.6930604153492084</v>
      </c>
      <c r="C50" s="367">
        <v>2.251933901726161</v>
      </c>
      <c r="D50" s="367">
        <v>0.67901660500736327</v>
      </c>
      <c r="E50" s="367">
        <v>3</v>
      </c>
      <c r="F50" s="367">
        <v>1.3831906496271769</v>
      </c>
      <c r="G50" s="367">
        <v>1.3831906496271769</v>
      </c>
      <c r="H50" s="367"/>
      <c r="I50" s="367"/>
      <c r="J50" s="367"/>
      <c r="K50" s="367"/>
      <c r="L50" s="367"/>
      <c r="M50" s="367"/>
      <c r="N50" s="367"/>
      <c r="O50" s="367"/>
      <c r="P50" s="367"/>
      <c r="Q50" s="367"/>
      <c r="R50" s="367"/>
      <c r="S50" s="367"/>
      <c r="T50" s="367"/>
      <c r="U50" s="367"/>
    </row>
    <row r="51" spans="1:37" ht="15.75">
      <c r="A51" s="367" t="s">
        <v>142</v>
      </c>
      <c r="B51" s="367">
        <v>3.6285619775958993</v>
      </c>
      <c r="C51" s="367">
        <v>0.31643233947946997</v>
      </c>
      <c r="D51" s="367">
        <v>0.23515530422119305</v>
      </c>
      <c r="E51" s="367">
        <v>3</v>
      </c>
      <c r="F51" s="367">
        <v>0.16589405131008556</v>
      </c>
      <c r="G51" s="367">
        <v>0.16589405131008556</v>
      </c>
      <c r="H51" s="367"/>
      <c r="I51" s="367"/>
      <c r="J51" s="367"/>
      <c r="K51" s="367"/>
      <c r="L51" s="367"/>
      <c r="M51" s="367"/>
      <c r="N51" s="367"/>
      <c r="O51" s="367"/>
      <c r="P51" s="367"/>
      <c r="Q51" s="367"/>
      <c r="R51" s="367"/>
      <c r="S51" s="367"/>
      <c r="T51" s="367"/>
      <c r="U51" s="367"/>
    </row>
    <row r="52" spans="1:37" ht="15.75">
      <c r="A52" s="368" t="s">
        <v>318</v>
      </c>
      <c r="B52" s="367" t="s">
        <v>368</v>
      </c>
      <c r="C52" s="367" t="s">
        <v>368</v>
      </c>
      <c r="D52" s="367" t="s">
        <v>368</v>
      </c>
      <c r="E52" s="367"/>
      <c r="F52" s="367"/>
      <c r="G52" s="367"/>
      <c r="H52" s="367"/>
      <c r="I52" s="367"/>
      <c r="J52" s="367"/>
      <c r="K52" s="367"/>
      <c r="L52" s="367"/>
      <c r="M52" s="367"/>
      <c r="N52" s="367"/>
      <c r="O52" s="367"/>
      <c r="P52" s="367"/>
      <c r="Q52" s="367"/>
      <c r="R52" s="367"/>
      <c r="S52" s="367"/>
      <c r="T52" s="367"/>
      <c r="U52" s="367"/>
    </row>
    <row r="53" spans="1:37" ht="15.75">
      <c r="A53" s="367" t="s">
        <v>298</v>
      </c>
      <c r="B53" s="367">
        <v>7.7659776856375382</v>
      </c>
      <c r="C53" s="367">
        <v>-5.9211894646675012E-16</v>
      </c>
      <c r="D53" s="367">
        <v>0.28709558395447921</v>
      </c>
      <c r="E53" s="367">
        <v>3</v>
      </c>
      <c r="F53" s="367">
        <v>0.24727162297849026</v>
      </c>
      <c r="G53" s="367">
        <v>0.24727162297849026</v>
      </c>
      <c r="H53" s="367"/>
      <c r="I53" s="367"/>
      <c r="J53" s="367"/>
      <c r="K53" s="367"/>
      <c r="L53" s="367"/>
      <c r="M53" s="367"/>
      <c r="N53" s="367"/>
      <c r="O53" s="367"/>
      <c r="P53" s="367"/>
      <c r="Q53" s="367"/>
      <c r="R53" s="367"/>
      <c r="S53" s="367"/>
      <c r="T53" s="367"/>
      <c r="U53" s="367"/>
    </row>
    <row r="54" spans="1:37" ht="15.75">
      <c r="A54" s="367" t="s">
        <v>19</v>
      </c>
      <c r="B54" s="367">
        <v>2.4586154787697185</v>
      </c>
      <c r="C54" s="367">
        <v>5.3073622068678201</v>
      </c>
      <c r="D54" s="367">
        <v>0.28013589610694051</v>
      </c>
      <c r="E54" s="367">
        <v>3</v>
      </c>
      <c r="F54" s="367">
        <v>0.23542836086291569</v>
      </c>
      <c r="G54" s="367">
        <v>0.23542836086291569</v>
      </c>
    </row>
    <row r="55" spans="1:37" ht="15.75">
      <c r="A55" s="367" t="s">
        <v>367</v>
      </c>
      <c r="B55" s="367">
        <v>0.43367666522132708</v>
      </c>
      <c r="C55" s="367">
        <v>7.3323010204162111</v>
      </c>
      <c r="D55" s="367">
        <v>0.75115001822037719</v>
      </c>
      <c r="E55" s="367">
        <v>3</v>
      </c>
      <c r="F55" s="367">
        <v>1.6926790496174191</v>
      </c>
      <c r="G55" s="367">
        <v>1.6926790496174191</v>
      </c>
    </row>
    <row r="56" spans="1:37" ht="15.75">
      <c r="A56" s="367" t="s">
        <v>363</v>
      </c>
      <c r="B56" s="367">
        <v>0.63436332899731451</v>
      </c>
      <c r="C56" s="367">
        <v>7.1316143566402239</v>
      </c>
      <c r="D56" s="367">
        <v>1.098749516281873</v>
      </c>
      <c r="E56" s="367">
        <v>3</v>
      </c>
      <c r="F56" s="367">
        <v>3.6217514985889503</v>
      </c>
      <c r="G56" s="367">
        <v>3.6217514985889503</v>
      </c>
    </row>
    <row r="57" spans="1:37" ht="15.75">
      <c r="A57" s="367" t="s">
        <v>133</v>
      </c>
      <c r="B57" s="367">
        <v>2.8419475523339783</v>
      </c>
      <c r="C57" s="367">
        <v>4.9240301333035603</v>
      </c>
      <c r="D57" s="367">
        <v>0.70973363601644779</v>
      </c>
      <c r="E57" s="367">
        <v>3</v>
      </c>
      <c r="F57" s="367">
        <v>1.5111655022793826</v>
      </c>
      <c r="G57" s="367">
        <v>1.5111655022793826</v>
      </c>
    </row>
    <row r="58" spans="1:37" ht="15.75">
      <c r="A58" s="367" t="s">
        <v>134</v>
      </c>
      <c r="B58" s="367">
        <v>6.8495695750782133</v>
      </c>
      <c r="C58" s="367">
        <v>0.91640811055932547</v>
      </c>
      <c r="D58" s="367">
        <v>0.26380706325127851</v>
      </c>
      <c r="E58" s="367">
        <v>3</v>
      </c>
      <c r="F58" s="367">
        <v>0.20878249986379216</v>
      </c>
      <c r="G58" s="367">
        <v>0.20878249986379216</v>
      </c>
    </row>
    <row r="59" spans="1:37" ht="15.75">
      <c r="A59" s="367" t="s">
        <v>141</v>
      </c>
      <c r="B59" s="367">
        <v>1.2687266579946288</v>
      </c>
      <c r="C59" s="367">
        <v>6.4972510276429096</v>
      </c>
      <c r="D59" s="367">
        <v>1.1392407813184706</v>
      </c>
      <c r="E59" s="367">
        <v>3</v>
      </c>
      <c r="F59" s="367">
        <v>3.8936086734573587</v>
      </c>
      <c r="G59" s="367">
        <v>3.8936086734573587</v>
      </c>
    </row>
    <row r="60" spans="1:37" ht="15.75">
      <c r="A60" s="367" t="s">
        <v>142</v>
      </c>
      <c r="B60" s="367">
        <v>7.0439532669424381</v>
      </c>
      <c r="C60" s="367">
        <v>0.72202441869510048</v>
      </c>
      <c r="D60" s="367">
        <v>0.61457687562222429</v>
      </c>
      <c r="E60" s="367">
        <v>3</v>
      </c>
      <c r="F60" s="367">
        <v>1.1331142081487249</v>
      </c>
      <c r="G60" s="367">
        <v>1.1331142081487249</v>
      </c>
    </row>
    <row r="62" spans="1:37" ht="19.5" thickBot="1">
      <c r="A62" s="279">
        <v>993</v>
      </c>
    </row>
    <row r="63" spans="1:37" ht="15.75">
      <c r="A63" s="379" t="s">
        <v>294</v>
      </c>
      <c r="B63" s="378"/>
      <c r="C63" s="378"/>
      <c r="D63" s="378"/>
      <c r="E63" s="378"/>
      <c r="F63" s="378"/>
      <c r="G63" s="378"/>
      <c r="H63" s="378"/>
      <c r="I63" s="378"/>
      <c r="J63" s="378"/>
      <c r="K63" s="378"/>
      <c r="L63" s="378"/>
      <c r="M63" s="379" t="s">
        <v>297</v>
      </c>
      <c r="N63" s="610" t="s">
        <v>298</v>
      </c>
      <c r="O63" s="611"/>
      <c r="P63" s="612"/>
      <c r="Q63" s="610" t="s">
        <v>19</v>
      </c>
      <c r="R63" s="611"/>
      <c r="S63" s="612"/>
      <c r="T63" s="610">
        <v>2</v>
      </c>
      <c r="U63" s="611"/>
      <c r="V63" s="612"/>
      <c r="W63" s="610" t="s">
        <v>363</v>
      </c>
      <c r="X63" s="611"/>
      <c r="Y63" s="612"/>
      <c r="Z63" s="610">
        <v>3</v>
      </c>
      <c r="AA63" s="611"/>
      <c r="AB63" s="612"/>
      <c r="AC63" s="610" t="s">
        <v>134</v>
      </c>
      <c r="AD63" s="611"/>
      <c r="AE63" s="612"/>
      <c r="AF63" s="610">
        <v>12</v>
      </c>
      <c r="AG63" s="611"/>
      <c r="AH63" s="612"/>
      <c r="AI63" s="610" t="s">
        <v>142</v>
      </c>
      <c r="AJ63" s="611"/>
      <c r="AK63" s="612"/>
    </row>
    <row r="64" spans="1:37" ht="15.75">
      <c r="A64" s="379" t="s">
        <v>317</v>
      </c>
      <c r="B64" s="378" t="s">
        <v>306</v>
      </c>
      <c r="C64" s="378" t="s">
        <v>307</v>
      </c>
      <c r="D64" s="378" t="s">
        <v>308</v>
      </c>
      <c r="E64" s="378"/>
      <c r="F64" s="378" t="s">
        <v>309</v>
      </c>
      <c r="G64" s="378" t="s">
        <v>310</v>
      </c>
      <c r="H64" s="378" t="s">
        <v>311</v>
      </c>
      <c r="I64" s="378"/>
      <c r="J64" s="378" t="s">
        <v>312</v>
      </c>
      <c r="K64" s="378" t="s">
        <v>313</v>
      </c>
      <c r="L64" s="378"/>
      <c r="M64" s="378"/>
      <c r="N64" s="383" t="s">
        <v>314</v>
      </c>
      <c r="O64" s="384" t="s">
        <v>315</v>
      </c>
      <c r="P64" s="385" t="s">
        <v>316</v>
      </c>
      <c r="Q64" s="383" t="s">
        <v>314</v>
      </c>
      <c r="R64" s="384" t="s">
        <v>315</v>
      </c>
      <c r="S64" s="385" t="s">
        <v>316</v>
      </c>
      <c r="T64" s="383" t="s">
        <v>314</v>
      </c>
      <c r="U64" s="384" t="s">
        <v>315</v>
      </c>
      <c r="V64" s="385" t="s">
        <v>316</v>
      </c>
      <c r="W64" s="383" t="s">
        <v>314</v>
      </c>
      <c r="X64" s="384" t="s">
        <v>315</v>
      </c>
      <c r="Y64" s="385" t="s">
        <v>316</v>
      </c>
      <c r="Z64" s="383" t="s">
        <v>314</v>
      </c>
      <c r="AA64" s="384" t="s">
        <v>315</v>
      </c>
      <c r="AB64" s="385" t="s">
        <v>316</v>
      </c>
      <c r="AC64" s="383" t="s">
        <v>314</v>
      </c>
      <c r="AD64" s="384" t="s">
        <v>315</v>
      </c>
      <c r="AE64" s="385" t="s">
        <v>316</v>
      </c>
      <c r="AF64" s="383" t="s">
        <v>314</v>
      </c>
      <c r="AG64" s="384" t="s">
        <v>315</v>
      </c>
      <c r="AH64" s="385" t="s">
        <v>316</v>
      </c>
      <c r="AI64" s="383" t="s">
        <v>314</v>
      </c>
      <c r="AJ64" s="384" t="s">
        <v>315</v>
      </c>
      <c r="AK64" s="385" t="s">
        <v>316</v>
      </c>
    </row>
    <row r="65" spans="1:37" ht="15.75">
      <c r="A65" s="378" t="s">
        <v>298</v>
      </c>
      <c r="B65" s="378">
        <v>4.3806748147318242</v>
      </c>
      <c r="C65" s="378">
        <v>0.4729415279792657</v>
      </c>
      <c r="D65" s="378">
        <v>0.19307757028690248</v>
      </c>
      <c r="E65" s="378"/>
      <c r="F65" s="378">
        <v>0</v>
      </c>
      <c r="G65" s="378">
        <v>0.13298733063505505</v>
      </c>
      <c r="H65" s="378">
        <v>5.4291850385113749E-2</v>
      </c>
      <c r="I65" s="378"/>
      <c r="J65" s="378">
        <v>6</v>
      </c>
      <c r="K65" s="378">
        <v>2</v>
      </c>
      <c r="L65" s="378"/>
      <c r="M65" s="379" t="s">
        <v>317</v>
      </c>
      <c r="N65" s="383">
        <v>4.3806748147318242</v>
      </c>
      <c r="O65" s="384">
        <v>0.4729415279792657</v>
      </c>
      <c r="P65" s="385">
        <v>6</v>
      </c>
      <c r="Q65" s="383">
        <v>4.1137985735150631</v>
      </c>
      <c r="R65" s="384">
        <v>0.33727005423262757</v>
      </c>
      <c r="S65" s="385">
        <v>5</v>
      </c>
      <c r="T65" s="383">
        <v>1.343575413181199</v>
      </c>
      <c r="U65" s="384">
        <v>1.2385488874908248</v>
      </c>
      <c r="V65" s="385">
        <v>6</v>
      </c>
      <c r="W65" s="383">
        <v>3.2828383743068712</v>
      </c>
      <c r="X65" s="384">
        <v>0.88821134190251871</v>
      </c>
      <c r="Y65" s="385">
        <v>6</v>
      </c>
      <c r="Z65" s="383">
        <v>3.4966721241820977</v>
      </c>
      <c r="AA65" s="384">
        <v>0.73383774735227658</v>
      </c>
      <c r="AB65" s="385">
        <v>6</v>
      </c>
      <c r="AC65" s="383">
        <v>4.1314891330651129</v>
      </c>
      <c r="AD65" s="384">
        <v>0.39001028347814792</v>
      </c>
      <c r="AE65" s="385">
        <v>6</v>
      </c>
      <c r="AF65" s="383">
        <v>3.3630435900497253</v>
      </c>
      <c r="AG65" s="384">
        <v>0.8931433665320917</v>
      </c>
      <c r="AH65" s="385">
        <v>6</v>
      </c>
      <c r="AI65" s="383">
        <v>4.2272501467917776</v>
      </c>
      <c r="AJ65" s="384">
        <v>0.8931433665320917</v>
      </c>
      <c r="AK65" s="385">
        <v>6</v>
      </c>
    </row>
    <row r="66" spans="1:37" ht="16.5" thickBot="1">
      <c r="A66" s="378" t="s">
        <v>364</v>
      </c>
      <c r="B66" s="378">
        <v>4.1137985735150631</v>
      </c>
      <c r="C66" s="378">
        <v>0.33727005423262757</v>
      </c>
      <c r="D66" s="378">
        <v>0.15083175360783918</v>
      </c>
      <c r="E66" s="378"/>
      <c r="F66" s="378">
        <v>0.35764805595634386</v>
      </c>
      <c r="G66" s="378">
        <v>0.47640142215230535</v>
      </c>
      <c r="H66" s="378">
        <v>0.21305319290202579</v>
      </c>
      <c r="I66" s="378"/>
      <c r="J66" s="378">
        <v>5</v>
      </c>
      <c r="K66" s="378">
        <v>2</v>
      </c>
      <c r="L66" s="378"/>
      <c r="M66" s="379" t="s">
        <v>318</v>
      </c>
      <c r="N66" s="386">
        <v>7.872645658289291</v>
      </c>
      <c r="O66" s="387">
        <v>0.50554602000982107</v>
      </c>
      <c r="P66" s="388">
        <v>6</v>
      </c>
      <c r="Q66" s="386">
        <v>6.955387361641459</v>
      </c>
      <c r="R66" s="387">
        <v>0.19557236450852808</v>
      </c>
      <c r="S66" s="388">
        <v>6</v>
      </c>
      <c r="T66" s="386">
        <v>4.2403266819473417</v>
      </c>
      <c r="U66" s="387">
        <v>1.4331147059804714</v>
      </c>
      <c r="V66" s="388">
        <v>6</v>
      </c>
      <c r="W66" s="386">
        <v>6.9964301042509609</v>
      </c>
      <c r="X66" s="387">
        <v>0.80044551918059226</v>
      </c>
      <c r="Y66" s="388">
        <v>6</v>
      </c>
      <c r="Z66" s="386">
        <v>5.6003155377885294</v>
      </c>
      <c r="AA66" s="387">
        <v>0.39001028347814792</v>
      </c>
      <c r="AB66" s="388">
        <v>6</v>
      </c>
      <c r="AC66" s="386">
        <v>7.9969499910966206</v>
      </c>
      <c r="AD66" s="387">
        <v>0.38629271095082585</v>
      </c>
      <c r="AE66" s="388">
        <v>6</v>
      </c>
      <c r="AF66" s="386">
        <v>6.4961435007030319</v>
      </c>
      <c r="AG66" s="387">
        <v>0.81462365290676964</v>
      </c>
      <c r="AH66" s="388">
        <v>6</v>
      </c>
      <c r="AI66" s="386">
        <v>6.5410709303316423</v>
      </c>
      <c r="AJ66" s="387">
        <v>0.23774700974701718</v>
      </c>
      <c r="AK66" s="388">
        <v>6</v>
      </c>
    </row>
    <row r="67" spans="1:37" ht="15.75">
      <c r="A67" s="378">
        <v>2</v>
      </c>
      <c r="B67" s="378">
        <v>1.343575413181199</v>
      </c>
      <c r="C67" s="378">
        <v>1.2385488874908248</v>
      </c>
      <c r="D67" s="378">
        <v>0.50563546597404874</v>
      </c>
      <c r="E67" s="378"/>
      <c r="F67" s="378">
        <v>3.0370994015506256</v>
      </c>
      <c r="G67" s="378">
        <v>1.2325604371648424</v>
      </c>
      <c r="H67" s="378">
        <v>0.50319069136593864</v>
      </c>
      <c r="I67" s="378"/>
      <c r="J67" s="378">
        <v>6</v>
      </c>
      <c r="K67" s="378">
        <v>2</v>
      </c>
      <c r="L67" s="378"/>
      <c r="M67" s="378"/>
      <c r="N67" s="378"/>
      <c r="O67" s="378"/>
      <c r="P67" s="378"/>
      <c r="Q67" s="378"/>
      <c r="R67" s="378"/>
      <c r="S67" s="378"/>
      <c r="T67" s="378"/>
      <c r="U67" s="378"/>
      <c r="V67" s="378"/>
      <c r="W67" s="378"/>
      <c r="X67" s="378"/>
      <c r="Y67" s="378"/>
      <c r="Z67" s="378"/>
      <c r="AA67" s="378"/>
      <c r="AB67" s="378"/>
      <c r="AC67" s="378"/>
      <c r="AD67" s="378"/>
      <c r="AE67" s="378"/>
      <c r="AF67" s="378"/>
      <c r="AG67" s="378"/>
      <c r="AH67" s="378"/>
      <c r="AI67" s="378"/>
      <c r="AJ67" s="378"/>
      <c r="AK67" s="378"/>
    </row>
    <row r="68" spans="1:37" ht="16.5" thickBot="1">
      <c r="A68" s="378" t="s">
        <v>363</v>
      </c>
      <c r="B68" s="378">
        <v>3.2828383743068712</v>
      </c>
      <c r="C68" s="378">
        <v>0.88821134190251871</v>
      </c>
      <c r="D68" s="378">
        <v>0.36261076190231706</v>
      </c>
      <c r="E68" s="378"/>
      <c r="F68" s="378">
        <v>1.0978364404249534</v>
      </c>
      <c r="G68" s="378">
        <v>0.59849713789891179</v>
      </c>
      <c r="H68" s="378">
        <v>0.24433543339474564</v>
      </c>
      <c r="I68" s="378"/>
      <c r="J68" s="378">
        <v>6</v>
      </c>
      <c r="K68" s="378">
        <v>2</v>
      </c>
      <c r="L68" s="378"/>
      <c r="M68" s="379" t="s">
        <v>319</v>
      </c>
      <c r="N68" s="378"/>
      <c r="O68" s="378"/>
      <c r="P68" s="378"/>
      <c r="Q68" s="378"/>
      <c r="R68" s="378"/>
      <c r="S68" s="378"/>
      <c r="T68" s="378"/>
      <c r="U68" s="378"/>
      <c r="V68" s="378"/>
      <c r="W68" s="378"/>
      <c r="X68" s="378"/>
      <c r="Y68" s="378"/>
      <c r="Z68" s="378"/>
      <c r="AA68" s="378"/>
      <c r="AB68" s="378"/>
      <c r="AC68" s="378"/>
      <c r="AD68" s="378"/>
      <c r="AE68" s="378"/>
      <c r="AF68" s="378"/>
      <c r="AG68" s="378"/>
      <c r="AH68" s="378"/>
      <c r="AI68" s="378"/>
      <c r="AJ68" s="378"/>
      <c r="AK68" s="378"/>
    </row>
    <row r="69" spans="1:37" ht="15.75">
      <c r="A69" s="378">
        <v>3</v>
      </c>
      <c r="B69" s="378">
        <v>3.4966721241820977</v>
      </c>
      <c r="C69" s="378">
        <v>0.73383774735227658</v>
      </c>
      <c r="D69" s="378">
        <v>0.29958800583441914</v>
      </c>
      <c r="E69" s="378"/>
      <c r="F69" s="378">
        <v>0.88400269054972613</v>
      </c>
      <c r="G69" s="378">
        <v>0.45388582126424604</v>
      </c>
      <c r="H69" s="378">
        <v>0.18529811059691495</v>
      </c>
      <c r="I69" s="378"/>
      <c r="J69" s="378">
        <v>6</v>
      </c>
      <c r="K69" s="378">
        <v>2</v>
      </c>
      <c r="L69" s="378"/>
      <c r="M69" s="378"/>
      <c r="N69" s="610" t="s">
        <v>298</v>
      </c>
      <c r="O69" s="611"/>
      <c r="P69" s="612"/>
      <c r="Q69" s="610" t="s">
        <v>19</v>
      </c>
      <c r="R69" s="611"/>
      <c r="S69" s="612"/>
      <c r="T69" s="610">
        <v>2</v>
      </c>
      <c r="U69" s="611"/>
      <c r="V69" s="612"/>
      <c r="W69" s="610" t="s">
        <v>363</v>
      </c>
      <c r="X69" s="611"/>
      <c r="Y69" s="612"/>
      <c r="Z69" s="610">
        <v>3</v>
      </c>
      <c r="AA69" s="611"/>
      <c r="AB69" s="612"/>
      <c r="AC69" s="610" t="s">
        <v>134</v>
      </c>
      <c r="AD69" s="611"/>
      <c r="AE69" s="612"/>
      <c r="AF69" s="610">
        <v>12</v>
      </c>
      <c r="AG69" s="611"/>
      <c r="AH69" s="612"/>
      <c r="AI69" s="610" t="s">
        <v>142</v>
      </c>
      <c r="AJ69" s="611"/>
      <c r="AK69" s="612"/>
    </row>
    <row r="70" spans="1:37" ht="15.75">
      <c r="A70" s="378" t="s">
        <v>134</v>
      </c>
      <c r="B70" s="378">
        <v>4.1314891330651129</v>
      </c>
      <c r="C70" s="378">
        <v>0.39001028347814792</v>
      </c>
      <c r="D70" s="378">
        <v>0.15922103149328051</v>
      </c>
      <c r="E70" s="378"/>
      <c r="F70" s="378">
        <v>0.24918568166671165</v>
      </c>
      <c r="G70" s="378">
        <v>0.11645599742227018</v>
      </c>
      <c r="H70" s="378">
        <v>4.7542961861905847E-2</v>
      </c>
      <c r="I70" s="378"/>
      <c r="J70" s="378">
        <v>6</v>
      </c>
      <c r="K70" s="378">
        <v>2</v>
      </c>
      <c r="L70" s="378"/>
      <c r="M70" s="378"/>
      <c r="N70" s="383" t="s">
        <v>314</v>
      </c>
      <c r="O70" s="384" t="s">
        <v>315</v>
      </c>
      <c r="P70" s="385" t="s">
        <v>316</v>
      </c>
      <c r="Q70" s="383" t="s">
        <v>314</v>
      </c>
      <c r="R70" s="384" t="s">
        <v>315</v>
      </c>
      <c r="S70" s="385" t="s">
        <v>316</v>
      </c>
      <c r="T70" s="383" t="s">
        <v>314</v>
      </c>
      <c r="U70" s="384" t="s">
        <v>315</v>
      </c>
      <c r="V70" s="385" t="s">
        <v>316</v>
      </c>
      <c r="W70" s="383" t="s">
        <v>314</v>
      </c>
      <c r="X70" s="384" t="s">
        <v>315</v>
      </c>
      <c r="Y70" s="385" t="s">
        <v>316</v>
      </c>
      <c r="Z70" s="383" t="s">
        <v>314</v>
      </c>
      <c r="AA70" s="384" t="s">
        <v>315</v>
      </c>
      <c r="AB70" s="385" t="s">
        <v>316</v>
      </c>
      <c r="AC70" s="383" t="s">
        <v>314</v>
      </c>
      <c r="AD70" s="384" t="s">
        <v>315</v>
      </c>
      <c r="AE70" s="385" t="s">
        <v>316</v>
      </c>
      <c r="AF70" s="383" t="s">
        <v>314</v>
      </c>
      <c r="AG70" s="384" t="s">
        <v>315</v>
      </c>
      <c r="AH70" s="385" t="s">
        <v>316</v>
      </c>
      <c r="AI70" s="383" t="s">
        <v>314</v>
      </c>
      <c r="AJ70" s="384" t="s">
        <v>315</v>
      </c>
      <c r="AK70" s="385" t="s">
        <v>316</v>
      </c>
    </row>
    <row r="71" spans="1:37" ht="15.75">
      <c r="A71" s="378">
        <v>12</v>
      </c>
      <c r="B71" s="378">
        <v>3.3630435900497253</v>
      </c>
      <c r="C71" s="378">
        <v>0.8931433665320917</v>
      </c>
      <c r="D71" s="378">
        <v>0.36462425252586589</v>
      </c>
      <c r="E71" s="378"/>
      <c r="F71" s="378">
        <v>1.0176312246820993</v>
      </c>
      <c r="G71" s="378">
        <v>1.0565680410666518</v>
      </c>
      <c r="H71" s="378">
        <v>0.43134209652421324</v>
      </c>
      <c r="I71" s="378"/>
      <c r="J71" s="378">
        <v>6</v>
      </c>
      <c r="K71" s="378">
        <v>2</v>
      </c>
      <c r="L71" s="378"/>
      <c r="M71" s="379" t="s">
        <v>317</v>
      </c>
      <c r="N71" s="383">
        <v>0</v>
      </c>
      <c r="O71" s="384">
        <v>0.13298733063505505</v>
      </c>
      <c r="P71" s="385">
        <v>6</v>
      </c>
      <c r="Q71" s="383">
        <v>0.35764805595634386</v>
      </c>
      <c r="R71" s="384">
        <v>0.47640142215230535</v>
      </c>
      <c r="S71" s="385">
        <v>5</v>
      </c>
      <c r="T71" s="383">
        <v>3.0370994015506256</v>
      </c>
      <c r="U71" s="384">
        <v>1.2325604371648424</v>
      </c>
      <c r="V71" s="385">
        <v>6</v>
      </c>
      <c r="W71" s="383">
        <v>1.0978364404249534</v>
      </c>
      <c r="X71" s="384">
        <v>0.59849713789891179</v>
      </c>
      <c r="Y71" s="385">
        <v>6</v>
      </c>
      <c r="Z71" s="383">
        <v>0.88400269054972613</v>
      </c>
      <c r="AA71" s="384">
        <v>0.45388582126424604</v>
      </c>
      <c r="AB71" s="385">
        <v>6</v>
      </c>
      <c r="AC71" s="383">
        <v>0.24918568166671165</v>
      </c>
      <c r="AD71" s="384">
        <v>0.45388582126424604</v>
      </c>
      <c r="AE71" s="385">
        <v>6</v>
      </c>
      <c r="AF71" s="383">
        <v>1.0176312246820993</v>
      </c>
      <c r="AG71" s="384">
        <v>1.0565680410666518</v>
      </c>
      <c r="AH71" s="385">
        <v>6</v>
      </c>
      <c r="AI71" s="383">
        <v>0.15342466794004692</v>
      </c>
      <c r="AJ71" s="384">
        <v>0.45617727767968674</v>
      </c>
      <c r="AK71" s="385">
        <v>6</v>
      </c>
    </row>
    <row r="72" spans="1:37" ht="16.5" thickBot="1">
      <c r="A72" s="378" t="s">
        <v>142</v>
      </c>
      <c r="B72" s="378">
        <v>4.2272501467917776</v>
      </c>
      <c r="C72" s="378">
        <v>0.23774700974701718</v>
      </c>
      <c r="D72" s="378">
        <v>9.7059810292115148E-2</v>
      </c>
      <c r="E72" s="378"/>
      <c r="F72" s="378">
        <v>0.15342466794004692</v>
      </c>
      <c r="G72" s="378">
        <v>0.45617727767968674</v>
      </c>
      <c r="H72" s="378">
        <v>0.18623359376119106</v>
      </c>
      <c r="I72" s="378"/>
      <c r="J72" s="378">
        <v>6</v>
      </c>
      <c r="K72" s="378">
        <v>2</v>
      </c>
      <c r="L72" s="378"/>
      <c r="M72" s="379" t="s">
        <v>318</v>
      </c>
      <c r="N72" s="386">
        <v>7.4014868308343773E-16</v>
      </c>
      <c r="O72" s="387">
        <v>0.50551507226118098</v>
      </c>
      <c r="P72" s="388">
        <v>6</v>
      </c>
      <c r="Q72" s="386">
        <v>0.91725829664783121</v>
      </c>
      <c r="R72" s="387">
        <v>0.19092832764961182</v>
      </c>
      <c r="S72" s="388">
        <v>6</v>
      </c>
      <c r="T72" s="386">
        <v>3.6323189763419488</v>
      </c>
      <c r="U72" s="387">
        <v>1.435944931742352</v>
      </c>
      <c r="V72" s="388">
        <v>6</v>
      </c>
      <c r="W72" s="386">
        <v>0.87621555403833062</v>
      </c>
      <c r="X72" s="387">
        <v>0.80070610685755739</v>
      </c>
      <c r="Y72" s="388">
        <v>6</v>
      </c>
      <c r="Z72" s="386">
        <v>2.2723301205007616</v>
      </c>
      <c r="AA72" s="387">
        <v>1.0994806618689938</v>
      </c>
      <c r="AB72" s="388">
        <v>6</v>
      </c>
      <c r="AC72" s="386">
        <v>-0.12430433280732893</v>
      </c>
      <c r="AD72" s="387">
        <v>0.38245789137409425</v>
      </c>
      <c r="AE72" s="388">
        <v>6</v>
      </c>
      <c r="AF72" s="386">
        <v>1.3765021575862584</v>
      </c>
      <c r="AG72" s="387">
        <v>0.80992984857949601</v>
      </c>
      <c r="AH72" s="388">
        <v>6</v>
      </c>
      <c r="AI72" s="386">
        <v>1.3315747279576493</v>
      </c>
      <c r="AJ72" s="387">
        <v>0.88306754768987195</v>
      </c>
      <c r="AK72" s="388">
        <v>6</v>
      </c>
    </row>
    <row r="73" spans="1:37" ht="15.75">
      <c r="A73" s="379" t="s">
        <v>365</v>
      </c>
      <c r="B73" s="378"/>
      <c r="C73" s="378"/>
      <c r="D73" s="378"/>
      <c r="E73" s="378"/>
      <c r="F73" s="378"/>
      <c r="G73" s="378"/>
      <c r="H73" s="378"/>
      <c r="I73" s="378"/>
      <c r="J73" s="378"/>
      <c r="K73" s="378"/>
      <c r="L73" s="378"/>
      <c r="M73" s="378"/>
      <c r="N73" s="378"/>
      <c r="O73" s="378"/>
      <c r="P73" s="378"/>
      <c r="Q73" s="378"/>
      <c r="R73" s="378"/>
      <c r="S73" s="378"/>
      <c r="T73" s="378"/>
      <c r="U73" s="378"/>
      <c r="V73" s="378"/>
      <c r="W73" s="378"/>
      <c r="X73" s="378"/>
      <c r="Y73" s="378"/>
      <c r="Z73" s="378"/>
      <c r="AA73" s="378"/>
      <c r="AB73" s="378"/>
      <c r="AC73" s="378"/>
      <c r="AD73" s="378"/>
      <c r="AE73" s="378"/>
      <c r="AF73" s="378"/>
      <c r="AG73" s="378"/>
      <c r="AH73" s="378"/>
      <c r="AI73" s="378"/>
      <c r="AJ73" s="378"/>
      <c r="AK73" s="378"/>
    </row>
    <row r="74" spans="1:37" ht="15.75">
      <c r="A74" s="378" t="s">
        <v>298</v>
      </c>
      <c r="B74" s="378">
        <v>7.872645658289291</v>
      </c>
      <c r="C74" s="378">
        <v>0.50554602000982107</v>
      </c>
      <c r="D74" s="378">
        <v>0.20638829841981934</v>
      </c>
      <c r="E74" s="378"/>
      <c r="F74" s="378">
        <v>7.4014868308343773E-16</v>
      </c>
      <c r="G74" s="378">
        <v>0.50551507226118098</v>
      </c>
      <c r="H74" s="378">
        <v>0.20637566405434332</v>
      </c>
      <c r="I74" s="378"/>
      <c r="J74" s="378">
        <v>6</v>
      </c>
      <c r="K74" s="378">
        <v>2</v>
      </c>
      <c r="L74" s="378"/>
      <c r="M74" s="378"/>
      <c r="N74" s="378"/>
      <c r="O74" s="378"/>
      <c r="P74" s="378"/>
      <c r="Q74" s="378"/>
      <c r="R74" s="378"/>
      <c r="S74" s="378"/>
      <c r="T74" s="378"/>
      <c r="U74" s="378"/>
      <c r="V74" s="378"/>
      <c r="W74" s="378"/>
      <c r="X74" s="378"/>
      <c r="Y74" s="378"/>
      <c r="Z74" s="378"/>
      <c r="AA74" s="378"/>
      <c r="AB74" s="378"/>
      <c r="AC74" s="378"/>
      <c r="AD74" s="378"/>
      <c r="AE74" s="378"/>
      <c r="AF74" s="378"/>
      <c r="AG74" s="378"/>
      <c r="AH74" s="378"/>
      <c r="AI74" s="378"/>
      <c r="AJ74" s="378"/>
      <c r="AK74" s="378"/>
    </row>
    <row r="75" spans="1:37" ht="15.75">
      <c r="A75" s="378" t="s">
        <v>364</v>
      </c>
      <c r="B75" s="378">
        <v>6.955387361641459</v>
      </c>
      <c r="C75" s="378">
        <v>0.19557236450852808</v>
      </c>
      <c r="D75" s="378">
        <v>7.9842083472582079E-2</v>
      </c>
      <c r="E75" s="378"/>
      <c r="F75" s="378">
        <v>0.91725829664783121</v>
      </c>
      <c r="G75" s="378">
        <v>0.19092832764961182</v>
      </c>
      <c r="H75" s="378">
        <v>7.7946163364078336E-2</v>
      </c>
      <c r="I75" s="378"/>
      <c r="J75" s="378">
        <v>6</v>
      </c>
      <c r="K75" s="378">
        <v>2</v>
      </c>
      <c r="L75" s="378"/>
      <c r="M75" s="378"/>
      <c r="N75" s="378"/>
      <c r="O75" s="378"/>
      <c r="P75" s="378"/>
      <c r="Q75" s="378"/>
      <c r="R75" s="378"/>
      <c r="S75" s="378"/>
      <c r="T75" s="378"/>
      <c r="U75" s="378"/>
      <c r="V75" s="378"/>
      <c r="W75" s="378"/>
      <c r="X75" s="378"/>
      <c r="Y75" s="378"/>
      <c r="Z75" s="378"/>
      <c r="AA75" s="378"/>
      <c r="AB75" s="378"/>
      <c r="AC75" s="378"/>
      <c r="AD75" s="378"/>
      <c r="AE75" s="378"/>
      <c r="AF75" s="378"/>
      <c r="AG75" s="378"/>
      <c r="AH75" s="378"/>
      <c r="AI75" s="378"/>
      <c r="AJ75" s="378"/>
      <c r="AK75" s="378"/>
    </row>
    <row r="76" spans="1:37" ht="15.75">
      <c r="A76" s="378">
        <v>2</v>
      </c>
      <c r="B76" s="378">
        <v>4.2403266819473417</v>
      </c>
      <c r="C76" s="378">
        <v>1.4331147059804714</v>
      </c>
      <c r="D76" s="378">
        <v>0.58506662875514914</v>
      </c>
      <c r="E76" s="378"/>
      <c r="F76" s="378">
        <v>3.6323189763419488</v>
      </c>
      <c r="G76" s="378">
        <v>1.435944931742352</v>
      </c>
      <c r="H76" s="378">
        <v>0.5862220635840637</v>
      </c>
      <c r="I76" s="378"/>
      <c r="J76" s="378">
        <v>6</v>
      </c>
      <c r="K76" s="378">
        <v>2</v>
      </c>
      <c r="L76" s="378"/>
      <c r="M76" s="378"/>
      <c r="N76" s="378"/>
      <c r="O76" s="378"/>
      <c r="P76" s="378"/>
      <c r="Q76" s="378"/>
      <c r="R76" s="378"/>
      <c r="S76" s="378"/>
      <c r="T76" s="378"/>
      <c r="U76" s="378"/>
      <c r="V76" s="378"/>
      <c r="W76" s="378"/>
      <c r="X76" s="378"/>
      <c r="Y76" s="378"/>
      <c r="Z76" s="378"/>
      <c r="AA76" s="378"/>
      <c r="AB76" s="378"/>
      <c r="AC76" s="378"/>
      <c r="AD76" s="378"/>
      <c r="AE76" s="378"/>
      <c r="AF76" s="378"/>
      <c r="AG76" s="378"/>
      <c r="AH76" s="378"/>
      <c r="AI76" s="378"/>
      <c r="AJ76" s="378"/>
      <c r="AK76" s="378"/>
    </row>
    <row r="77" spans="1:37" ht="15.75">
      <c r="A77" s="378" t="s">
        <v>363</v>
      </c>
      <c r="B77" s="378">
        <v>6.9964301042509609</v>
      </c>
      <c r="C77" s="378">
        <v>0.80044551918059226</v>
      </c>
      <c r="D77" s="378">
        <v>0.32678051481493608</v>
      </c>
      <c r="E77" s="378"/>
      <c r="F77" s="378">
        <v>0.87621555403833062</v>
      </c>
      <c r="G77" s="378">
        <v>0.80070610685755739</v>
      </c>
      <c r="H77" s="378">
        <v>0.32688689928857306</v>
      </c>
      <c r="I77" s="378"/>
      <c r="J77" s="378">
        <v>6</v>
      </c>
      <c r="K77" s="378">
        <v>2</v>
      </c>
      <c r="L77" s="378"/>
      <c r="M77" s="378"/>
      <c r="N77" s="378"/>
      <c r="O77" s="378"/>
      <c r="P77" s="378"/>
      <c r="Q77" s="378"/>
      <c r="R77" s="378"/>
      <c r="S77" s="378"/>
      <c r="T77" s="378"/>
      <c r="U77" s="378"/>
      <c r="V77" s="378"/>
      <c r="W77" s="378"/>
      <c r="X77" s="378"/>
      <c r="Y77" s="378"/>
      <c r="Z77" s="378"/>
      <c r="AA77" s="378"/>
      <c r="AB77" s="378"/>
      <c r="AC77" s="378"/>
      <c r="AD77" s="378"/>
      <c r="AE77" s="378"/>
      <c r="AF77" s="378"/>
      <c r="AG77" s="378"/>
      <c r="AH77" s="378"/>
      <c r="AI77" s="378"/>
      <c r="AJ77" s="378"/>
      <c r="AK77" s="378"/>
    </row>
    <row r="78" spans="1:37" ht="15.75">
      <c r="A78" s="378">
        <v>3</v>
      </c>
      <c r="B78" s="378">
        <v>5.6003155377885294</v>
      </c>
      <c r="C78" s="378">
        <v>1.0980818256574449</v>
      </c>
      <c r="D78" s="378">
        <v>0.44829002811408963</v>
      </c>
      <c r="E78" s="378"/>
      <c r="F78" s="378">
        <v>2.2723301205007616</v>
      </c>
      <c r="G78" s="378">
        <v>1.0994806618689938</v>
      </c>
      <c r="H78" s="378">
        <v>0.44886110060609341</v>
      </c>
      <c r="I78" s="378"/>
      <c r="J78" s="378">
        <v>6</v>
      </c>
      <c r="K78" s="378">
        <v>2</v>
      </c>
      <c r="L78" s="378"/>
      <c r="M78" s="378"/>
      <c r="N78" s="378"/>
      <c r="O78" s="378"/>
      <c r="P78" s="378"/>
      <c r="Q78" s="378"/>
      <c r="R78" s="378"/>
      <c r="S78" s="378"/>
      <c r="T78" s="378"/>
      <c r="U78" s="378"/>
      <c r="V78" s="378"/>
      <c r="W78" s="378"/>
      <c r="X78" s="378"/>
      <c r="Y78" s="378"/>
      <c r="Z78" s="378"/>
      <c r="AA78" s="378"/>
      <c r="AB78" s="378"/>
      <c r="AC78" s="378"/>
      <c r="AD78" s="378"/>
      <c r="AE78" s="378"/>
      <c r="AF78" s="378"/>
      <c r="AG78" s="378"/>
      <c r="AH78" s="378"/>
      <c r="AI78" s="378"/>
      <c r="AJ78" s="378"/>
      <c r="AK78" s="378"/>
    </row>
    <row r="79" spans="1:37" ht="15.75">
      <c r="A79" s="378" t="s">
        <v>134</v>
      </c>
      <c r="B79" s="378">
        <v>7.9969499910966206</v>
      </c>
      <c r="C79" s="378">
        <v>0.38629271095082585</v>
      </c>
      <c r="D79" s="378">
        <v>0.15770333886432583</v>
      </c>
      <c r="E79" s="378"/>
      <c r="F79" s="378">
        <v>-0.12430433280732893</v>
      </c>
      <c r="G79" s="378">
        <v>0.38245789137409425</v>
      </c>
      <c r="H79" s="378">
        <v>0.1561377803278878</v>
      </c>
      <c r="I79" s="378"/>
      <c r="J79" s="378">
        <v>6</v>
      </c>
      <c r="K79" s="378">
        <v>2</v>
      </c>
      <c r="L79" s="378"/>
      <c r="M79" s="378"/>
      <c r="N79" s="378"/>
      <c r="O79" s="378"/>
      <c r="P79" s="378"/>
      <c r="Q79" s="378"/>
      <c r="R79" s="378"/>
      <c r="S79" s="378"/>
      <c r="T79" s="378"/>
      <c r="U79" s="378"/>
      <c r="V79" s="378"/>
      <c r="W79" s="378"/>
      <c r="X79" s="378"/>
      <c r="Y79" s="378"/>
      <c r="Z79" s="378"/>
      <c r="AA79" s="378"/>
      <c r="AB79" s="378"/>
      <c r="AC79" s="378"/>
    </row>
    <row r="80" spans="1:37" ht="15.75">
      <c r="A80" s="378">
        <v>12</v>
      </c>
      <c r="B80" s="378">
        <v>6.4961435007030319</v>
      </c>
      <c r="C80" s="378">
        <v>0.81462365290676964</v>
      </c>
      <c r="D80" s="378">
        <v>0.33256871367061602</v>
      </c>
      <c r="E80" s="378"/>
      <c r="F80" s="378">
        <v>1.3765021575862584</v>
      </c>
      <c r="G80" s="378">
        <v>0.80992984857949601</v>
      </c>
      <c r="H80" s="378">
        <v>0.33065247607823472</v>
      </c>
      <c r="I80" s="378"/>
      <c r="J80" s="378">
        <v>6</v>
      </c>
      <c r="K80" s="378">
        <v>2</v>
      </c>
      <c r="L80" s="378"/>
      <c r="M80" s="378"/>
      <c r="N80" s="378"/>
      <c r="O80" s="378"/>
      <c r="P80" s="378"/>
      <c r="Q80" s="378"/>
      <c r="R80" s="378"/>
      <c r="S80" s="378"/>
      <c r="T80" s="378"/>
      <c r="U80" s="378"/>
      <c r="V80" s="378"/>
      <c r="W80" s="378"/>
      <c r="X80" s="378"/>
      <c r="Y80" s="378"/>
      <c r="Z80" s="378"/>
      <c r="AA80" s="378"/>
      <c r="AB80" s="378"/>
      <c r="AC80" s="378"/>
    </row>
    <row r="81" spans="1:29" ht="15.75">
      <c r="A81" s="378" t="s">
        <v>142</v>
      </c>
      <c r="B81" s="378">
        <v>6.5410709303316423</v>
      </c>
      <c r="C81" s="378">
        <v>0.88779141258836547</v>
      </c>
      <c r="D81" s="378">
        <v>0.36243932647769833</v>
      </c>
      <c r="E81" s="378"/>
      <c r="F81" s="378">
        <v>1.3315747279576493</v>
      </c>
      <c r="G81" s="378">
        <v>0.88306754768987195</v>
      </c>
      <c r="H81" s="378">
        <v>0.3605108167085061</v>
      </c>
      <c r="I81" s="378"/>
      <c r="J81" s="378">
        <v>6</v>
      </c>
      <c r="K81" s="378">
        <v>2</v>
      </c>
      <c r="L81" s="378"/>
      <c r="M81" s="378"/>
      <c r="N81" s="378"/>
      <c r="O81" s="378"/>
      <c r="P81" s="378"/>
      <c r="Q81" s="378"/>
      <c r="R81" s="378"/>
      <c r="S81" s="378"/>
      <c r="T81" s="378"/>
      <c r="U81" s="378"/>
      <c r="V81" s="378"/>
      <c r="W81" s="378"/>
      <c r="X81" s="378"/>
      <c r="Y81" s="378"/>
      <c r="Z81" s="378"/>
      <c r="AA81" s="378"/>
      <c r="AB81" s="378"/>
      <c r="AC81" s="378"/>
    </row>
    <row r="83" spans="1:29" ht="15.75">
      <c r="A83" s="378"/>
      <c r="B83" s="381" t="s">
        <v>366</v>
      </c>
      <c r="C83" s="378"/>
      <c r="D83" s="378"/>
      <c r="E83" s="378"/>
      <c r="F83" s="378"/>
      <c r="G83" s="378"/>
      <c r="H83" s="378"/>
      <c r="I83" s="381" t="s">
        <v>369</v>
      </c>
      <c r="J83" s="380"/>
      <c r="K83" s="380"/>
      <c r="L83" s="380"/>
      <c r="M83" s="380"/>
      <c r="N83" s="380"/>
      <c r="O83" s="380"/>
      <c r="P83" s="381"/>
      <c r="Q83" s="381"/>
      <c r="R83" s="381"/>
      <c r="S83" s="382"/>
      <c r="T83" s="380"/>
      <c r="U83" s="380"/>
      <c r="V83" s="380"/>
      <c r="W83" s="380"/>
      <c r="X83" s="381"/>
      <c r="Y83" s="382"/>
      <c r="Z83" s="382"/>
      <c r="AA83" s="382"/>
      <c r="AB83" s="382"/>
      <c r="AC83" s="382"/>
    </row>
    <row r="84" spans="1:29" ht="15.75">
      <c r="A84" s="379" t="s">
        <v>317</v>
      </c>
      <c r="B84" s="378" t="s">
        <v>326</v>
      </c>
      <c r="C84" s="378" t="s">
        <v>327</v>
      </c>
      <c r="D84" s="378" t="s">
        <v>328</v>
      </c>
      <c r="E84" s="378" t="s">
        <v>316</v>
      </c>
      <c r="F84" s="378" t="s">
        <v>330</v>
      </c>
      <c r="G84" s="378" t="s">
        <v>332</v>
      </c>
      <c r="H84" s="378"/>
      <c r="I84" s="378" t="s">
        <v>326</v>
      </c>
      <c r="J84" s="378" t="s">
        <v>327</v>
      </c>
      <c r="K84" s="378" t="s">
        <v>328</v>
      </c>
      <c r="L84" s="378" t="s">
        <v>316</v>
      </c>
      <c r="M84" s="378" t="s">
        <v>330</v>
      </c>
      <c r="N84" s="378" t="s">
        <v>332</v>
      </c>
      <c r="O84" s="378"/>
      <c r="P84" s="378"/>
      <c r="Q84" s="378"/>
      <c r="R84" s="378"/>
      <c r="S84" s="378"/>
      <c r="T84" s="378"/>
      <c r="U84" s="378"/>
      <c r="V84" s="378"/>
      <c r="W84" s="378"/>
      <c r="X84" s="378"/>
      <c r="Y84" s="378"/>
      <c r="Z84" s="378"/>
      <c r="AA84" s="378"/>
      <c r="AB84" s="378"/>
      <c r="AC84" s="378"/>
    </row>
    <row r="85" spans="1:29" ht="15.75">
      <c r="A85" s="378" t="s">
        <v>298</v>
      </c>
      <c r="B85" s="378">
        <v>3.9268157410339142</v>
      </c>
      <c r="C85" s="378">
        <v>0</v>
      </c>
      <c r="D85" s="378">
        <v>0.18084019943914895</v>
      </c>
      <c r="E85" s="378">
        <v>3</v>
      </c>
      <c r="F85" s="378">
        <v>0.71607370953334826</v>
      </c>
      <c r="G85" s="378">
        <v>9.8109533199573495E-2</v>
      </c>
      <c r="H85" s="378"/>
      <c r="I85" s="378">
        <v>4.8345338884297346</v>
      </c>
      <c r="J85" s="378">
        <v>0</v>
      </c>
      <c r="K85" s="378">
        <v>5.1653484739015716E-2</v>
      </c>
      <c r="L85" s="378">
        <v>3</v>
      </c>
      <c r="M85" s="378">
        <v>0.62596842379082718</v>
      </c>
      <c r="N85" s="378">
        <v>8.0042474570511876E-3</v>
      </c>
      <c r="O85" s="378"/>
      <c r="P85" s="378"/>
      <c r="Q85" s="378"/>
      <c r="R85" s="378"/>
      <c r="S85" s="378"/>
      <c r="T85" s="378"/>
      <c r="U85" s="378"/>
      <c r="V85" s="378"/>
      <c r="W85" s="378"/>
      <c r="X85" s="378"/>
      <c r="Y85" s="378"/>
      <c r="Z85" s="378"/>
      <c r="AA85" s="378"/>
      <c r="AB85" s="378"/>
      <c r="AC85" s="378"/>
    </row>
    <row r="86" spans="1:29" ht="15.75">
      <c r="A86" s="378" t="s">
        <v>19</v>
      </c>
      <c r="B86" s="378">
        <v>3.9973784722938142</v>
      </c>
      <c r="C86" s="378">
        <v>-7.0562731259899758E-2</v>
      </c>
      <c r="D86" s="378">
        <v>0.39792452306405346</v>
      </c>
      <c r="E86" s="378">
        <v>2</v>
      </c>
      <c r="F86" s="378">
        <v>0.34379513204824053</v>
      </c>
      <c r="G86" s="378">
        <v>0.68341680868821897</v>
      </c>
      <c r="H86" s="378"/>
      <c r="I86" s="378">
        <v>4.1914119743292284</v>
      </c>
      <c r="J86" s="378">
        <v>0.64312191410050623</v>
      </c>
      <c r="K86" s="378">
        <v>0.26260794314233038</v>
      </c>
      <c r="L86" s="378">
        <v>3</v>
      </c>
      <c r="M86" s="378">
        <v>0.2249603153621571</v>
      </c>
      <c r="N86" s="378">
        <v>0.45137476645547636</v>
      </c>
      <c r="O86" s="378"/>
      <c r="P86" s="378"/>
      <c r="Q86" s="378"/>
      <c r="R86" s="378"/>
      <c r="S86" s="378"/>
      <c r="T86" s="378"/>
      <c r="U86" s="378"/>
      <c r="V86" s="378"/>
      <c r="W86" s="378"/>
      <c r="X86" s="378"/>
      <c r="Y86" s="378"/>
      <c r="Z86" s="378"/>
      <c r="AA86" s="378"/>
      <c r="AB86" s="378"/>
      <c r="AC86" s="378"/>
    </row>
    <row r="87" spans="1:29" ht="15.75">
      <c r="A87" s="378" t="s">
        <v>367</v>
      </c>
      <c r="B87" s="378">
        <v>1.1003433318879938</v>
      </c>
      <c r="C87" s="378">
        <v>2.8264724091459201</v>
      </c>
      <c r="D87" s="378">
        <v>1.0149908141274746</v>
      </c>
      <c r="E87" s="378">
        <v>3</v>
      </c>
      <c r="F87" s="378">
        <v>3.2681045944001341</v>
      </c>
      <c r="G87" s="378">
        <v>3.223710248077817</v>
      </c>
      <c r="H87" s="378"/>
      <c r="I87" s="378">
        <v>1.5868074944744039</v>
      </c>
      <c r="J87" s="378">
        <v>3.2477263939553307</v>
      </c>
      <c r="K87" s="378">
        <v>1.3854517854858455</v>
      </c>
      <c r="L87" s="378">
        <v>3</v>
      </c>
      <c r="M87" s="378">
        <v>5.9359154858284242</v>
      </c>
      <c r="N87" s="378">
        <v>5.8915211395061071</v>
      </c>
      <c r="O87" s="378"/>
      <c r="P87" s="378"/>
      <c r="Q87" s="378"/>
      <c r="R87" s="378"/>
      <c r="S87" s="378"/>
      <c r="T87" s="378"/>
      <c r="U87" s="378"/>
      <c r="V87" s="378"/>
      <c r="W87" s="378"/>
      <c r="X87" s="378"/>
      <c r="Y87" s="378"/>
      <c r="Z87" s="378"/>
      <c r="AA87" s="378"/>
      <c r="AB87" s="378"/>
      <c r="AC87" s="378"/>
    </row>
    <row r="88" spans="1:29" ht="15.75">
      <c r="A88" s="378" t="s">
        <v>363</v>
      </c>
      <c r="B88" s="378">
        <v>2.5813996904866987</v>
      </c>
      <c r="C88" s="378">
        <v>1.3454160505472152</v>
      </c>
      <c r="D88" s="378">
        <v>0.71173085289901428</v>
      </c>
      <c r="E88" s="378">
        <v>3</v>
      </c>
      <c r="F88" s="378">
        <v>2.9957311023832025</v>
      </c>
      <c r="G88" s="378">
        <v>1.7035694109499482</v>
      </c>
      <c r="H88" s="378"/>
      <c r="I88" s="378">
        <v>3.9842770581270428</v>
      </c>
      <c r="J88" s="378">
        <v>0.85025683030269172</v>
      </c>
      <c r="K88" s="378">
        <v>0.29537351689248897</v>
      </c>
      <c r="L88" s="378">
        <v>3</v>
      </c>
      <c r="M88" s="378">
        <v>1.7377852249224364</v>
      </c>
      <c r="N88" s="378">
        <v>0.44562353348918576</v>
      </c>
      <c r="O88" s="378"/>
      <c r="P88" s="378"/>
      <c r="Q88" s="378"/>
      <c r="R88" s="378"/>
      <c r="S88" s="378"/>
      <c r="T88" s="378"/>
      <c r="U88" s="378"/>
      <c r="V88" s="378"/>
      <c r="W88" s="378"/>
      <c r="X88" s="378"/>
      <c r="Y88" s="378"/>
      <c r="Z88" s="378"/>
      <c r="AA88" s="378"/>
      <c r="AB88" s="378"/>
      <c r="AC88" s="378"/>
    </row>
    <row r="89" spans="1:29" ht="15.75">
      <c r="A89" s="378" t="s">
        <v>133</v>
      </c>
      <c r="B89" s="378">
        <v>2.9034333958200289</v>
      </c>
      <c r="C89" s="378">
        <v>1.0233823452138853</v>
      </c>
      <c r="D89" s="378">
        <v>0.48652226248647529</v>
      </c>
      <c r="E89" s="378">
        <v>3</v>
      </c>
      <c r="F89" s="378">
        <v>1.7659083021708095</v>
      </c>
      <c r="G89" s="378">
        <v>0.76839180008777708</v>
      </c>
      <c r="H89" s="378"/>
      <c r="I89" s="378">
        <v>4.0899108525441674</v>
      </c>
      <c r="J89" s="378">
        <v>0.74462303588556689</v>
      </c>
      <c r="K89" s="378">
        <v>0.3694149284014912</v>
      </c>
      <c r="L89" s="378">
        <v>3</v>
      </c>
      <c r="M89" s="378">
        <v>1.4651987344635731</v>
      </c>
      <c r="N89" s="378">
        <v>0.46768223238053752</v>
      </c>
      <c r="O89" s="378"/>
      <c r="P89" s="378"/>
      <c r="Q89" s="378"/>
      <c r="R89" s="378"/>
      <c r="S89" s="378"/>
      <c r="T89" s="378"/>
      <c r="U89" s="378"/>
      <c r="V89" s="378"/>
      <c r="W89" s="378"/>
      <c r="X89" s="378"/>
      <c r="Y89" s="378"/>
      <c r="Z89" s="378"/>
      <c r="AA89" s="378"/>
      <c r="AB89" s="378"/>
      <c r="AC89" s="378"/>
    </row>
    <row r="90" spans="1:29" ht="15.75">
      <c r="A90" s="378" t="s">
        <v>134</v>
      </c>
      <c r="B90" s="378">
        <v>3.7519284934001917</v>
      </c>
      <c r="C90" s="378">
        <v>0.17488724763372229</v>
      </c>
      <c r="D90" s="378">
        <v>4.7033192377334138E-2</v>
      </c>
      <c r="E90" s="378">
        <v>3</v>
      </c>
      <c r="F90" s="378">
        <v>0.43883520110414231</v>
      </c>
      <c r="G90" s="378">
        <v>2.3197135454873376E-2</v>
      </c>
      <c r="H90" s="378"/>
      <c r="I90" s="378">
        <v>4.5110497727300336</v>
      </c>
      <c r="J90" s="378">
        <v>0.32348411569970104</v>
      </c>
      <c r="K90" s="378">
        <v>0.11777675019510145</v>
      </c>
      <c r="L90" s="378">
        <v>3</v>
      </c>
      <c r="M90" s="378">
        <v>0.47381292620808935</v>
      </c>
      <c r="N90" s="378">
        <v>5.8174860558821415E-2</v>
      </c>
      <c r="O90" s="378"/>
      <c r="P90" s="378"/>
      <c r="Q90" s="378"/>
      <c r="R90" s="378"/>
      <c r="S90" s="378"/>
      <c r="T90" s="378"/>
      <c r="U90" s="378"/>
      <c r="V90" s="378"/>
      <c r="W90" s="378"/>
      <c r="X90" s="378"/>
      <c r="Y90" s="378"/>
      <c r="Z90" s="378"/>
      <c r="AA90" s="378"/>
      <c r="AB90" s="378"/>
      <c r="AC90" s="378"/>
    </row>
    <row r="91" spans="1:29" ht="15.75">
      <c r="A91" s="378" t="s">
        <v>141</v>
      </c>
      <c r="B91" s="378">
        <v>3.4871381603393936</v>
      </c>
      <c r="C91" s="378">
        <v>0.4396775806945204</v>
      </c>
      <c r="D91" s="378">
        <v>1.245444436224983</v>
      </c>
      <c r="E91" s="378">
        <v>3</v>
      </c>
      <c r="F91" s="378">
        <v>4.6995939182974293</v>
      </c>
      <c r="G91" s="378">
        <v>5.6554867749668603</v>
      </c>
      <c r="H91" s="378"/>
      <c r="I91" s="378">
        <v>3.2389490197600566</v>
      </c>
      <c r="J91" s="378">
        <v>1.5955848686696783</v>
      </c>
      <c r="K91" s="378">
        <v>0.11610072302115862</v>
      </c>
      <c r="L91" s="378">
        <v>3</v>
      </c>
      <c r="M91" s="378">
        <v>8.6636520784239987E-2</v>
      </c>
      <c r="N91" s="378">
        <v>1.042529377453671</v>
      </c>
      <c r="O91" s="378"/>
      <c r="P91" s="378"/>
      <c r="Q91" s="378"/>
      <c r="R91" s="378"/>
      <c r="S91" s="378"/>
      <c r="T91" s="378"/>
      <c r="U91" s="378"/>
      <c r="V91" s="378"/>
      <c r="W91" s="378"/>
      <c r="X91" s="378"/>
      <c r="Y91" s="378"/>
      <c r="Z91" s="378"/>
      <c r="AA91" s="378"/>
      <c r="AB91" s="378"/>
      <c r="AC91" s="378"/>
    </row>
    <row r="92" spans="1:29" ht="15.75">
      <c r="A92" s="378" t="s">
        <v>142</v>
      </c>
      <c r="B92" s="378">
        <v>4.1673042363718595</v>
      </c>
      <c r="C92" s="378">
        <v>-0.24048849533794581</v>
      </c>
      <c r="D92" s="378">
        <v>0.31680439476143807</v>
      </c>
      <c r="E92" s="378">
        <v>3</v>
      </c>
      <c r="F92" s="378">
        <v>0.3118756101487018</v>
      </c>
      <c r="G92" s="378">
        <v>0.76659781423150697</v>
      </c>
      <c r="H92" s="378"/>
      <c r="I92" s="378">
        <v>4.2871960572116947</v>
      </c>
      <c r="J92" s="378">
        <v>0.54733783121803958</v>
      </c>
      <c r="K92" s="378">
        <v>7.4129834715786935E-2</v>
      </c>
      <c r="L92" s="378">
        <v>3</v>
      </c>
      <c r="M92" s="378">
        <v>2.726623371318786E-2</v>
      </c>
      <c r="N92" s="378">
        <v>0.48198843779599315</v>
      </c>
      <c r="O92" s="378"/>
      <c r="P92" s="378"/>
      <c r="Q92" s="378"/>
      <c r="R92" s="378"/>
      <c r="S92" s="378"/>
      <c r="T92" s="378"/>
      <c r="U92" s="378"/>
      <c r="V92" s="378"/>
      <c r="W92" s="378"/>
      <c r="X92" s="378"/>
      <c r="Y92" s="378"/>
      <c r="Z92" s="378"/>
      <c r="AA92" s="378"/>
      <c r="AB92" s="378"/>
      <c r="AC92" s="378"/>
    </row>
    <row r="93" spans="1:29" ht="15.75">
      <c r="A93" s="379" t="s">
        <v>318</v>
      </c>
      <c r="B93" s="378"/>
      <c r="C93" s="378"/>
      <c r="D93" s="378"/>
      <c r="E93" s="378"/>
      <c r="F93" s="378"/>
      <c r="G93" s="378"/>
      <c r="H93" s="378"/>
      <c r="I93" s="378"/>
      <c r="J93" s="378"/>
      <c r="K93" s="378"/>
      <c r="L93" s="378"/>
      <c r="M93" s="378"/>
      <c r="N93" s="378"/>
      <c r="O93" s="378"/>
      <c r="P93" s="378"/>
      <c r="Q93" s="378"/>
      <c r="R93" s="378"/>
      <c r="S93" s="378"/>
      <c r="T93" s="378"/>
      <c r="U93" s="378"/>
      <c r="V93" s="378"/>
      <c r="W93" s="378"/>
      <c r="X93" s="378"/>
      <c r="Y93" s="378"/>
      <c r="Z93" s="378"/>
      <c r="AA93" s="378"/>
      <c r="AB93" s="378"/>
      <c r="AC93" s="378"/>
    </row>
    <row r="94" spans="1:29" ht="15.75">
      <c r="A94" s="378" t="s">
        <v>298</v>
      </c>
      <c r="B94" s="378">
        <v>7.8782394105669082</v>
      </c>
      <c r="C94" s="378">
        <v>8.8817841970012523E-16</v>
      </c>
      <c r="D94" s="378">
        <v>0.57120530077233</v>
      </c>
      <c r="E94" s="378">
        <v>3</v>
      </c>
      <c r="F94" s="378">
        <v>0.97892035708485392</v>
      </c>
      <c r="G94" s="378">
        <v>0.97882648689122398</v>
      </c>
      <c r="H94" s="378"/>
      <c r="I94" s="378">
        <v>7.8670519060116737</v>
      </c>
      <c r="J94" s="378">
        <v>5.9211894646675012E-16</v>
      </c>
      <c r="K94" s="378">
        <v>0.42990171078520506</v>
      </c>
      <c r="L94" s="378">
        <v>3</v>
      </c>
      <c r="M94" s="378">
        <v>0.55454031300176843</v>
      </c>
      <c r="N94" s="378">
        <v>0.55444644280813837</v>
      </c>
      <c r="O94" s="378"/>
      <c r="P94" s="378"/>
      <c r="Q94" s="378"/>
      <c r="R94" s="378"/>
      <c r="S94" s="378"/>
      <c r="T94" s="378"/>
      <c r="U94" s="378"/>
      <c r="V94" s="378"/>
      <c r="W94" s="378"/>
      <c r="X94" s="378"/>
      <c r="Y94" s="378"/>
      <c r="Z94" s="378"/>
      <c r="AA94" s="378"/>
      <c r="AB94" s="378"/>
      <c r="AC94" s="378"/>
    </row>
    <row r="95" spans="1:29" ht="15.75">
      <c r="A95" s="378" t="s">
        <v>19</v>
      </c>
      <c r="B95" s="378">
        <v>7.1186242582975545</v>
      </c>
      <c r="C95" s="378">
        <v>0.75961515226935339</v>
      </c>
      <c r="D95" s="378">
        <v>0.13762286053785835</v>
      </c>
      <c r="E95" s="378">
        <v>3</v>
      </c>
      <c r="F95" s="378">
        <v>0.13675900851760686</v>
      </c>
      <c r="G95" s="378">
        <v>0.13137423813646923</v>
      </c>
      <c r="H95" s="378"/>
      <c r="I95" s="378">
        <v>6.7921504649853643</v>
      </c>
      <c r="J95" s="378">
        <v>1.0749014410263091</v>
      </c>
      <c r="K95" s="378">
        <v>6.5302977852966265E-2</v>
      </c>
      <c r="L95" s="378">
        <v>3</v>
      </c>
      <c r="M95" s="378">
        <v>9.2732290039132581E-2</v>
      </c>
      <c r="N95" s="378">
        <v>8.734751965799592E-2</v>
      </c>
    </row>
    <row r="96" spans="1:29" ht="15.75">
      <c r="A96" s="378" t="s">
        <v>367</v>
      </c>
      <c r="B96" s="378">
        <v>3.5173060659935818</v>
      </c>
      <c r="C96" s="378">
        <v>4.3609333445733265</v>
      </c>
      <c r="D96" s="378">
        <v>1.4520922682058983</v>
      </c>
      <c r="E96" s="378">
        <v>3</v>
      </c>
      <c r="F96" s="378">
        <v>7.8939922994325151</v>
      </c>
      <c r="G96" s="378">
        <v>7.9183525589296817</v>
      </c>
      <c r="H96" s="378"/>
      <c r="I96" s="378">
        <v>4.9633472979011026</v>
      </c>
      <c r="J96" s="378">
        <v>2.9037046081105706</v>
      </c>
      <c r="K96" s="378">
        <v>0.97649677082073616</v>
      </c>
      <c r="L96" s="378">
        <v>3</v>
      </c>
      <c r="M96" s="378">
        <v>4.4289142635524437</v>
      </c>
      <c r="N96" s="378">
        <v>4.4532745230496076</v>
      </c>
    </row>
    <row r="97" spans="1:37" ht="15.75">
      <c r="A97" s="378" t="s">
        <v>363</v>
      </c>
      <c r="B97" s="378">
        <v>6.961931765836944</v>
      </c>
      <c r="C97" s="378">
        <v>0.91630764472996462</v>
      </c>
      <c r="D97" s="378">
        <v>0.50383734004611691</v>
      </c>
      <c r="E97" s="378">
        <v>3</v>
      </c>
      <c r="F97" s="378">
        <v>0.76512660173422342</v>
      </c>
      <c r="G97" s="378">
        <v>0.766378322882318</v>
      </c>
      <c r="H97" s="378"/>
      <c r="I97" s="378">
        <v>7.030928442664977</v>
      </c>
      <c r="J97" s="378">
        <v>0.83612346334669674</v>
      </c>
      <c r="K97" s="378">
        <v>1.0125185047302461</v>
      </c>
      <c r="L97" s="378">
        <v>3</v>
      </c>
      <c r="M97" s="378">
        <v>3.0791515733235038</v>
      </c>
      <c r="N97" s="378">
        <v>3.0804032944715987</v>
      </c>
    </row>
    <row r="98" spans="1:37" ht="15.75">
      <c r="A98" s="378" t="s">
        <v>133</v>
      </c>
      <c r="B98" s="378">
        <v>5.3283388958906501</v>
      </c>
      <c r="C98" s="378">
        <v>2.5499005146762577</v>
      </c>
      <c r="D98" s="378">
        <v>0.89134534072723937</v>
      </c>
      <c r="E98" s="378">
        <v>3</v>
      </c>
      <c r="F98" s="378">
        <v>2.605403430522617</v>
      </c>
      <c r="G98" s="378">
        <v>2.6146255204766966</v>
      </c>
      <c r="H98" s="378"/>
      <c r="I98" s="378">
        <v>5.8722921796864078</v>
      </c>
      <c r="J98" s="378">
        <v>1.9947597263252657</v>
      </c>
      <c r="K98" s="378">
        <v>1.2120760239218176</v>
      </c>
      <c r="L98" s="378">
        <v>3</v>
      </c>
      <c r="M98" s="378">
        <v>4.629298744512508</v>
      </c>
      <c r="N98" s="378">
        <v>4.638520834466588</v>
      </c>
    </row>
    <row r="99" spans="1:37" ht="15.75">
      <c r="A99" s="378" t="s">
        <v>134</v>
      </c>
      <c r="B99" s="378">
        <v>8.2632569149735176</v>
      </c>
      <c r="C99" s="378">
        <v>-0.38501750440660931</v>
      </c>
      <c r="D99" s="378">
        <v>0.22349478985455817</v>
      </c>
      <c r="E99" s="378">
        <v>3</v>
      </c>
      <c r="F99" s="378">
        <v>0.36260789639072549</v>
      </c>
      <c r="G99" s="378">
        <v>0.35376383681246681</v>
      </c>
      <c r="H99" s="378"/>
      <c r="I99" s="378">
        <v>7.7306430672197228</v>
      </c>
      <c r="J99" s="378">
        <v>0.13640883879195145</v>
      </c>
      <c r="K99" s="378">
        <v>0.32658144553203294</v>
      </c>
      <c r="L99" s="378">
        <v>3</v>
      </c>
      <c r="M99" s="378">
        <v>0.53272445481170405</v>
      </c>
      <c r="N99" s="378">
        <v>0.52388039523344399</v>
      </c>
    </row>
    <row r="100" spans="1:37" ht="15.75">
      <c r="A100" s="378" t="s">
        <v>141</v>
      </c>
      <c r="B100" s="378">
        <v>7.1805344014534915</v>
      </c>
      <c r="C100" s="378">
        <v>0.69770500911341704</v>
      </c>
      <c r="D100" s="378">
        <v>2.1547166162660999E-2</v>
      </c>
      <c r="E100" s="378">
        <v>3</v>
      </c>
      <c r="F100" s="378">
        <v>1.4065655561990003</v>
      </c>
      <c r="G100" s="378">
        <v>1.3836895474335058</v>
      </c>
      <c r="H100" s="378"/>
      <c r="I100" s="378">
        <v>5.8117525999525741</v>
      </c>
      <c r="J100" s="378">
        <v>2.0552993060590996</v>
      </c>
      <c r="K100" s="378">
        <v>0.62448162608730806</v>
      </c>
      <c r="L100" s="378">
        <v>3</v>
      </c>
      <c r="M100" s="378">
        <v>2.5751046190520146</v>
      </c>
      <c r="N100" s="378">
        <v>2.5522286102865266</v>
      </c>
    </row>
    <row r="101" spans="1:37" ht="15.75">
      <c r="A101" s="378" t="s">
        <v>142</v>
      </c>
      <c r="B101" s="378">
        <v>7.2916036792327352</v>
      </c>
      <c r="C101" s="378">
        <v>0.58663573133417357</v>
      </c>
      <c r="D101" s="378">
        <v>0.20951848356351654</v>
      </c>
      <c r="E101" s="378">
        <v>3</v>
      </c>
      <c r="F101" s="378">
        <v>1.8215922063833596</v>
      </c>
      <c r="G101" s="378">
        <v>1.796496310935439</v>
      </c>
      <c r="H101" s="378"/>
      <c r="I101" s="378">
        <v>5.7905381814305485</v>
      </c>
      <c r="J101" s="378">
        <v>2.0765137245811247</v>
      </c>
      <c r="K101" s="378">
        <v>0.6370638706051942</v>
      </c>
      <c r="L101" s="378">
        <v>3</v>
      </c>
      <c r="M101" s="378">
        <v>2.9074493472105116</v>
      </c>
      <c r="N101" s="378">
        <v>2.8823534517625857</v>
      </c>
    </row>
    <row r="103" spans="1:37" ht="19.5" thickBot="1">
      <c r="A103" s="279">
        <v>815</v>
      </c>
    </row>
    <row r="104" spans="1:37" ht="15.75">
      <c r="A104" s="390" t="s">
        <v>294</v>
      </c>
      <c r="B104" s="389"/>
      <c r="C104" s="389"/>
      <c r="D104" s="389"/>
      <c r="E104" s="389"/>
      <c r="F104" s="389"/>
      <c r="G104" s="389"/>
      <c r="H104" s="389"/>
      <c r="I104" s="389"/>
      <c r="J104" s="389"/>
      <c r="K104" s="389"/>
      <c r="L104" s="389"/>
      <c r="M104" s="390" t="s">
        <v>297</v>
      </c>
      <c r="N104" s="610" t="s">
        <v>298</v>
      </c>
      <c r="O104" s="611"/>
      <c r="P104" s="612"/>
      <c r="Q104" s="610" t="s">
        <v>19</v>
      </c>
      <c r="R104" s="611"/>
      <c r="S104" s="612"/>
      <c r="T104" s="610">
        <v>2</v>
      </c>
      <c r="U104" s="611"/>
      <c r="V104" s="612"/>
      <c r="W104" s="610" t="s">
        <v>363</v>
      </c>
      <c r="X104" s="611"/>
      <c r="Y104" s="612"/>
      <c r="Z104" s="610">
        <v>3</v>
      </c>
      <c r="AA104" s="611"/>
      <c r="AB104" s="612"/>
      <c r="AC104" s="610" t="s">
        <v>134</v>
      </c>
      <c r="AD104" s="611"/>
      <c r="AE104" s="612"/>
      <c r="AF104" s="610">
        <v>12</v>
      </c>
      <c r="AG104" s="611"/>
      <c r="AH104" s="612"/>
      <c r="AI104" s="610" t="s">
        <v>142</v>
      </c>
      <c r="AJ104" s="611"/>
      <c r="AK104" s="612"/>
    </row>
    <row r="105" spans="1:37" ht="15.75">
      <c r="A105" s="390" t="s">
        <v>317</v>
      </c>
      <c r="B105" s="389" t="s">
        <v>306</v>
      </c>
      <c r="C105" s="389" t="s">
        <v>307</v>
      </c>
      <c r="D105" s="389" t="s">
        <v>308</v>
      </c>
      <c r="E105" s="389"/>
      <c r="F105" s="389" t="s">
        <v>309</v>
      </c>
      <c r="G105" s="389" t="s">
        <v>310</v>
      </c>
      <c r="H105" s="389" t="s">
        <v>311</v>
      </c>
      <c r="I105" s="389"/>
      <c r="J105" s="389" t="s">
        <v>312</v>
      </c>
      <c r="K105" s="389" t="s">
        <v>313</v>
      </c>
      <c r="L105" s="389"/>
      <c r="M105" s="389"/>
      <c r="N105" s="394" t="s">
        <v>314</v>
      </c>
      <c r="O105" s="395" t="s">
        <v>315</v>
      </c>
      <c r="P105" s="396" t="s">
        <v>316</v>
      </c>
      <c r="Q105" s="394" t="s">
        <v>314</v>
      </c>
      <c r="R105" s="395" t="s">
        <v>315</v>
      </c>
      <c r="S105" s="396" t="s">
        <v>316</v>
      </c>
      <c r="T105" s="394" t="s">
        <v>314</v>
      </c>
      <c r="U105" s="395" t="s">
        <v>315</v>
      </c>
      <c r="V105" s="396" t="s">
        <v>316</v>
      </c>
      <c r="W105" s="394" t="s">
        <v>314</v>
      </c>
      <c r="X105" s="395" t="s">
        <v>315</v>
      </c>
      <c r="Y105" s="396" t="s">
        <v>316</v>
      </c>
      <c r="Z105" s="394" t="s">
        <v>314</v>
      </c>
      <c r="AA105" s="395" t="s">
        <v>315</v>
      </c>
      <c r="AB105" s="396" t="s">
        <v>316</v>
      </c>
      <c r="AC105" s="394" t="s">
        <v>314</v>
      </c>
      <c r="AD105" s="395" t="s">
        <v>315</v>
      </c>
      <c r="AE105" s="396" t="s">
        <v>316</v>
      </c>
      <c r="AF105" s="394" t="s">
        <v>314</v>
      </c>
      <c r="AG105" s="395" t="s">
        <v>315</v>
      </c>
      <c r="AH105" s="396" t="s">
        <v>316</v>
      </c>
      <c r="AI105" s="394" t="s">
        <v>314</v>
      </c>
      <c r="AJ105" s="395" t="s">
        <v>315</v>
      </c>
      <c r="AK105" s="396" t="s">
        <v>316</v>
      </c>
    </row>
    <row r="106" spans="1:37" ht="15.75">
      <c r="A106" s="389" t="s">
        <v>298</v>
      </c>
      <c r="B106" s="389">
        <v>3.9449943170753694</v>
      </c>
      <c r="C106" s="389">
        <v>0.11638144811077755</v>
      </c>
      <c r="D106" s="389">
        <v>6.7192860395435886E-2</v>
      </c>
      <c r="E106" s="389"/>
      <c r="F106" s="389">
        <v>1.4802973661668753E-16</v>
      </c>
      <c r="G106" s="389">
        <v>0.11638144811077755</v>
      </c>
      <c r="H106" s="389">
        <v>6.7192860395435886E-2</v>
      </c>
      <c r="I106" s="389"/>
      <c r="J106" s="389">
        <v>3</v>
      </c>
      <c r="K106" s="389">
        <v>1</v>
      </c>
      <c r="L106" s="389"/>
      <c r="M106" s="390" t="s">
        <v>317</v>
      </c>
      <c r="N106" s="394">
        <v>3.9449943170753694</v>
      </c>
      <c r="O106" s="395">
        <v>0.11638144811077755</v>
      </c>
      <c r="P106" s="396">
        <v>3</v>
      </c>
      <c r="Q106" s="394">
        <v>3.9348567014339779</v>
      </c>
      <c r="R106" s="395">
        <v>0.48034444788048963</v>
      </c>
      <c r="S106" s="396">
        <v>2</v>
      </c>
      <c r="T106" s="394">
        <v>0</v>
      </c>
      <c r="U106" s="395">
        <v>0</v>
      </c>
      <c r="V106" s="396">
        <v>3</v>
      </c>
      <c r="W106" s="394">
        <v>1.1267370805705352</v>
      </c>
      <c r="X106" s="395">
        <v>0.97974709462616583</v>
      </c>
      <c r="Y106" s="396">
        <v>3</v>
      </c>
      <c r="Z106" s="394">
        <v>2.8970389570292494</v>
      </c>
      <c r="AA106" s="395">
        <v>0.3983206333782251</v>
      </c>
      <c r="AB106" s="396">
        <v>3</v>
      </c>
      <c r="AC106" s="394">
        <v>3.6657091302593954</v>
      </c>
      <c r="AD106" s="395">
        <v>0.84334056212396769</v>
      </c>
      <c r="AE106" s="396">
        <v>3</v>
      </c>
      <c r="AF106" s="394">
        <v>1.6930604153492084</v>
      </c>
      <c r="AG106" s="395">
        <v>0.67901660500736327</v>
      </c>
      <c r="AH106" s="396">
        <v>3</v>
      </c>
      <c r="AI106" s="394">
        <v>3.6285619775958993</v>
      </c>
      <c r="AJ106" s="395">
        <v>0.67901660500736327</v>
      </c>
      <c r="AK106" s="396">
        <v>3</v>
      </c>
    </row>
    <row r="107" spans="1:37" ht="16.5" thickBot="1">
      <c r="A107" s="389" t="s">
        <v>364</v>
      </c>
      <c r="B107" s="389">
        <v>3.9348567014339779</v>
      </c>
      <c r="C107" s="389">
        <v>0.48034444788048963</v>
      </c>
      <c r="D107" s="389">
        <v>0.33965481640160233</v>
      </c>
      <c r="E107" s="389"/>
      <c r="F107" s="389">
        <v>1.0137615641391188E-2</v>
      </c>
      <c r="G107" s="389">
        <v>0.48034444788048963</v>
      </c>
      <c r="H107" s="389">
        <v>0.33965481640160233</v>
      </c>
      <c r="I107" s="389"/>
      <c r="J107" s="389">
        <v>2</v>
      </c>
      <c r="K107" s="389">
        <v>1</v>
      </c>
      <c r="L107" s="389"/>
      <c r="M107" s="390" t="s">
        <v>318</v>
      </c>
      <c r="N107" s="397">
        <v>7.7659776856375382</v>
      </c>
      <c r="O107" s="398">
        <v>0.28709558395447921</v>
      </c>
      <c r="P107" s="399">
        <v>3</v>
      </c>
      <c r="Q107" s="397">
        <v>2.4586154787697185</v>
      </c>
      <c r="R107" s="398">
        <v>0.28013589610694051</v>
      </c>
      <c r="S107" s="399">
        <v>3</v>
      </c>
      <c r="T107" s="397">
        <v>0.43367666522132708</v>
      </c>
      <c r="U107" s="398">
        <v>0.75115001822037719</v>
      </c>
      <c r="V107" s="399">
        <v>3</v>
      </c>
      <c r="W107" s="397">
        <v>0.63436332899731451</v>
      </c>
      <c r="X107" s="398">
        <v>1.098749516281873</v>
      </c>
      <c r="Y107" s="399">
        <v>3</v>
      </c>
      <c r="Z107" s="397">
        <v>2.8419475523339783</v>
      </c>
      <c r="AA107" s="398">
        <v>0.84334056212396769</v>
      </c>
      <c r="AB107" s="399">
        <v>3</v>
      </c>
      <c r="AC107" s="397">
        <v>6.8495695750782133</v>
      </c>
      <c r="AD107" s="398">
        <v>0.26380706325127851</v>
      </c>
      <c r="AE107" s="399">
        <v>3</v>
      </c>
      <c r="AF107" s="397">
        <v>1.2687266579946288</v>
      </c>
      <c r="AG107" s="398">
        <v>1.1392407813184706</v>
      </c>
      <c r="AH107" s="399">
        <v>3</v>
      </c>
      <c r="AI107" s="397">
        <v>7.0439532669424381</v>
      </c>
      <c r="AJ107" s="398">
        <v>0.23515530422119305</v>
      </c>
      <c r="AK107" s="399">
        <v>3</v>
      </c>
    </row>
    <row r="108" spans="1:37" ht="15.75">
      <c r="A108" s="389">
        <v>2</v>
      </c>
      <c r="B108" s="389">
        <v>0</v>
      </c>
      <c r="C108" s="389">
        <v>0</v>
      </c>
      <c r="D108" s="389">
        <v>0</v>
      </c>
      <c r="E108" s="389"/>
      <c r="F108" s="389">
        <v>3.9449943170753694</v>
      </c>
      <c r="G108" s="389">
        <v>0</v>
      </c>
      <c r="H108" s="389">
        <v>0</v>
      </c>
      <c r="I108" s="389"/>
      <c r="J108" s="389">
        <v>3</v>
      </c>
      <c r="K108" s="389">
        <v>1</v>
      </c>
      <c r="L108" s="389"/>
      <c r="M108" s="389"/>
      <c r="N108" s="389"/>
      <c r="O108" s="389"/>
      <c r="P108" s="389"/>
      <c r="Q108" s="389"/>
      <c r="R108" s="389"/>
      <c r="S108" s="389"/>
      <c r="T108" s="389"/>
      <c r="U108" s="389"/>
      <c r="V108" s="389"/>
      <c r="W108" s="389"/>
      <c r="X108" s="389"/>
      <c r="Y108" s="389"/>
      <c r="Z108" s="389"/>
      <c r="AA108" s="389"/>
      <c r="AB108" s="389"/>
      <c r="AC108" s="389"/>
      <c r="AD108" s="389"/>
      <c r="AE108" s="389"/>
      <c r="AF108" s="389"/>
      <c r="AG108" s="389"/>
      <c r="AH108" s="389"/>
      <c r="AI108" s="389"/>
      <c r="AJ108" s="389"/>
      <c r="AK108" s="389"/>
    </row>
    <row r="109" spans="1:37" ht="16.5" thickBot="1">
      <c r="A109" s="389" t="s">
        <v>363</v>
      </c>
      <c r="B109" s="389">
        <v>1.1267370805705352</v>
      </c>
      <c r="C109" s="389">
        <v>0.97974709462616583</v>
      </c>
      <c r="D109" s="389">
        <v>0.56565724882017066</v>
      </c>
      <c r="E109" s="389"/>
      <c r="F109" s="389">
        <v>2.8182572365048344</v>
      </c>
      <c r="G109" s="389">
        <v>0.97974709462616583</v>
      </c>
      <c r="H109" s="389">
        <v>0.56565724882017066</v>
      </c>
      <c r="I109" s="389"/>
      <c r="J109" s="389">
        <v>3</v>
      </c>
      <c r="K109" s="389">
        <v>1</v>
      </c>
      <c r="L109" s="389"/>
      <c r="M109" s="390" t="s">
        <v>319</v>
      </c>
      <c r="N109" s="389"/>
      <c r="O109" s="389"/>
      <c r="P109" s="389"/>
      <c r="Q109" s="389"/>
      <c r="R109" s="389"/>
      <c r="S109" s="389"/>
      <c r="T109" s="389"/>
      <c r="U109" s="389"/>
      <c r="V109" s="389"/>
      <c r="W109" s="389"/>
      <c r="X109" s="389"/>
      <c r="Y109" s="389"/>
      <c r="Z109" s="389"/>
      <c r="AA109" s="389"/>
      <c r="AB109" s="389"/>
      <c r="AC109" s="389"/>
      <c r="AD109" s="389"/>
      <c r="AE109" s="389"/>
      <c r="AF109" s="389"/>
      <c r="AG109" s="389"/>
      <c r="AH109" s="389"/>
      <c r="AI109" s="389"/>
      <c r="AJ109" s="389"/>
      <c r="AK109" s="389"/>
    </row>
    <row r="110" spans="1:37" ht="15.75">
      <c r="A110" s="389">
        <v>3</v>
      </c>
      <c r="B110" s="389">
        <v>2.8970389570292494</v>
      </c>
      <c r="C110" s="389">
        <v>0.3983206333782251</v>
      </c>
      <c r="D110" s="389">
        <v>0.22997052490470052</v>
      </c>
      <c r="E110" s="389"/>
      <c r="F110" s="389">
        <v>1.0479553600461202</v>
      </c>
      <c r="G110" s="389">
        <v>0.3983206333782251</v>
      </c>
      <c r="H110" s="389">
        <v>0.22997052490470052</v>
      </c>
      <c r="I110" s="389"/>
      <c r="J110" s="389">
        <v>3</v>
      </c>
      <c r="K110" s="389">
        <v>1</v>
      </c>
      <c r="L110" s="389"/>
      <c r="M110" s="389"/>
      <c r="N110" s="610" t="s">
        <v>298</v>
      </c>
      <c r="O110" s="611"/>
      <c r="P110" s="612"/>
      <c r="Q110" s="610" t="s">
        <v>19</v>
      </c>
      <c r="R110" s="611"/>
      <c r="S110" s="612"/>
      <c r="T110" s="610">
        <v>2</v>
      </c>
      <c r="U110" s="611"/>
      <c r="V110" s="612"/>
      <c r="W110" s="610" t="s">
        <v>363</v>
      </c>
      <c r="X110" s="611"/>
      <c r="Y110" s="612"/>
      <c r="Z110" s="610">
        <v>3</v>
      </c>
      <c r="AA110" s="611"/>
      <c r="AB110" s="612"/>
      <c r="AC110" s="610" t="s">
        <v>134</v>
      </c>
      <c r="AD110" s="611"/>
      <c r="AE110" s="612"/>
      <c r="AF110" s="610">
        <v>12</v>
      </c>
      <c r="AG110" s="611"/>
      <c r="AH110" s="612"/>
      <c r="AI110" s="610" t="s">
        <v>142</v>
      </c>
      <c r="AJ110" s="611"/>
      <c r="AK110" s="612"/>
    </row>
    <row r="111" spans="1:37" ht="15.75">
      <c r="A111" s="389" t="s">
        <v>134</v>
      </c>
      <c r="B111" s="389">
        <v>3.6657091302593954</v>
      </c>
      <c r="C111" s="389">
        <v>0.84334056212396769</v>
      </c>
      <c r="D111" s="389">
        <v>0.4869029005608031</v>
      </c>
      <c r="E111" s="389"/>
      <c r="F111" s="389">
        <v>0.2792851868159742</v>
      </c>
      <c r="G111" s="389">
        <v>0.84334056212396769</v>
      </c>
      <c r="H111" s="389">
        <v>0.4869029005608031</v>
      </c>
      <c r="I111" s="389"/>
      <c r="J111" s="389">
        <v>3</v>
      </c>
      <c r="K111" s="389">
        <v>1</v>
      </c>
      <c r="L111" s="389"/>
      <c r="M111" s="389"/>
      <c r="N111" s="394" t="s">
        <v>314</v>
      </c>
      <c r="O111" s="395" t="s">
        <v>315</v>
      </c>
      <c r="P111" s="396" t="s">
        <v>316</v>
      </c>
      <c r="Q111" s="394" t="s">
        <v>314</v>
      </c>
      <c r="R111" s="395" t="s">
        <v>315</v>
      </c>
      <c r="S111" s="396" t="s">
        <v>316</v>
      </c>
      <c r="T111" s="394" t="s">
        <v>314</v>
      </c>
      <c r="U111" s="395" t="s">
        <v>315</v>
      </c>
      <c r="V111" s="396" t="s">
        <v>316</v>
      </c>
      <c r="W111" s="394" t="s">
        <v>314</v>
      </c>
      <c r="X111" s="395" t="s">
        <v>315</v>
      </c>
      <c r="Y111" s="396" t="s">
        <v>316</v>
      </c>
      <c r="Z111" s="394" t="s">
        <v>314</v>
      </c>
      <c r="AA111" s="395" t="s">
        <v>315</v>
      </c>
      <c r="AB111" s="396" t="s">
        <v>316</v>
      </c>
      <c r="AC111" s="394" t="s">
        <v>314</v>
      </c>
      <c r="AD111" s="395" t="s">
        <v>315</v>
      </c>
      <c r="AE111" s="396" t="s">
        <v>316</v>
      </c>
      <c r="AF111" s="394" t="s">
        <v>314</v>
      </c>
      <c r="AG111" s="395" t="s">
        <v>315</v>
      </c>
      <c r="AH111" s="396" t="s">
        <v>316</v>
      </c>
      <c r="AI111" s="394" t="s">
        <v>314</v>
      </c>
      <c r="AJ111" s="395" t="s">
        <v>315</v>
      </c>
      <c r="AK111" s="396" t="s">
        <v>316</v>
      </c>
    </row>
    <row r="112" spans="1:37" ht="15.75">
      <c r="A112" s="389">
        <v>12</v>
      </c>
      <c r="B112" s="389">
        <v>1.6930604153492084</v>
      </c>
      <c r="C112" s="389">
        <v>0.67901660500736327</v>
      </c>
      <c r="D112" s="389">
        <v>0.39203041968522701</v>
      </c>
      <c r="E112" s="389"/>
      <c r="F112" s="389">
        <v>2.251933901726161</v>
      </c>
      <c r="G112" s="389">
        <v>0.67901660500736327</v>
      </c>
      <c r="H112" s="389">
        <v>0.39203041968522701</v>
      </c>
      <c r="I112" s="389"/>
      <c r="J112" s="389">
        <v>3</v>
      </c>
      <c r="K112" s="389">
        <v>1</v>
      </c>
      <c r="L112" s="389"/>
      <c r="M112" s="390" t="s">
        <v>317</v>
      </c>
      <c r="N112" s="394">
        <v>1.4802973661668753E-16</v>
      </c>
      <c r="O112" s="395">
        <v>0.11638144811077755</v>
      </c>
      <c r="P112" s="396">
        <v>3</v>
      </c>
      <c r="Q112" s="394">
        <v>1.0137615641391188E-2</v>
      </c>
      <c r="R112" s="395">
        <v>0.48034444788048963</v>
      </c>
      <c r="S112" s="396">
        <v>2</v>
      </c>
      <c r="T112" s="394">
        <v>3.9449943170753694</v>
      </c>
      <c r="U112" s="395">
        <v>0</v>
      </c>
      <c r="V112" s="396">
        <v>3</v>
      </c>
      <c r="W112" s="394">
        <v>2.8182572365048344</v>
      </c>
      <c r="X112" s="395">
        <v>0.97974709462616583</v>
      </c>
      <c r="Y112" s="396">
        <v>3</v>
      </c>
      <c r="Z112" s="394">
        <v>1.0479553600461202</v>
      </c>
      <c r="AA112" s="395">
        <v>0.3983206333782251</v>
      </c>
      <c r="AB112" s="396">
        <v>3</v>
      </c>
      <c r="AC112" s="394">
        <v>0.2792851868159742</v>
      </c>
      <c r="AD112" s="395">
        <v>0.3983206333782251</v>
      </c>
      <c r="AE112" s="396">
        <v>3</v>
      </c>
      <c r="AF112" s="394">
        <v>2.251933901726161</v>
      </c>
      <c r="AG112" s="395">
        <v>0.67901660500736327</v>
      </c>
      <c r="AH112" s="396">
        <v>3</v>
      </c>
      <c r="AI112" s="394">
        <v>0.31643233947946997</v>
      </c>
      <c r="AJ112" s="395">
        <v>0.23515530422119305</v>
      </c>
      <c r="AK112" s="396">
        <v>3</v>
      </c>
    </row>
    <row r="113" spans="1:37" ht="16.5" thickBot="1">
      <c r="A113" s="389" t="s">
        <v>142</v>
      </c>
      <c r="B113" s="389">
        <v>3.6285619775958993</v>
      </c>
      <c r="C113" s="389">
        <v>0.23515530422119305</v>
      </c>
      <c r="D113" s="389">
        <v>0.13576697819347416</v>
      </c>
      <c r="E113" s="389"/>
      <c r="F113" s="389">
        <v>0.31643233947946997</v>
      </c>
      <c r="G113" s="389">
        <v>0.23515530422119305</v>
      </c>
      <c r="H113" s="389">
        <v>0.13576697819347416</v>
      </c>
      <c r="I113" s="389"/>
      <c r="J113" s="389">
        <v>3</v>
      </c>
      <c r="K113" s="389">
        <v>1</v>
      </c>
      <c r="L113" s="389"/>
      <c r="M113" s="390" t="s">
        <v>318</v>
      </c>
      <c r="N113" s="397">
        <v>-5.9211894646675012E-16</v>
      </c>
      <c r="O113" s="398">
        <v>0.28709558395447921</v>
      </c>
      <c r="P113" s="399">
        <v>3</v>
      </c>
      <c r="Q113" s="397">
        <v>5.3073622068678201</v>
      </c>
      <c r="R113" s="398">
        <v>0.28013589610694051</v>
      </c>
      <c r="S113" s="399">
        <v>3</v>
      </c>
      <c r="T113" s="397">
        <v>7.3323010204162111</v>
      </c>
      <c r="U113" s="398">
        <v>0.75115001822037719</v>
      </c>
      <c r="V113" s="399">
        <v>3</v>
      </c>
      <c r="W113" s="397">
        <v>7.1316143566402239</v>
      </c>
      <c r="X113" s="398">
        <v>1.098749516281873</v>
      </c>
      <c r="Y113" s="399">
        <v>3</v>
      </c>
      <c r="Z113" s="397">
        <v>4.9240301333035603</v>
      </c>
      <c r="AA113" s="398">
        <v>0.70973363601644779</v>
      </c>
      <c r="AB113" s="399">
        <v>3</v>
      </c>
      <c r="AC113" s="397">
        <v>0.91640811055932547</v>
      </c>
      <c r="AD113" s="398">
        <v>0.26380706325127851</v>
      </c>
      <c r="AE113" s="399">
        <v>3</v>
      </c>
      <c r="AF113" s="397">
        <v>6.4972510276429096</v>
      </c>
      <c r="AG113" s="398">
        <v>1.1392407813184706</v>
      </c>
      <c r="AH113" s="399">
        <v>3</v>
      </c>
      <c r="AI113" s="397">
        <v>0.72202441869510048</v>
      </c>
      <c r="AJ113" s="398">
        <v>0.61457687562222429</v>
      </c>
      <c r="AK113" s="399">
        <v>3</v>
      </c>
    </row>
    <row r="114" spans="1:37" ht="15.75">
      <c r="A114" s="390" t="s">
        <v>365</v>
      </c>
      <c r="B114" s="389"/>
      <c r="C114" s="389"/>
      <c r="D114" s="389"/>
      <c r="E114" s="389"/>
      <c r="F114" s="389"/>
      <c r="G114" s="389"/>
      <c r="H114" s="389"/>
      <c r="I114" s="389"/>
      <c r="J114" s="389"/>
      <c r="K114" s="389"/>
      <c r="L114" s="389"/>
      <c r="M114" s="389"/>
      <c r="N114" s="389"/>
      <c r="O114" s="389"/>
      <c r="P114" s="389"/>
      <c r="Q114" s="389"/>
      <c r="R114" s="389"/>
      <c r="S114" s="389"/>
      <c r="T114" s="389"/>
      <c r="U114" s="389"/>
      <c r="V114" s="389"/>
      <c r="W114" s="389"/>
      <c r="X114" s="389"/>
      <c r="Y114" s="389"/>
      <c r="Z114" s="389"/>
      <c r="AA114" s="389"/>
      <c r="AB114" s="389"/>
      <c r="AC114" s="389"/>
      <c r="AD114" s="389"/>
      <c r="AE114" s="389"/>
      <c r="AF114" s="389"/>
      <c r="AG114" s="389"/>
      <c r="AH114" s="389"/>
      <c r="AI114" s="389"/>
      <c r="AJ114" s="389"/>
      <c r="AK114" s="389"/>
    </row>
    <row r="115" spans="1:37" ht="15.75">
      <c r="A115" s="389" t="s">
        <v>298</v>
      </c>
      <c r="B115" s="389">
        <v>7.7659776856375382</v>
      </c>
      <c r="C115" s="389">
        <v>0.28709558395447921</v>
      </c>
      <c r="D115" s="389">
        <v>0.16575471267927139</v>
      </c>
      <c r="E115" s="389"/>
      <c r="F115" s="389">
        <v>-5.9211894646675012E-16</v>
      </c>
      <c r="G115" s="389">
        <v>0.28709558395447921</v>
      </c>
      <c r="H115" s="389">
        <v>0.16575471267927139</v>
      </c>
      <c r="I115" s="389"/>
      <c r="J115" s="389">
        <v>3</v>
      </c>
      <c r="K115" s="389">
        <v>1</v>
      </c>
      <c r="L115" s="389"/>
      <c r="M115" s="389"/>
      <c r="N115" s="389"/>
      <c r="O115" s="389"/>
      <c r="P115" s="389"/>
      <c r="Q115" s="389"/>
      <c r="R115" s="389"/>
      <c r="S115" s="389"/>
      <c r="T115" s="389"/>
      <c r="U115" s="389"/>
      <c r="V115" s="389"/>
      <c r="W115" s="389"/>
      <c r="X115" s="389"/>
      <c r="Y115" s="389"/>
      <c r="Z115" s="389"/>
      <c r="AA115" s="389"/>
      <c r="AB115" s="389"/>
      <c r="AC115" s="389"/>
      <c r="AD115" s="389"/>
      <c r="AE115" s="389"/>
      <c r="AF115" s="389"/>
      <c r="AG115" s="389"/>
      <c r="AH115" s="389"/>
      <c r="AI115" s="389"/>
      <c r="AJ115" s="389"/>
      <c r="AK115" s="389"/>
    </row>
    <row r="116" spans="1:37" ht="15.75">
      <c r="A116" s="389" t="s">
        <v>364</v>
      </c>
      <c r="B116" s="389">
        <v>2.4586154787697185</v>
      </c>
      <c r="C116" s="389">
        <v>0.28013589610694051</v>
      </c>
      <c r="D116" s="389">
        <v>0.16173653502701915</v>
      </c>
      <c r="E116" s="389"/>
      <c r="F116" s="389">
        <v>5.3073622068678201</v>
      </c>
      <c r="G116" s="389">
        <v>0.28013589610694051</v>
      </c>
      <c r="H116" s="389">
        <v>0.16173653502701915</v>
      </c>
      <c r="I116" s="389"/>
      <c r="J116" s="389">
        <v>3</v>
      </c>
      <c r="K116" s="389">
        <v>1</v>
      </c>
      <c r="L116" s="389"/>
      <c r="M116" s="389"/>
      <c r="N116" s="389"/>
      <c r="O116" s="389"/>
      <c r="P116" s="389"/>
      <c r="Q116" s="389"/>
      <c r="R116" s="389"/>
      <c r="S116" s="389"/>
      <c r="T116" s="389"/>
      <c r="U116" s="389"/>
      <c r="V116" s="389"/>
      <c r="W116" s="389"/>
      <c r="X116" s="389"/>
      <c r="Y116" s="389"/>
      <c r="Z116" s="389"/>
      <c r="AA116" s="389"/>
      <c r="AB116" s="389"/>
      <c r="AC116" s="389"/>
      <c r="AD116" s="389"/>
      <c r="AE116" s="389"/>
      <c r="AF116" s="389"/>
      <c r="AG116" s="389"/>
      <c r="AH116" s="389"/>
      <c r="AI116" s="389"/>
      <c r="AJ116" s="389"/>
      <c r="AK116" s="389"/>
    </row>
    <row r="117" spans="1:37" ht="15.75">
      <c r="A117" s="389">
        <v>2</v>
      </c>
      <c r="B117" s="389">
        <v>0.43367666522132708</v>
      </c>
      <c r="C117" s="389">
        <v>0.75115001822037719</v>
      </c>
      <c r="D117" s="389">
        <v>0.43367666522132708</v>
      </c>
      <c r="E117" s="389"/>
      <c r="F117" s="389">
        <v>7.3323010204162111</v>
      </c>
      <c r="G117" s="389">
        <v>0.75115001822037719</v>
      </c>
      <c r="H117" s="389">
        <v>0.43367666522132708</v>
      </c>
      <c r="I117" s="389"/>
      <c r="J117" s="389">
        <v>3</v>
      </c>
      <c r="K117" s="389">
        <v>1</v>
      </c>
      <c r="L117" s="389"/>
      <c r="M117" s="389"/>
      <c r="N117" s="389"/>
      <c r="O117" s="389"/>
      <c r="P117" s="389"/>
      <c r="Q117" s="389"/>
      <c r="R117" s="389"/>
      <c r="S117" s="389"/>
      <c r="T117" s="389"/>
      <c r="U117" s="389"/>
      <c r="V117" s="389"/>
      <c r="W117" s="389"/>
      <c r="X117" s="389"/>
      <c r="Y117" s="389"/>
      <c r="Z117" s="389"/>
      <c r="AA117" s="389"/>
      <c r="AB117" s="389"/>
      <c r="AC117" s="389"/>
      <c r="AD117" s="389"/>
      <c r="AE117" s="389"/>
      <c r="AF117" s="389"/>
      <c r="AG117" s="389"/>
      <c r="AH117" s="389"/>
      <c r="AI117" s="389"/>
      <c r="AJ117" s="389"/>
      <c r="AK117" s="389"/>
    </row>
    <row r="118" spans="1:37" ht="15.75">
      <c r="A118" s="389" t="s">
        <v>363</v>
      </c>
      <c r="B118" s="389">
        <v>0.63436332899731451</v>
      </c>
      <c r="C118" s="389">
        <v>1.098749516281873</v>
      </c>
      <c r="D118" s="389">
        <v>0.63436332899731052</v>
      </c>
      <c r="E118" s="389"/>
      <c r="F118" s="389">
        <v>7.1316143566402239</v>
      </c>
      <c r="G118" s="389">
        <v>1.098749516281873</v>
      </c>
      <c r="H118" s="389">
        <v>0.63436332899731052</v>
      </c>
      <c r="I118" s="389"/>
      <c r="J118" s="389">
        <v>3</v>
      </c>
      <c r="K118" s="389">
        <v>1</v>
      </c>
      <c r="L118" s="389"/>
      <c r="M118" s="389"/>
      <c r="N118" s="389"/>
      <c r="O118" s="389"/>
      <c r="P118" s="389"/>
      <c r="Q118" s="389"/>
      <c r="R118" s="389"/>
      <c r="S118" s="389"/>
      <c r="T118" s="389"/>
      <c r="U118" s="389"/>
      <c r="V118" s="389"/>
      <c r="W118" s="389"/>
      <c r="X118" s="389"/>
      <c r="Y118" s="389"/>
      <c r="Z118" s="389"/>
      <c r="AA118" s="389"/>
      <c r="AB118" s="389"/>
      <c r="AC118" s="389"/>
      <c r="AD118" s="389"/>
      <c r="AE118" s="389"/>
      <c r="AF118" s="389"/>
      <c r="AG118" s="389"/>
      <c r="AH118" s="389"/>
      <c r="AI118" s="389"/>
      <c r="AJ118" s="389"/>
      <c r="AK118" s="389"/>
    </row>
    <row r="119" spans="1:37" ht="15.75">
      <c r="A119" s="389">
        <v>3</v>
      </c>
      <c r="B119" s="389">
        <v>2.8419475523339783</v>
      </c>
      <c r="C119" s="389">
        <v>0.70973363601644779</v>
      </c>
      <c r="D119" s="389">
        <v>0.40976490580702801</v>
      </c>
      <c r="E119" s="389"/>
      <c r="F119" s="389">
        <v>4.9240301333035603</v>
      </c>
      <c r="G119" s="389">
        <v>0.70973363601644779</v>
      </c>
      <c r="H119" s="389">
        <v>0.40976490580702801</v>
      </c>
      <c r="I119" s="389"/>
      <c r="J119" s="389">
        <v>3</v>
      </c>
      <c r="K119" s="389">
        <v>1</v>
      </c>
      <c r="L119" s="389"/>
      <c r="M119" s="389"/>
      <c r="N119" s="389"/>
      <c r="O119" s="389"/>
      <c r="P119" s="389"/>
      <c r="Q119" s="389"/>
      <c r="R119" s="389"/>
      <c r="S119" s="389"/>
      <c r="T119" s="389"/>
      <c r="U119" s="389"/>
      <c r="V119" s="389"/>
      <c r="W119" s="389"/>
      <c r="X119" s="389"/>
      <c r="Y119" s="389"/>
      <c r="Z119" s="389"/>
      <c r="AA119" s="389"/>
      <c r="AB119" s="389"/>
      <c r="AC119" s="389"/>
      <c r="AD119" s="389"/>
      <c r="AE119" s="389"/>
      <c r="AF119" s="389"/>
      <c r="AG119" s="389"/>
      <c r="AH119" s="389"/>
      <c r="AI119" s="389"/>
      <c r="AJ119" s="389"/>
      <c r="AK119" s="389"/>
    </row>
    <row r="120" spans="1:37" ht="15.75">
      <c r="A120" s="389" t="s">
        <v>134</v>
      </c>
      <c r="B120" s="389">
        <v>6.8495695750782133</v>
      </c>
      <c r="C120" s="389">
        <v>0.26380706325127851</v>
      </c>
      <c r="D120" s="389">
        <v>0.1523090789822503</v>
      </c>
      <c r="E120" s="389"/>
      <c r="F120" s="389">
        <v>0.91640811055932547</v>
      </c>
      <c r="G120" s="389">
        <v>0.26380706325127851</v>
      </c>
      <c r="H120" s="389">
        <v>0.1523090789822503</v>
      </c>
      <c r="I120" s="389"/>
      <c r="J120" s="389">
        <v>3</v>
      </c>
      <c r="K120" s="389">
        <v>1</v>
      </c>
      <c r="L120" s="389"/>
      <c r="M120" s="389"/>
      <c r="N120" s="389"/>
      <c r="O120" s="389"/>
      <c r="P120" s="389"/>
      <c r="Q120" s="389"/>
      <c r="R120" s="389"/>
      <c r="S120" s="389"/>
      <c r="T120" s="389"/>
      <c r="U120" s="389"/>
    </row>
    <row r="121" spans="1:37" ht="15.75">
      <c r="A121" s="389">
        <v>12</v>
      </c>
      <c r="B121" s="389">
        <v>1.2687266579946288</v>
      </c>
      <c r="C121" s="389">
        <v>1.1392407813184706</v>
      </c>
      <c r="D121" s="389">
        <v>0.65774097176601865</v>
      </c>
      <c r="E121" s="389"/>
      <c r="F121" s="389">
        <v>6.4972510276429096</v>
      </c>
      <c r="G121" s="389">
        <v>1.1392407813184706</v>
      </c>
      <c r="H121" s="389">
        <v>0.65774097176601865</v>
      </c>
      <c r="I121" s="389"/>
      <c r="J121" s="389">
        <v>3</v>
      </c>
      <c r="K121" s="389">
        <v>1</v>
      </c>
      <c r="L121" s="389"/>
      <c r="M121" s="389"/>
      <c r="N121" s="389"/>
      <c r="O121" s="389"/>
      <c r="P121" s="389"/>
      <c r="Q121" s="389"/>
      <c r="R121" s="389"/>
      <c r="S121" s="389"/>
      <c r="T121" s="389"/>
      <c r="U121" s="389"/>
    </row>
    <row r="122" spans="1:37" ht="15.75">
      <c r="A122" s="389" t="s">
        <v>142</v>
      </c>
      <c r="B122" s="389">
        <v>7.0439532669424381</v>
      </c>
      <c r="C122" s="389">
        <v>0.61457687562222429</v>
      </c>
      <c r="D122" s="389">
        <v>0.35482612457821039</v>
      </c>
      <c r="E122" s="389"/>
      <c r="F122" s="389">
        <v>0.72202441869510048</v>
      </c>
      <c r="G122" s="389">
        <v>0.61457687562222429</v>
      </c>
      <c r="H122" s="389">
        <v>0.35482612457821039</v>
      </c>
      <c r="I122" s="389"/>
      <c r="J122" s="389">
        <v>3</v>
      </c>
      <c r="K122" s="389">
        <v>1</v>
      </c>
      <c r="L122" s="389"/>
      <c r="M122" s="389"/>
      <c r="N122" s="389"/>
      <c r="O122" s="389"/>
      <c r="P122" s="389"/>
      <c r="Q122" s="389"/>
      <c r="R122" s="389"/>
      <c r="S122" s="389"/>
      <c r="T122" s="389"/>
      <c r="U122" s="389"/>
    </row>
    <row r="124" spans="1:37" ht="15.75">
      <c r="A124" s="389"/>
      <c r="B124" s="392" t="s">
        <v>366</v>
      </c>
      <c r="C124" s="389"/>
      <c r="D124" s="389"/>
      <c r="E124" s="389"/>
      <c r="F124" s="389"/>
      <c r="G124" s="389"/>
      <c r="H124" s="392"/>
      <c r="I124" s="392"/>
      <c r="J124" s="392"/>
      <c r="K124" s="393"/>
      <c r="L124" s="391"/>
      <c r="M124" s="391"/>
      <c r="N124" s="391"/>
      <c r="O124" s="391"/>
      <c r="P124" s="392"/>
      <c r="Q124" s="393"/>
      <c r="R124" s="393"/>
      <c r="S124" s="393"/>
      <c r="T124" s="393"/>
      <c r="U124" s="393"/>
    </row>
    <row r="125" spans="1:37" ht="15.75">
      <c r="A125" s="390" t="s">
        <v>317</v>
      </c>
      <c r="B125" s="389" t="s">
        <v>326</v>
      </c>
      <c r="C125" s="389" t="s">
        <v>327</v>
      </c>
      <c r="D125" s="389" t="s">
        <v>328</v>
      </c>
      <c r="E125" s="389" t="s">
        <v>316</v>
      </c>
      <c r="F125" s="389" t="s">
        <v>330</v>
      </c>
      <c r="G125" s="389" t="s">
        <v>332</v>
      </c>
      <c r="H125" s="389"/>
      <c r="I125" s="389"/>
      <c r="J125" s="389"/>
      <c r="K125" s="389"/>
      <c r="L125" s="389"/>
      <c r="M125" s="389"/>
      <c r="N125" s="389"/>
      <c r="O125" s="389"/>
      <c r="P125" s="389"/>
      <c r="Q125" s="389"/>
      <c r="R125" s="389"/>
      <c r="S125" s="389"/>
      <c r="T125" s="389"/>
      <c r="U125" s="389"/>
    </row>
    <row r="126" spans="1:37" ht="15.75">
      <c r="A126" s="389" t="s">
        <v>298</v>
      </c>
      <c r="B126" s="389">
        <v>3.9449943170753694</v>
      </c>
      <c r="C126" s="389">
        <v>1.4802973661668753E-16</v>
      </c>
      <c r="D126" s="389">
        <v>0.11638144811077755</v>
      </c>
      <c r="E126" s="389">
        <v>3</v>
      </c>
      <c r="F126" s="389">
        <v>4.0633924393084823E-2</v>
      </c>
      <c r="G126" s="389">
        <v>4.0633924393084823E-2</v>
      </c>
      <c r="H126" s="389"/>
      <c r="I126" s="389"/>
      <c r="J126" s="389"/>
      <c r="K126" s="389"/>
      <c r="L126" s="389"/>
      <c r="M126" s="389"/>
      <c r="N126" s="389"/>
      <c r="O126" s="389"/>
      <c r="P126" s="389"/>
      <c r="Q126" s="389"/>
      <c r="R126" s="389"/>
      <c r="S126" s="389"/>
      <c r="T126" s="389"/>
      <c r="U126" s="389"/>
    </row>
    <row r="127" spans="1:37" ht="15.75">
      <c r="A127" s="389" t="s">
        <v>19</v>
      </c>
      <c r="B127" s="389">
        <v>3.9348567014339779</v>
      </c>
      <c r="C127" s="389">
        <v>1.0137615641391188E-2</v>
      </c>
      <c r="D127" s="389">
        <v>0.48034444788048963</v>
      </c>
      <c r="E127" s="389">
        <v>2</v>
      </c>
      <c r="F127" s="389">
        <v>0.46146157721922482</v>
      </c>
      <c r="G127" s="389">
        <v>0.46146157721922482</v>
      </c>
      <c r="H127" s="389"/>
      <c r="I127" s="389"/>
      <c r="J127" s="389"/>
      <c r="K127" s="389"/>
      <c r="L127" s="389"/>
      <c r="M127" s="389"/>
      <c r="N127" s="389"/>
      <c r="O127" s="389"/>
      <c r="P127" s="389"/>
      <c r="Q127" s="389"/>
      <c r="R127" s="389"/>
      <c r="S127" s="389"/>
      <c r="T127" s="389"/>
      <c r="U127" s="389"/>
    </row>
    <row r="128" spans="1:37" ht="15.75">
      <c r="A128" s="389" t="s">
        <v>367</v>
      </c>
      <c r="B128" s="389">
        <v>0</v>
      </c>
      <c r="C128" s="389">
        <v>3.9449943170753694</v>
      </c>
      <c r="D128" s="389">
        <v>0</v>
      </c>
      <c r="E128" s="389">
        <v>3</v>
      </c>
      <c r="F128" s="389">
        <v>0</v>
      </c>
      <c r="G128" s="389">
        <v>0</v>
      </c>
      <c r="H128" s="389"/>
      <c r="I128" s="389"/>
      <c r="J128" s="389"/>
      <c r="K128" s="389"/>
      <c r="L128" s="389"/>
      <c r="M128" s="389"/>
      <c r="N128" s="389"/>
      <c r="O128" s="389"/>
      <c r="P128" s="389"/>
      <c r="Q128" s="389"/>
      <c r="R128" s="389"/>
      <c r="S128" s="389"/>
      <c r="T128" s="389"/>
      <c r="U128" s="389"/>
    </row>
    <row r="129" spans="1:21" ht="15.75">
      <c r="A129" s="389" t="s">
        <v>363</v>
      </c>
      <c r="B129" s="389">
        <v>1.1267370805705352</v>
      </c>
      <c r="C129" s="389">
        <v>2.8182572365048344</v>
      </c>
      <c r="D129" s="389">
        <v>0.97974709462616583</v>
      </c>
      <c r="E129" s="389">
        <v>3</v>
      </c>
      <c r="F129" s="389">
        <v>2.8797131082852396</v>
      </c>
      <c r="G129" s="389">
        <v>2.8797131082852396</v>
      </c>
      <c r="H129" s="389"/>
      <c r="I129" s="389"/>
      <c r="J129" s="389"/>
      <c r="K129" s="389"/>
      <c r="L129" s="389"/>
      <c r="M129" s="389"/>
      <c r="N129" s="389"/>
      <c r="O129" s="389"/>
      <c r="P129" s="389"/>
      <c r="Q129" s="389"/>
      <c r="R129" s="389"/>
      <c r="S129" s="389"/>
      <c r="T129" s="389"/>
      <c r="U129" s="389"/>
    </row>
    <row r="130" spans="1:21" ht="15.75">
      <c r="A130" s="389" t="s">
        <v>133</v>
      </c>
      <c r="B130" s="389">
        <v>2.8970389570292494</v>
      </c>
      <c r="C130" s="389">
        <v>1.0479553600461202</v>
      </c>
      <c r="D130" s="389">
        <v>0.3983206333782251</v>
      </c>
      <c r="E130" s="389">
        <v>3</v>
      </c>
      <c r="F130" s="389">
        <v>0.47597798092449117</v>
      </c>
      <c r="G130" s="389">
        <v>0.47597798092449117</v>
      </c>
      <c r="H130" s="389"/>
      <c r="I130" s="389"/>
      <c r="J130" s="389"/>
      <c r="K130" s="389"/>
      <c r="L130" s="389"/>
      <c r="M130" s="389"/>
      <c r="N130" s="389"/>
      <c r="O130" s="389"/>
      <c r="P130" s="389"/>
      <c r="Q130" s="389"/>
      <c r="R130" s="389"/>
      <c r="S130" s="389"/>
      <c r="T130" s="389"/>
      <c r="U130" s="389"/>
    </row>
    <row r="131" spans="1:21" ht="15.75">
      <c r="A131" s="389" t="s">
        <v>134</v>
      </c>
      <c r="B131" s="389">
        <v>3.6657091302593954</v>
      </c>
      <c r="C131" s="389">
        <v>0.2792851868159742</v>
      </c>
      <c r="D131" s="389">
        <v>0.84334056212396769</v>
      </c>
      <c r="E131" s="389">
        <v>3</v>
      </c>
      <c r="F131" s="389">
        <v>2.1336699111707094</v>
      </c>
      <c r="G131" s="389">
        <v>2.1336699111707094</v>
      </c>
      <c r="H131" s="389"/>
      <c r="I131" s="389"/>
      <c r="J131" s="389"/>
      <c r="K131" s="389"/>
      <c r="L131" s="389"/>
      <c r="M131" s="389"/>
      <c r="N131" s="389"/>
      <c r="O131" s="389"/>
      <c r="P131" s="389"/>
      <c r="Q131" s="389"/>
      <c r="R131" s="389"/>
      <c r="S131" s="389"/>
      <c r="T131" s="389"/>
      <c r="U131" s="389"/>
    </row>
    <row r="132" spans="1:21" ht="15.75">
      <c r="A132" s="389" t="s">
        <v>141</v>
      </c>
      <c r="B132" s="389">
        <v>1.6930604153492084</v>
      </c>
      <c r="C132" s="389">
        <v>2.251933901726161</v>
      </c>
      <c r="D132" s="389">
        <v>0.67901660500736327</v>
      </c>
      <c r="E132" s="389">
        <v>3</v>
      </c>
      <c r="F132" s="389">
        <v>1.3831906496271769</v>
      </c>
      <c r="G132" s="389">
        <v>1.3831906496271769</v>
      </c>
      <c r="H132" s="389"/>
      <c r="I132" s="389"/>
      <c r="J132" s="389"/>
      <c r="K132" s="389"/>
      <c r="L132" s="389"/>
      <c r="M132" s="389"/>
      <c r="N132" s="389"/>
      <c r="O132" s="389"/>
      <c r="P132" s="389"/>
      <c r="Q132" s="389"/>
      <c r="R132" s="389"/>
      <c r="S132" s="389"/>
      <c r="T132" s="389"/>
      <c r="U132" s="389"/>
    </row>
    <row r="133" spans="1:21" ht="15.75">
      <c r="A133" s="389" t="s">
        <v>142</v>
      </c>
      <c r="B133" s="389">
        <v>3.6285619775958993</v>
      </c>
      <c r="C133" s="389">
        <v>0.31643233947946997</v>
      </c>
      <c r="D133" s="389">
        <v>0.23515530422119305</v>
      </c>
      <c r="E133" s="389">
        <v>3</v>
      </c>
      <c r="F133" s="389">
        <v>0.16589405131008556</v>
      </c>
      <c r="G133" s="389">
        <v>0.16589405131008556</v>
      </c>
      <c r="H133" s="389"/>
      <c r="I133" s="389"/>
      <c r="J133" s="389"/>
      <c r="K133" s="389"/>
      <c r="L133" s="389"/>
      <c r="M133" s="389"/>
      <c r="N133" s="389"/>
      <c r="O133" s="389"/>
      <c r="P133" s="389"/>
      <c r="Q133" s="389"/>
      <c r="R133" s="389"/>
      <c r="S133" s="389"/>
      <c r="T133" s="389"/>
      <c r="U133" s="389"/>
    </row>
    <row r="134" spans="1:21" ht="15.75">
      <c r="A134" s="390" t="s">
        <v>318</v>
      </c>
      <c r="B134" s="389" t="s">
        <v>368</v>
      </c>
      <c r="C134" s="389" t="s">
        <v>368</v>
      </c>
      <c r="D134" s="389" t="s">
        <v>368</v>
      </c>
      <c r="E134" s="389"/>
      <c r="F134" s="389"/>
      <c r="G134" s="389"/>
      <c r="H134" s="389"/>
      <c r="I134" s="389"/>
      <c r="J134" s="389"/>
      <c r="K134" s="389"/>
      <c r="L134" s="389"/>
      <c r="M134" s="389"/>
      <c r="N134" s="389"/>
      <c r="O134" s="389"/>
      <c r="P134" s="389"/>
      <c r="Q134" s="389"/>
      <c r="R134" s="389"/>
      <c r="S134" s="389"/>
      <c r="T134" s="389"/>
      <c r="U134" s="389"/>
    </row>
    <row r="135" spans="1:21" ht="15.75">
      <c r="A135" s="389" t="s">
        <v>298</v>
      </c>
      <c r="B135" s="389">
        <v>7.7659776856375382</v>
      </c>
      <c r="C135" s="389">
        <v>-5.9211894646675012E-16</v>
      </c>
      <c r="D135" s="389">
        <v>0.28709558395447921</v>
      </c>
      <c r="E135" s="389">
        <v>3</v>
      </c>
      <c r="F135" s="389">
        <v>0.24727162297849026</v>
      </c>
      <c r="G135" s="389">
        <v>0.24727162297849026</v>
      </c>
      <c r="H135" s="389"/>
      <c r="I135" s="389"/>
      <c r="J135" s="389"/>
      <c r="K135" s="389"/>
      <c r="L135" s="389"/>
      <c r="M135" s="389"/>
      <c r="N135" s="389"/>
      <c r="O135" s="389"/>
      <c r="P135" s="389"/>
      <c r="Q135" s="389"/>
      <c r="R135" s="389"/>
      <c r="S135" s="389"/>
      <c r="T135" s="389"/>
      <c r="U135" s="389"/>
    </row>
    <row r="136" spans="1:21" ht="15.75">
      <c r="A136" s="389" t="s">
        <v>19</v>
      </c>
      <c r="B136" s="389">
        <v>2.4586154787697185</v>
      </c>
      <c r="C136" s="389">
        <v>5.3073622068678201</v>
      </c>
      <c r="D136" s="389">
        <v>0.28013589610694051</v>
      </c>
      <c r="E136" s="389">
        <v>3</v>
      </c>
      <c r="F136" s="389">
        <v>0.23542836086291569</v>
      </c>
      <c r="G136" s="389">
        <v>0.23542836086291569</v>
      </c>
    </row>
    <row r="137" spans="1:21" ht="15.75">
      <c r="A137" s="389" t="s">
        <v>367</v>
      </c>
      <c r="B137" s="389">
        <v>0.43367666522132708</v>
      </c>
      <c r="C137" s="389">
        <v>7.3323010204162111</v>
      </c>
      <c r="D137" s="389">
        <v>0.75115001822037719</v>
      </c>
      <c r="E137" s="389">
        <v>3</v>
      </c>
      <c r="F137" s="389">
        <v>1.6926790496174191</v>
      </c>
      <c r="G137" s="389">
        <v>1.6926790496174191</v>
      </c>
    </row>
    <row r="138" spans="1:21" ht="15.75">
      <c r="A138" s="389" t="s">
        <v>363</v>
      </c>
      <c r="B138" s="389">
        <v>0.63436332899731451</v>
      </c>
      <c r="C138" s="389">
        <v>7.1316143566402239</v>
      </c>
      <c r="D138" s="389">
        <v>1.098749516281873</v>
      </c>
      <c r="E138" s="389">
        <v>3</v>
      </c>
      <c r="F138" s="389">
        <v>3.6217514985889503</v>
      </c>
      <c r="G138" s="389">
        <v>3.6217514985889503</v>
      </c>
    </row>
    <row r="139" spans="1:21" ht="15.75">
      <c r="A139" s="389" t="s">
        <v>133</v>
      </c>
      <c r="B139" s="389">
        <v>2.8419475523339783</v>
      </c>
      <c r="C139" s="389">
        <v>4.9240301333035603</v>
      </c>
      <c r="D139" s="389">
        <v>0.70973363601644779</v>
      </c>
      <c r="E139" s="389">
        <v>3</v>
      </c>
      <c r="F139" s="389">
        <v>1.5111655022793826</v>
      </c>
      <c r="G139" s="389">
        <v>1.5111655022793826</v>
      </c>
    </row>
    <row r="140" spans="1:21" ht="15.75">
      <c r="A140" s="389" t="s">
        <v>134</v>
      </c>
      <c r="B140" s="389">
        <v>6.8495695750782133</v>
      </c>
      <c r="C140" s="389">
        <v>0.91640811055932547</v>
      </c>
      <c r="D140" s="389">
        <v>0.26380706325127851</v>
      </c>
      <c r="E140" s="389">
        <v>3</v>
      </c>
      <c r="F140" s="389">
        <v>0.20878249986379216</v>
      </c>
      <c r="G140" s="389">
        <v>0.20878249986379216</v>
      </c>
    </row>
    <row r="141" spans="1:21" ht="15.75">
      <c r="A141" s="389" t="s">
        <v>141</v>
      </c>
      <c r="B141" s="389">
        <v>1.2687266579946288</v>
      </c>
      <c r="C141" s="389">
        <v>6.4972510276429096</v>
      </c>
      <c r="D141" s="389">
        <v>1.1392407813184706</v>
      </c>
      <c r="E141" s="389">
        <v>3</v>
      </c>
      <c r="F141" s="389">
        <v>3.8936086734573587</v>
      </c>
      <c r="G141" s="389">
        <v>3.8936086734573587</v>
      </c>
    </row>
    <row r="142" spans="1:21" ht="15.75">
      <c r="A142" s="389" t="s">
        <v>142</v>
      </c>
      <c r="B142" s="389">
        <v>7.0439532669424381</v>
      </c>
      <c r="C142" s="389">
        <v>0.72202441869510048</v>
      </c>
      <c r="D142" s="389">
        <v>0.61457687562222429</v>
      </c>
      <c r="E142" s="389">
        <v>3</v>
      </c>
      <c r="F142" s="389">
        <v>1.1331142081487249</v>
      </c>
      <c r="G142" s="389">
        <v>1.1331142081487249</v>
      </c>
    </row>
    <row r="144" spans="1:21" ht="19.5" thickBot="1">
      <c r="A144" s="279">
        <v>329</v>
      </c>
    </row>
    <row r="145" spans="1:37" ht="15.75">
      <c r="A145" s="402" t="s">
        <v>294</v>
      </c>
      <c r="B145" s="401"/>
      <c r="C145" s="401"/>
      <c r="D145" s="401"/>
      <c r="E145" s="401"/>
      <c r="F145" s="401"/>
      <c r="G145" s="401"/>
      <c r="H145" s="401"/>
      <c r="I145" s="401"/>
      <c r="J145" s="401"/>
      <c r="K145" s="401"/>
      <c r="L145" s="401"/>
      <c r="M145" s="402" t="s">
        <v>297</v>
      </c>
      <c r="N145" s="610" t="s">
        <v>298</v>
      </c>
      <c r="O145" s="611"/>
      <c r="P145" s="612"/>
      <c r="Q145" s="610" t="s">
        <v>19</v>
      </c>
      <c r="R145" s="611"/>
      <c r="S145" s="612"/>
      <c r="T145" s="610">
        <v>2</v>
      </c>
      <c r="U145" s="611"/>
      <c r="V145" s="612"/>
      <c r="W145" s="610" t="s">
        <v>363</v>
      </c>
      <c r="X145" s="611"/>
      <c r="Y145" s="612"/>
      <c r="Z145" s="610">
        <v>3</v>
      </c>
      <c r="AA145" s="611"/>
      <c r="AB145" s="612"/>
      <c r="AC145" s="610" t="s">
        <v>134</v>
      </c>
      <c r="AD145" s="611"/>
      <c r="AE145" s="612"/>
      <c r="AF145" s="610">
        <v>12</v>
      </c>
      <c r="AG145" s="611"/>
      <c r="AH145" s="612"/>
      <c r="AI145" s="610" t="s">
        <v>142</v>
      </c>
      <c r="AJ145" s="611"/>
      <c r="AK145" s="612"/>
    </row>
    <row r="146" spans="1:37" ht="15.75">
      <c r="A146" s="402" t="s">
        <v>317</v>
      </c>
      <c r="B146" s="401" t="s">
        <v>306</v>
      </c>
      <c r="C146" s="401" t="s">
        <v>307</v>
      </c>
      <c r="D146" s="401" t="s">
        <v>308</v>
      </c>
      <c r="E146" s="401"/>
      <c r="F146" s="401" t="s">
        <v>309</v>
      </c>
      <c r="G146" s="401" t="s">
        <v>310</v>
      </c>
      <c r="H146" s="401" t="s">
        <v>311</v>
      </c>
      <c r="I146" s="401"/>
      <c r="J146" s="401" t="s">
        <v>312</v>
      </c>
      <c r="K146" s="401" t="s">
        <v>313</v>
      </c>
      <c r="L146" s="401"/>
      <c r="M146" s="401"/>
      <c r="N146" s="406" t="s">
        <v>314</v>
      </c>
      <c r="O146" s="407" t="s">
        <v>315</v>
      </c>
      <c r="P146" s="408" t="s">
        <v>316</v>
      </c>
      <c r="Q146" s="406" t="s">
        <v>314</v>
      </c>
      <c r="R146" s="407" t="s">
        <v>315</v>
      </c>
      <c r="S146" s="408" t="s">
        <v>316</v>
      </c>
      <c r="T146" s="406" t="s">
        <v>314</v>
      </c>
      <c r="U146" s="407" t="s">
        <v>315</v>
      </c>
      <c r="V146" s="408" t="s">
        <v>316</v>
      </c>
      <c r="W146" s="406" t="s">
        <v>314</v>
      </c>
      <c r="X146" s="407" t="s">
        <v>315</v>
      </c>
      <c r="Y146" s="408" t="s">
        <v>316</v>
      </c>
      <c r="Z146" s="406" t="s">
        <v>314</v>
      </c>
      <c r="AA146" s="407" t="s">
        <v>315</v>
      </c>
      <c r="AB146" s="408" t="s">
        <v>316</v>
      </c>
      <c r="AC146" s="406" t="s">
        <v>314</v>
      </c>
      <c r="AD146" s="407" t="s">
        <v>315</v>
      </c>
      <c r="AE146" s="408" t="s">
        <v>316</v>
      </c>
      <c r="AF146" s="406" t="s">
        <v>314</v>
      </c>
      <c r="AG146" s="407" t="s">
        <v>315</v>
      </c>
      <c r="AH146" s="408" t="s">
        <v>316</v>
      </c>
      <c r="AI146" s="406" t="s">
        <v>314</v>
      </c>
      <c r="AJ146" s="407" t="s">
        <v>315</v>
      </c>
      <c r="AK146" s="408" t="s">
        <v>316</v>
      </c>
    </row>
    <row r="147" spans="1:37" ht="15.75">
      <c r="A147" s="401" t="s">
        <v>298</v>
      </c>
      <c r="B147" s="401">
        <v>4.2883478911877013</v>
      </c>
      <c r="C147" s="401">
        <v>0.5031886480331037</v>
      </c>
      <c r="D147" s="401">
        <v>0.20542590534033708</v>
      </c>
      <c r="E147" s="401"/>
      <c r="F147" s="401">
        <v>7.4014868308343765E-17</v>
      </c>
      <c r="G147" s="401">
        <v>0.20190782883980776</v>
      </c>
      <c r="H147" s="401">
        <v>8.242852595512179E-2</v>
      </c>
      <c r="I147" s="401"/>
      <c r="J147" s="401">
        <v>6</v>
      </c>
      <c r="K147" s="401">
        <v>2</v>
      </c>
      <c r="L147" s="401"/>
      <c r="M147" s="402" t="s">
        <v>317</v>
      </c>
      <c r="N147" s="406">
        <v>4.2883478911877013</v>
      </c>
      <c r="O147" s="407">
        <v>0.5031886480331037</v>
      </c>
      <c r="P147" s="408">
        <v>6</v>
      </c>
      <c r="Q147" s="406">
        <v>3.9699625397068021</v>
      </c>
      <c r="R147" s="407">
        <v>0.38820887982483648</v>
      </c>
      <c r="S147" s="408">
        <v>6</v>
      </c>
      <c r="T147" s="406">
        <v>2.2931717521230515</v>
      </c>
      <c r="U147" s="407">
        <v>0.73486937496025739</v>
      </c>
      <c r="V147" s="408">
        <v>6</v>
      </c>
      <c r="W147" s="406">
        <v>3.4652142872190912</v>
      </c>
      <c r="X147" s="407">
        <v>0.97448191103786064</v>
      </c>
      <c r="Y147" s="408">
        <v>6</v>
      </c>
      <c r="Z147" s="406">
        <v>3.3364590851168328</v>
      </c>
      <c r="AA147" s="407">
        <v>0.40108310083361109</v>
      </c>
      <c r="AB147" s="408">
        <v>6</v>
      </c>
      <c r="AC147" s="406">
        <v>4.3850920474211454</v>
      </c>
      <c r="AD147" s="407">
        <v>0.46028629933389498</v>
      </c>
      <c r="AE147" s="408">
        <v>6</v>
      </c>
      <c r="AF147" s="406">
        <v>3.3124972710002152</v>
      </c>
      <c r="AG147" s="407">
        <v>1.2346504080728478</v>
      </c>
      <c r="AH147" s="408">
        <v>6</v>
      </c>
      <c r="AI147" s="406">
        <v>4.1793631024169455</v>
      </c>
      <c r="AJ147" s="407">
        <v>1.2346504080728478</v>
      </c>
      <c r="AK147" s="408">
        <v>6</v>
      </c>
    </row>
    <row r="148" spans="1:37" ht="16.5" thickBot="1">
      <c r="A148" s="401" t="s">
        <v>364</v>
      </c>
      <c r="B148" s="401">
        <v>3.9699625397068021</v>
      </c>
      <c r="C148" s="401">
        <v>0.38820887982483648</v>
      </c>
      <c r="D148" s="401">
        <v>0.15848561153138074</v>
      </c>
      <c r="E148" s="401"/>
      <c r="F148" s="401">
        <v>0.31838535148089986</v>
      </c>
      <c r="G148" s="401">
        <v>0.35044586321547611</v>
      </c>
      <c r="H148" s="401">
        <v>0.14306892455785092</v>
      </c>
      <c r="I148" s="401"/>
      <c r="J148" s="401">
        <v>6</v>
      </c>
      <c r="K148" s="401">
        <v>2</v>
      </c>
      <c r="L148" s="401"/>
      <c r="M148" s="402" t="s">
        <v>318</v>
      </c>
      <c r="N148" s="409">
        <v>7.4395781846606779</v>
      </c>
      <c r="O148" s="410">
        <v>0.46960971127287154</v>
      </c>
      <c r="P148" s="411">
        <v>6</v>
      </c>
      <c r="Q148" s="409">
        <v>6.0186229218872667</v>
      </c>
      <c r="R148" s="410">
        <v>1.398685774037028</v>
      </c>
      <c r="S148" s="411">
        <v>6</v>
      </c>
      <c r="T148" s="409">
        <v>2.5723972751176127</v>
      </c>
      <c r="U148" s="410">
        <v>2.1206356078012774</v>
      </c>
      <c r="V148" s="411">
        <v>6</v>
      </c>
      <c r="W148" s="409">
        <v>6.8311477195122725</v>
      </c>
      <c r="X148" s="410">
        <v>0.51015089488497556</v>
      </c>
      <c r="Y148" s="411">
        <v>6</v>
      </c>
      <c r="Z148" s="409">
        <v>4.8735216828999883</v>
      </c>
      <c r="AA148" s="410">
        <v>0.46028629933389498</v>
      </c>
      <c r="AB148" s="411">
        <v>6</v>
      </c>
      <c r="AC148" s="409">
        <v>7.7081251680204828</v>
      </c>
      <c r="AD148" s="410">
        <v>0.41732652618647947</v>
      </c>
      <c r="AE148" s="411">
        <v>6</v>
      </c>
      <c r="AF148" s="409">
        <v>3.3046782476416579</v>
      </c>
      <c r="AG148" s="410">
        <v>2.7005998233432278</v>
      </c>
      <c r="AH148" s="411">
        <v>6</v>
      </c>
      <c r="AI148" s="409">
        <v>7.5405879429605314</v>
      </c>
      <c r="AJ148" s="410">
        <v>0.27414726334242473</v>
      </c>
      <c r="AK148" s="411">
        <v>6</v>
      </c>
    </row>
    <row r="149" spans="1:37" ht="15.75">
      <c r="A149" s="401">
        <v>2</v>
      </c>
      <c r="B149" s="401">
        <v>2.2931717521230515</v>
      </c>
      <c r="C149" s="401">
        <v>0.73486937496025739</v>
      </c>
      <c r="D149" s="401">
        <v>0.30000916604177263</v>
      </c>
      <c r="E149" s="401"/>
      <c r="F149" s="401">
        <v>1.995176139064651</v>
      </c>
      <c r="G149" s="401">
        <v>0.93891200215478277</v>
      </c>
      <c r="H149" s="401">
        <v>0.38330921977569299</v>
      </c>
      <c r="I149" s="401"/>
      <c r="J149" s="401">
        <v>6</v>
      </c>
      <c r="K149" s="401">
        <v>2</v>
      </c>
      <c r="L149" s="401"/>
      <c r="M149" s="401"/>
      <c r="N149" s="401"/>
      <c r="O149" s="401"/>
      <c r="P149" s="401"/>
      <c r="Q149" s="401"/>
      <c r="R149" s="401"/>
      <c r="S149" s="401"/>
      <c r="T149" s="401"/>
      <c r="U149" s="401"/>
      <c r="V149" s="401"/>
      <c r="W149" s="401"/>
      <c r="X149" s="401"/>
      <c r="Y149" s="401"/>
      <c r="Z149" s="401"/>
      <c r="AA149" s="401"/>
      <c r="AB149" s="401"/>
      <c r="AC149" s="401"/>
      <c r="AD149" s="401"/>
      <c r="AE149" s="401"/>
      <c r="AF149" s="401"/>
      <c r="AG149" s="401"/>
      <c r="AH149" s="401"/>
      <c r="AI149" s="401"/>
      <c r="AJ149" s="401"/>
      <c r="AK149" s="401"/>
    </row>
    <row r="150" spans="1:37" ht="16.5" thickBot="1">
      <c r="A150" s="401" t="s">
        <v>363</v>
      </c>
      <c r="B150" s="401">
        <v>3.4652142872190912</v>
      </c>
      <c r="C150" s="401">
        <v>0.97448191103786064</v>
      </c>
      <c r="D150" s="401">
        <v>0.3978305742691649</v>
      </c>
      <c r="E150" s="401"/>
      <c r="F150" s="401">
        <v>0.82313360396861068</v>
      </c>
      <c r="G150" s="401">
        <v>0.63010108938975018</v>
      </c>
      <c r="H150" s="401">
        <v>0.25723769256278328</v>
      </c>
      <c r="I150" s="401"/>
      <c r="J150" s="401">
        <v>6</v>
      </c>
      <c r="K150" s="401">
        <v>2</v>
      </c>
      <c r="L150" s="401"/>
      <c r="M150" s="402" t="s">
        <v>319</v>
      </c>
      <c r="N150" s="401"/>
      <c r="O150" s="401"/>
      <c r="P150" s="401"/>
      <c r="Q150" s="401"/>
      <c r="R150" s="401"/>
      <c r="S150" s="401"/>
      <c r="T150" s="401"/>
      <c r="U150" s="401"/>
      <c r="V150" s="401"/>
      <c r="W150" s="401"/>
      <c r="X150" s="401"/>
      <c r="Y150" s="401"/>
      <c r="Z150" s="401"/>
      <c r="AA150" s="401"/>
      <c r="AB150" s="401"/>
      <c r="AC150" s="401"/>
      <c r="AD150" s="401"/>
      <c r="AE150" s="401"/>
      <c r="AF150" s="401"/>
      <c r="AG150" s="401"/>
      <c r="AH150" s="401"/>
      <c r="AI150" s="401"/>
      <c r="AJ150" s="401"/>
      <c r="AK150" s="401"/>
    </row>
    <row r="151" spans="1:37" ht="15.75">
      <c r="A151" s="401">
        <v>3</v>
      </c>
      <c r="B151" s="401">
        <v>3.3364590851168328</v>
      </c>
      <c r="C151" s="401">
        <v>0.40108310083361109</v>
      </c>
      <c r="D151" s="401">
        <v>0.16374149024926693</v>
      </c>
      <c r="E151" s="401"/>
      <c r="F151" s="401">
        <v>0.9518888060708689</v>
      </c>
      <c r="G151" s="401">
        <v>0.33163523422027014</v>
      </c>
      <c r="H151" s="401">
        <v>0.13538951742800809</v>
      </c>
      <c r="I151" s="401"/>
      <c r="J151" s="401">
        <v>6</v>
      </c>
      <c r="K151" s="401">
        <v>2</v>
      </c>
      <c r="L151" s="401"/>
      <c r="M151" s="401"/>
      <c r="N151" s="610" t="s">
        <v>298</v>
      </c>
      <c r="O151" s="611"/>
      <c r="P151" s="612"/>
      <c r="Q151" s="610" t="s">
        <v>19</v>
      </c>
      <c r="R151" s="611"/>
      <c r="S151" s="612"/>
      <c r="T151" s="610">
        <v>2</v>
      </c>
      <c r="U151" s="611"/>
      <c r="V151" s="612"/>
      <c r="W151" s="610" t="s">
        <v>363</v>
      </c>
      <c r="X151" s="611"/>
      <c r="Y151" s="612"/>
      <c r="Z151" s="610">
        <v>3</v>
      </c>
      <c r="AA151" s="611"/>
      <c r="AB151" s="612"/>
      <c r="AC151" s="610" t="s">
        <v>134</v>
      </c>
      <c r="AD151" s="611"/>
      <c r="AE151" s="612"/>
      <c r="AF151" s="610">
        <v>12</v>
      </c>
      <c r="AG151" s="611"/>
      <c r="AH151" s="612"/>
      <c r="AI151" s="610" t="s">
        <v>142</v>
      </c>
      <c r="AJ151" s="611"/>
      <c r="AK151" s="612"/>
    </row>
    <row r="152" spans="1:37" ht="15.75">
      <c r="A152" s="401" t="s">
        <v>134</v>
      </c>
      <c r="B152" s="401">
        <v>4.3850920474211454</v>
      </c>
      <c r="C152" s="401">
        <v>0.46028629933389498</v>
      </c>
      <c r="D152" s="401">
        <v>0.18791109482700058</v>
      </c>
      <c r="E152" s="401"/>
      <c r="F152" s="401">
        <v>-9.6744156233443609E-2</v>
      </c>
      <c r="G152" s="401">
        <v>0.10466099054000197</v>
      </c>
      <c r="H152" s="401">
        <v>4.272767046621035E-2</v>
      </c>
      <c r="I152" s="401"/>
      <c r="J152" s="401">
        <v>6</v>
      </c>
      <c r="K152" s="401">
        <v>2</v>
      </c>
      <c r="L152" s="401"/>
      <c r="M152" s="401"/>
      <c r="N152" s="406" t="s">
        <v>314</v>
      </c>
      <c r="O152" s="407" t="s">
        <v>315</v>
      </c>
      <c r="P152" s="408" t="s">
        <v>316</v>
      </c>
      <c r="Q152" s="406" t="s">
        <v>314</v>
      </c>
      <c r="R152" s="407" t="s">
        <v>315</v>
      </c>
      <c r="S152" s="408" t="s">
        <v>316</v>
      </c>
      <c r="T152" s="406" t="s">
        <v>314</v>
      </c>
      <c r="U152" s="407" t="s">
        <v>315</v>
      </c>
      <c r="V152" s="408" t="s">
        <v>316</v>
      </c>
      <c r="W152" s="406" t="s">
        <v>314</v>
      </c>
      <c r="X152" s="407" t="s">
        <v>315</v>
      </c>
      <c r="Y152" s="408" t="s">
        <v>316</v>
      </c>
      <c r="Z152" s="406" t="s">
        <v>314</v>
      </c>
      <c r="AA152" s="407" t="s">
        <v>315</v>
      </c>
      <c r="AB152" s="408" t="s">
        <v>316</v>
      </c>
      <c r="AC152" s="406" t="s">
        <v>314</v>
      </c>
      <c r="AD152" s="407" t="s">
        <v>315</v>
      </c>
      <c r="AE152" s="408" t="s">
        <v>316</v>
      </c>
      <c r="AF152" s="406" t="s">
        <v>314</v>
      </c>
      <c r="AG152" s="407" t="s">
        <v>315</v>
      </c>
      <c r="AH152" s="408" t="s">
        <v>316</v>
      </c>
      <c r="AI152" s="406" t="s">
        <v>314</v>
      </c>
      <c r="AJ152" s="407" t="s">
        <v>315</v>
      </c>
      <c r="AK152" s="408" t="s">
        <v>316</v>
      </c>
    </row>
    <row r="153" spans="1:37" ht="15.75">
      <c r="A153" s="401">
        <v>12</v>
      </c>
      <c r="B153" s="401">
        <v>3.3124972710002152</v>
      </c>
      <c r="C153" s="401">
        <v>1.2346504080728478</v>
      </c>
      <c r="D153" s="401">
        <v>0.50404391841625096</v>
      </c>
      <c r="E153" s="401"/>
      <c r="F153" s="401">
        <v>0.97585062018748647</v>
      </c>
      <c r="G153" s="401">
        <v>0.78770869093861595</v>
      </c>
      <c r="H153" s="401">
        <v>0.32158072645921743</v>
      </c>
      <c r="I153" s="401"/>
      <c r="J153" s="401">
        <v>6</v>
      </c>
      <c r="K153" s="401">
        <v>2</v>
      </c>
      <c r="L153" s="401"/>
      <c r="M153" s="402" t="s">
        <v>317</v>
      </c>
      <c r="N153" s="406">
        <v>7.4014868308343765E-17</v>
      </c>
      <c r="O153" s="407">
        <v>0.20190782883980776</v>
      </c>
      <c r="P153" s="408">
        <v>6</v>
      </c>
      <c r="Q153" s="406">
        <v>0.31838535148089986</v>
      </c>
      <c r="R153" s="407">
        <v>0.35044586321547611</v>
      </c>
      <c r="S153" s="408">
        <v>6</v>
      </c>
      <c r="T153" s="406">
        <v>1.995176139064651</v>
      </c>
      <c r="U153" s="407">
        <v>0.93891200215478277</v>
      </c>
      <c r="V153" s="408">
        <v>6</v>
      </c>
      <c r="W153" s="406">
        <v>0.82313360396861068</v>
      </c>
      <c r="X153" s="407">
        <v>0.63010108938975018</v>
      </c>
      <c r="Y153" s="408">
        <v>6</v>
      </c>
      <c r="Z153" s="406">
        <v>0.9518888060708689</v>
      </c>
      <c r="AA153" s="407">
        <v>0.33163523422027014</v>
      </c>
      <c r="AB153" s="408">
        <v>6</v>
      </c>
      <c r="AC153" s="406">
        <v>-9.6744156233443609E-2</v>
      </c>
      <c r="AD153" s="407">
        <v>0.33163523422027014</v>
      </c>
      <c r="AE153" s="408">
        <v>6</v>
      </c>
      <c r="AF153" s="406">
        <v>0.97585062018748647</v>
      </c>
      <c r="AG153" s="407">
        <v>0.78770869093861595</v>
      </c>
      <c r="AH153" s="408">
        <v>6</v>
      </c>
      <c r="AI153" s="406">
        <v>0.10898478877075594</v>
      </c>
      <c r="AJ153" s="407">
        <v>0.60153386806070119</v>
      </c>
      <c r="AK153" s="408">
        <v>6</v>
      </c>
    </row>
    <row r="154" spans="1:37" ht="16.5" thickBot="1">
      <c r="A154" s="401" t="s">
        <v>142</v>
      </c>
      <c r="B154" s="401">
        <v>4.1793631024169455</v>
      </c>
      <c r="C154" s="401">
        <v>0.27414726334242473</v>
      </c>
      <c r="D154" s="401">
        <v>0.11192015159489137</v>
      </c>
      <c r="E154" s="401"/>
      <c r="F154" s="401">
        <v>0.10898478877075594</v>
      </c>
      <c r="G154" s="401">
        <v>0.60153386806070119</v>
      </c>
      <c r="H154" s="401">
        <v>0.24557517329189621</v>
      </c>
      <c r="I154" s="401"/>
      <c r="J154" s="401">
        <v>6</v>
      </c>
      <c r="K154" s="401">
        <v>2</v>
      </c>
      <c r="L154" s="401"/>
      <c r="M154" s="402" t="s">
        <v>318</v>
      </c>
      <c r="N154" s="409">
        <v>1.4802973661668753E-16</v>
      </c>
      <c r="O154" s="410">
        <v>0.36897640770861945</v>
      </c>
      <c r="P154" s="411">
        <v>6</v>
      </c>
      <c r="Q154" s="409">
        <v>1.4209552627734123</v>
      </c>
      <c r="R154" s="410">
        <v>1.6523542140704202</v>
      </c>
      <c r="S154" s="411">
        <v>6</v>
      </c>
      <c r="T154" s="409">
        <v>4.8671809095430651</v>
      </c>
      <c r="U154" s="410">
        <v>2.3408780722227589</v>
      </c>
      <c r="V154" s="411">
        <v>6</v>
      </c>
      <c r="W154" s="409">
        <v>0.60843046514840537</v>
      </c>
      <c r="X154" s="410">
        <v>0.48472815115957019</v>
      </c>
      <c r="Y154" s="411">
        <v>6</v>
      </c>
      <c r="Z154" s="409">
        <v>2.56605650176069</v>
      </c>
      <c r="AA154" s="410">
        <v>0.96385453752053307</v>
      </c>
      <c r="AB154" s="411">
        <v>6</v>
      </c>
      <c r="AC154" s="409">
        <v>-0.26854698335980381</v>
      </c>
      <c r="AD154" s="410">
        <v>0.66707185703022176</v>
      </c>
      <c r="AE154" s="411">
        <v>6</v>
      </c>
      <c r="AF154" s="409">
        <v>4.1348999370190205</v>
      </c>
      <c r="AG154" s="410">
        <v>2.941406194212711</v>
      </c>
      <c r="AH154" s="411">
        <v>6</v>
      </c>
      <c r="AI154" s="409">
        <v>-0.10100975829985288</v>
      </c>
      <c r="AJ154" s="410">
        <v>0.1142753183785578</v>
      </c>
      <c r="AK154" s="411">
        <v>6</v>
      </c>
    </row>
    <row r="155" spans="1:37" ht="15.75">
      <c r="A155" s="402" t="s">
        <v>365</v>
      </c>
      <c r="B155" s="401"/>
      <c r="C155" s="401"/>
      <c r="D155" s="401"/>
      <c r="E155" s="401"/>
      <c r="F155" s="401"/>
      <c r="G155" s="401"/>
      <c r="H155" s="401"/>
      <c r="I155" s="401"/>
      <c r="J155" s="401"/>
      <c r="K155" s="401"/>
      <c r="L155" s="401"/>
      <c r="M155" s="401"/>
      <c r="N155" s="401"/>
      <c r="O155" s="401"/>
      <c r="P155" s="401"/>
      <c r="Q155" s="401"/>
      <c r="R155" s="401"/>
      <c r="S155" s="401"/>
      <c r="T155" s="401"/>
      <c r="U155" s="401"/>
      <c r="V155" s="401"/>
      <c r="W155" s="401"/>
      <c r="X155" s="401"/>
      <c r="Y155" s="401"/>
      <c r="Z155" s="401"/>
      <c r="AA155" s="401"/>
      <c r="AB155" s="401"/>
      <c r="AC155" s="401"/>
      <c r="AD155" s="401"/>
      <c r="AE155" s="401"/>
      <c r="AF155" s="401"/>
      <c r="AG155" s="401"/>
      <c r="AH155" s="401"/>
      <c r="AI155" s="401"/>
      <c r="AJ155" s="401"/>
      <c r="AK155" s="401"/>
    </row>
    <row r="156" spans="1:37" ht="15.75">
      <c r="A156" s="401" t="s">
        <v>298</v>
      </c>
      <c r="B156" s="401">
        <v>7.4395781846606779</v>
      </c>
      <c r="C156" s="401">
        <v>0.46960971127287154</v>
      </c>
      <c r="D156" s="401">
        <v>0.19171736181237811</v>
      </c>
      <c r="E156" s="401"/>
      <c r="F156" s="401">
        <v>1.4802973661668753E-16</v>
      </c>
      <c r="G156" s="401">
        <v>0.36897640770861945</v>
      </c>
      <c r="H156" s="401">
        <v>0.15063398766854122</v>
      </c>
      <c r="I156" s="401"/>
      <c r="J156" s="401">
        <v>6</v>
      </c>
      <c r="K156" s="401">
        <v>2</v>
      </c>
      <c r="L156" s="401"/>
      <c r="M156" s="401"/>
      <c r="N156" s="401"/>
      <c r="O156" s="401"/>
      <c r="P156" s="401"/>
      <c r="Q156" s="401"/>
      <c r="R156" s="401"/>
      <c r="S156" s="401"/>
      <c r="T156" s="401"/>
      <c r="U156" s="401"/>
      <c r="V156" s="401"/>
      <c r="W156" s="401"/>
      <c r="X156" s="401"/>
      <c r="Y156" s="401"/>
      <c r="Z156" s="401"/>
      <c r="AA156" s="401"/>
      <c r="AB156" s="401"/>
      <c r="AC156" s="401"/>
      <c r="AD156" s="401"/>
      <c r="AE156" s="401"/>
      <c r="AF156" s="401"/>
      <c r="AG156" s="401"/>
      <c r="AH156" s="401"/>
      <c r="AI156" s="401"/>
      <c r="AJ156" s="401"/>
      <c r="AK156" s="401"/>
    </row>
    <row r="157" spans="1:37" ht="15.75">
      <c r="A157" s="401" t="s">
        <v>364</v>
      </c>
      <c r="B157" s="401">
        <v>6.0186229218872667</v>
      </c>
      <c r="C157" s="401">
        <v>1.398685774037028</v>
      </c>
      <c r="D157" s="401">
        <v>0.57101107614674174</v>
      </c>
      <c r="E157" s="401"/>
      <c r="F157" s="401">
        <v>1.4209552627734123</v>
      </c>
      <c r="G157" s="401">
        <v>1.6523542140704202</v>
      </c>
      <c r="H157" s="401">
        <v>0.67457078313500907</v>
      </c>
      <c r="I157" s="401"/>
      <c r="J157" s="401">
        <v>6</v>
      </c>
      <c r="K157" s="401">
        <v>2</v>
      </c>
      <c r="L157" s="401"/>
      <c r="M157" s="401"/>
      <c r="N157" s="401"/>
      <c r="O157" s="401"/>
      <c r="P157" s="401"/>
      <c r="Q157" s="401"/>
      <c r="R157" s="401"/>
      <c r="S157" s="401"/>
      <c r="T157" s="401"/>
      <c r="U157" s="401"/>
      <c r="V157" s="401"/>
      <c r="W157" s="401"/>
      <c r="X157" s="401"/>
      <c r="Y157" s="401"/>
      <c r="Z157" s="401"/>
      <c r="AA157" s="401"/>
      <c r="AB157" s="401"/>
      <c r="AC157" s="401"/>
      <c r="AD157" s="401"/>
      <c r="AE157" s="401"/>
      <c r="AF157" s="401"/>
      <c r="AG157" s="401"/>
      <c r="AH157" s="401"/>
      <c r="AI157" s="401"/>
      <c r="AJ157" s="401"/>
      <c r="AK157" s="401"/>
    </row>
    <row r="158" spans="1:37" ht="15.75">
      <c r="A158" s="401">
        <v>2</v>
      </c>
      <c r="B158" s="401">
        <v>2.5723972751176127</v>
      </c>
      <c r="C158" s="401">
        <v>2.1206356078012774</v>
      </c>
      <c r="D158" s="401">
        <v>0.86574586158166666</v>
      </c>
      <c r="E158" s="401"/>
      <c r="F158" s="401">
        <v>4.8671809095430651</v>
      </c>
      <c r="G158" s="401">
        <v>2.3408780722227589</v>
      </c>
      <c r="H158" s="401">
        <v>0.95565947116928462</v>
      </c>
      <c r="I158" s="401"/>
      <c r="J158" s="401">
        <v>6</v>
      </c>
      <c r="K158" s="401">
        <v>2</v>
      </c>
      <c r="L158" s="401"/>
      <c r="M158" s="401"/>
      <c r="N158" s="401"/>
      <c r="O158" s="401"/>
      <c r="P158" s="401"/>
      <c r="Q158" s="401"/>
      <c r="R158" s="401"/>
      <c r="S158" s="401"/>
      <c r="T158" s="401"/>
      <c r="U158" s="401"/>
      <c r="V158" s="401"/>
      <c r="W158" s="401"/>
      <c r="X158" s="401"/>
      <c r="Y158" s="401"/>
      <c r="Z158" s="401"/>
      <c r="AA158" s="401"/>
      <c r="AB158" s="401"/>
      <c r="AC158" s="401"/>
      <c r="AD158" s="401"/>
      <c r="AE158" s="401"/>
      <c r="AF158" s="401"/>
      <c r="AG158" s="401"/>
      <c r="AH158" s="401"/>
      <c r="AI158" s="401"/>
      <c r="AJ158" s="401"/>
      <c r="AK158" s="401"/>
    </row>
    <row r="159" spans="1:37" ht="15.75">
      <c r="A159" s="401" t="s">
        <v>363</v>
      </c>
      <c r="B159" s="401">
        <v>6.8311477195122725</v>
      </c>
      <c r="C159" s="401">
        <v>0.51015089488497556</v>
      </c>
      <c r="D159" s="401">
        <v>0.20826823071540118</v>
      </c>
      <c r="E159" s="401"/>
      <c r="F159" s="401">
        <v>0.60843046514840537</v>
      </c>
      <c r="G159" s="401">
        <v>0.48472815115957019</v>
      </c>
      <c r="H159" s="401">
        <v>0.19788943905060352</v>
      </c>
      <c r="I159" s="401"/>
      <c r="J159" s="401">
        <v>6</v>
      </c>
      <c r="K159" s="401">
        <v>2</v>
      </c>
      <c r="L159" s="401"/>
      <c r="M159" s="401"/>
      <c r="N159" s="401"/>
      <c r="O159" s="401"/>
      <c r="P159" s="401"/>
      <c r="Q159" s="401"/>
      <c r="R159" s="401"/>
      <c r="S159" s="401"/>
      <c r="T159" s="401"/>
      <c r="U159" s="401"/>
      <c r="V159" s="401"/>
      <c r="W159" s="401"/>
      <c r="X159" s="401"/>
      <c r="Y159" s="401"/>
      <c r="Z159" s="401"/>
      <c r="AA159" s="401"/>
      <c r="AB159" s="401"/>
      <c r="AC159" s="401"/>
      <c r="AD159" s="401"/>
      <c r="AE159" s="401"/>
      <c r="AF159" s="401"/>
      <c r="AG159" s="401"/>
      <c r="AH159" s="401"/>
      <c r="AI159" s="401"/>
      <c r="AJ159" s="401"/>
      <c r="AK159" s="401"/>
    </row>
    <row r="160" spans="1:37" ht="15.75">
      <c r="A160" s="401">
        <v>3</v>
      </c>
      <c r="B160" s="401">
        <v>4.8735216828999883</v>
      </c>
      <c r="C160" s="401">
        <v>0.81097018534502763</v>
      </c>
      <c r="D160" s="401">
        <v>0.3310771917842697</v>
      </c>
      <c r="E160" s="401"/>
      <c r="F160" s="401">
        <v>2.56605650176069</v>
      </c>
      <c r="G160" s="401">
        <v>0.96385453752053307</v>
      </c>
      <c r="H160" s="401">
        <v>0.39349196719859497</v>
      </c>
      <c r="I160" s="401"/>
      <c r="J160" s="401">
        <v>6</v>
      </c>
      <c r="K160" s="401">
        <v>2</v>
      </c>
      <c r="L160" s="401"/>
      <c r="M160" s="401"/>
      <c r="N160" s="401"/>
      <c r="O160" s="401"/>
      <c r="P160" s="401"/>
      <c r="Q160" s="401"/>
      <c r="R160" s="401"/>
      <c r="S160" s="401"/>
      <c r="T160" s="401"/>
      <c r="U160" s="401"/>
      <c r="V160" s="401"/>
      <c r="W160" s="401"/>
      <c r="X160" s="401"/>
      <c r="Y160" s="401"/>
      <c r="Z160" s="401"/>
      <c r="AA160" s="401"/>
      <c r="AB160" s="401"/>
      <c r="AC160" s="401"/>
      <c r="AD160" s="401"/>
      <c r="AE160" s="401"/>
      <c r="AF160" s="401"/>
      <c r="AG160" s="401"/>
      <c r="AH160" s="401"/>
      <c r="AI160" s="401"/>
      <c r="AJ160" s="401"/>
      <c r="AK160" s="401"/>
    </row>
    <row r="161" spans="1:29" ht="15.75">
      <c r="A161" s="401" t="s">
        <v>134</v>
      </c>
      <c r="B161" s="401">
        <v>7.7081251680204828</v>
      </c>
      <c r="C161" s="401">
        <v>0.41732652618647947</v>
      </c>
      <c r="D161" s="401">
        <v>0.17037284088085283</v>
      </c>
      <c r="E161" s="401"/>
      <c r="F161" s="401">
        <v>-0.26854698335980381</v>
      </c>
      <c r="G161" s="401">
        <v>0.66707185703022176</v>
      </c>
      <c r="H161" s="401">
        <v>0.27233094524914248</v>
      </c>
      <c r="I161" s="401"/>
      <c r="J161" s="401">
        <v>6</v>
      </c>
      <c r="K161" s="401">
        <v>2</v>
      </c>
      <c r="L161" s="401"/>
      <c r="M161" s="401"/>
      <c r="N161" s="401"/>
      <c r="O161" s="401"/>
      <c r="P161" s="401"/>
      <c r="Q161" s="401"/>
      <c r="R161" s="401"/>
      <c r="S161" s="401"/>
      <c r="T161" s="401"/>
      <c r="U161" s="401"/>
      <c r="V161" s="401"/>
      <c r="W161" s="401"/>
      <c r="X161" s="401"/>
      <c r="Y161" s="401"/>
      <c r="Z161" s="401"/>
      <c r="AA161" s="401"/>
      <c r="AB161" s="401"/>
      <c r="AC161" s="401"/>
    </row>
    <row r="162" spans="1:29" ht="15.75">
      <c r="A162" s="401">
        <v>12</v>
      </c>
      <c r="B162" s="401">
        <v>3.3046782476416579</v>
      </c>
      <c r="C162" s="401">
        <v>2.7005998233432278</v>
      </c>
      <c r="D162" s="401">
        <v>1.1025152611068834</v>
      </c>
      <c r="E162" s="401"/>
      <c r="F162" s="401">
        <v>4.1348999370190205</v>
      </c>
      <c r="G162" s="401">
        <v>2.941406194212711</v>
      </c>
      <c r="H162" s="401">
        <v>1.2008240503471568</v>
      </c>
      <c r="I162" s="401"/>
      <c r="J162" s="401">
        <v>6</v>
      </c>
      <c r="K162" s="401">
        <v>2</v>
      </c>
      <c r="L162" s="401"/>
      <c r="M162" s="401"/>
      <c r="N162" s="401"/>
      <c r="O162" s="401"/>
      <c r="P162" s="401"/>
      <c r="Q162" s="401"/>
      <c r="R162" s="401"/>
      <c r="S162" s="401"/>
      <c r="T162" s="401"/>
      <c r="U162" s="401"/>
      <c r="V162" s="401"/>
      <c r="W162" s="401"/>
      <c r="X162" s="401"/>
      <c r="Y162" s="401"/>
      <c r="Z162" s="401"/>
      <c r="AA162" s="401"/>
      <c r="AB162" s="401"/>
      <c r="AC162" s="401"/>
    </row>
    <row r="163" spans="1:29" ht="15.75">
      <c r="A163" s="401" t="s">
        <v>142</v>
      </c>
      <c r="B163" s="401">
        <v>7.5405879429605314</v>
      </c>
      <c r="C163" s="401">
        <v>0.32111989894874071</v>
      </c>
      <c r="D163" s="401">
        <v>0.13109664977975186</v>
      </c>
      <c r="E163" s="401"/>
      <c r="F163" s="401">
        <v>-0.10100975829985288</v>
      </c>
      <c r="G163" s="401">
        <v>0.1142753183785578</v>
      </c>
      <c r="H163" s="401">
        <v>4.6652703370259889E-2</v>
      </c>
      <c r="I163" s="401"/>
      <c r="J163" s="401">
        <v>6</v>
      </c>
      <c r="K163" s="401">
        <v>2</v>
      </c>
      <c r="L163" s="401"/>
      <c r="M163" s="401"/>
      <c r="N163" s="401"/>
      <c r="O163" s="401"/>
      <c r="P163" s="401"/>
      <c r="Q163" s="401"/>
      <c r="R163" s="401"/>
      <c r="S163" s="401"/>
      <c r="T163" s="401"/>
      <c r="U163" s="401"/>
      <c r="V163" s="401"/>
      <c r="W163" s="401"/>
      <c r="X163" s="401"/>
      <c r="Y163" s="401"/>
      <c r="Z163" s="401"/>
      <c r="AA163" s="401"/>
      <c r="AB163" s="401"/>
      <c r="AC163" s="401"/>
    </row>
    <row r="165" spans="1:29" ht="15.75">
      <c r="A165" s="401"/>
      <c r="B165" s="404" t="s">
        <v>366</v>
      </c>
      <c r="C165" s="401"/>
      <c r="D165" s="401"/>
      <c r="E165" s="401"/>
      <c r="F165" s="401"/>
      <c r="G165" s="401"/>
      <c r="H165" s="401"/>
      <c r="I165" s="404" t="s">
        <v>369</v>
      </c>
      <c r="J165" s="403"/>
      <c r="K165" s="403"/>
      <c r="L165" s="403"/>
      <c r="M165" s="403"/>
      <c r="N165" s="403"/>
      <c r="O165" s="403"/>
      <c r="P165" s="404"/>
      <c r="Q165" s="404"/>
      <c r="R165" s="404"/>
      <c r="S165" s="405"/>
      <c r="T165" s="403"/>
      <c r="U165" s="403"/>
      <c r="V165" s="403"/>
      <c r="W165" s="403"/>
      <c r="X165" s="404"/>
      <c r="Y165" s="405"/>
      <c r="Z165" s="405"/>
      <c r="AA165" s="405"/>
      <c r="AB165" s="405"/>
      <c r="AC165" s="405"/>
    </row>
    <row r="166" spans="1:29" ht="15.75">
      <c r="A166" s="402" t="s">
        <v>317</v>
      </c>
      <c r="B166" s="401" t="s">
        <v>326</v>
      </c>
      <c r="C166" s="401" t="s">
        <v>327</v>
      </c>
      <c r="D166" s="401" t="s">
        <v>328</v>
      </c>
      <c r="E166" s="401" t="s">
        <v>316</v>
      </c>
      <c r="F166" s="401" t="s">
        <v>330</v>
      </c>
      <c r="G166" s="401" t="s">
        <v>332</v>
      </c>
      <c r="H166" s="401"/>
      <c r="I166" s="401" t="s">
        <v>326</v>
      </c>
      <c r="J166" s="401" t="s">
        <v>327</v>
      </c>
      <c r="K166" s="401" t="s">
        <v>328</v>
      </c>
      <c r="L166" s="401" t="s">
        <v>316</v>
      </c>
      <c r="M166" s="401" t="s">
        <v>330</v>
      </c>
      <c r="N166" s="401" t="s">
        <v>332</v>
      </c>
      <c r="O166" s="401"/>
      <c r="P166" s="401"/>
      <c r="Q166" s="401"/>
      <c r="R166" s="401"/>
      <c r="S166" s="401"/>
      <c r="T166" s="401"/>
      <c r="U166" s="401"/>
      <c r="V166" s="401"/>
      <c r="W166" s="401"/>
      <c r="X166" s="401"/>
      <c r="Y166" s="401"/>
      <c r="Z166" s="401"/>
      <c r="AA166" s="401"/>
      <c r="AB166" s="401"/>
      <c r="AC166" s="401"/>
    </row>
    <row r="167" spans="1:29" ht="15.75">
      <c r="A167" s="401" t="s">
        <v>298</v>
      </c>
      <c r="B167" s="401">
        <v>3.8274443826714641</v>
      </c>
      <c r="C167" s="401">
        <v>1.4802973661668753E-16</v>
      </c>
      <c r="D167" s="401">
        <v>0.12205829048193935</v>
      </c>
      <c r="E167" s="401">
        <v>3</v>
      </c>
      <c r="F167" s="401">
        <v>0.68199081131385186</v>
      </c>
      <c r="G167" s="401">
        <v>4.4694678826120458E-2</v>
      </c>
      <c r="H167" s="401"/>
      <c r="I167" s="401">
        <v>4.7492513997039394</v>
      </c>
      <c r="J167" s="401">
        <v>0</v>
      </c>
      <c r="K167" s="401">
        <v>0.25813817311323162</v>
      </c>
      <c r="L167" s="401">
        <v>3</v>
      </c>
      <c r="M167" s="401">
        <v>0.83720208174244393</v>
      </c>
      <c r="N167" s="401">
        <v>0.19990594925471022</v>
      </c>
      <c r="O167" s="401"/>
      <c r="P167" s="401"/>
      <c r="Q167" s="401"/>
      <c r="R167" s="401"/>
      <c r="S167" s="401"/>
      <c r="T167" s="401"/>
      <c r="U167" s="401"/>
      <c r="V167" s="401"/>
      <c r="W167" s="401"/>
      <c r="X167" s="401"/>
      <c r="Y167" s="401"/>
      <c r="Z167" s="401"/>
      <c r="AA167" s="401"/>
      <c r="AB167" s="401"/>
      <c r="AC167" s="401"/>
    </row>
    <row r="168" spans="1:29" ht="15.75">
      <c r="A168" s="401" t="s">
        <v>19</v>
      </c>
      <c r="B168" s="401">
        <v>3.7092508386109913</v>
      </c>
      <c r="C168" s="401">
        <v>0.11819354406047304</v>
      </c>
      <c r="D168" s="401">
        <v>0.37207511660647641</v>
      </c>
      <c r="E168" s="401">
        <v>3</v>
      </c>
      <c r="F168" s="401">
        <v>0.61923145045798333</v>
      </c>
      <c r="G168" s="401">
        <v>0.5355499564679409</v>
      </c>
      <c r="H168" s="401"/>
      <c r="I168" s="401">
        <v>4.230674240802613</v>
      </c>
      <c r="J168" s="401">
        <v>0.51857715890132672</v>
      </c>
      <c r="K168" s="401">
        <v>0.16441166070398658</v>
      </c>
      <c r="L168" s="401">
        <v>3</v>
      </c>
      <c r="M168" s="401">
        <v>0.28500535579114272</v>
      </c>
      <c r="N168" s="401">
        <v>0.20132386180110023</v>
      </c>
      <c r="O168" s="401"/>
      <c r="P168" s="401"/>
      <c r="Q168" s="401"/>
      <c r="R168" s="401"/>
      <c r="S168" s="401"/>
      <c r="T168" s="401"/>
      <c r="U168" s="401"/>
      <c r="V168" s="401"/>
      <c r="W168" s="401"/>
      <c r="X168" s="401"/>
      <c r="Y168" s="401"/>
      <c r="Z168" s="401"/>
      <c r="AA168" s="401"/>
      <c r="AB168" s="401"/>
      <c r="AC168" s="401"/>
    </row>
    <row r="169" spans="1:29" ht="15.75">
      <c r="A169" s="401" t="s">
        <v>367</v>
      </c>
      <c r="B169" s="401">
        <v>2.4332126749930256</v>
      </c>
      <c r="C169" s="401">
        <v>1.394231707678439</v>
      </c>
      <c r="D169" s="401">
        <v>1.0121449766627459</v>
      </c>
      <c r="E169" s="401">
        <v>3</v>
      </c>
      <c r="F169" s="401">
        <v>3.1321467415857134</v>
      </c>
      <c r="G169" s="401">
        <v>4.1567149901931844</v>
      </c>
      <c r="H169" s="401"/>
      <c r="I169" s="401">
        <v>2.1531308292530773</v>
      </c>
      <c r="J169" s="401">
        <v>2.5961205704508625</v>
      </c>
      <c r="K169" s="401">
        <v>0.12808443531038535</v>
      </c>
      <c r="L169" s="401">
        <v>3</v>
      </c>
      <c r="M169" s="401">
        <v>0.10805124794116304</v>
      </c>
      <c r="N169" s="401">
        <v>1.1326194965486325</v>
      </c>
      <c r="O169" s="401"/>
      <c r="P169" s="401"/>
      <c r="Q169" s="401"/>
      <c r="R169" s="401"/>
      <c r="S169" s="401"/>
      <c r="T169" s="401"/>
      <c r="U169" s="401"/>
      <c r="V169" s="401"/>
      <c r="W169" s="401"/>
      <c r="X169" s="401"/>
      <c r="Y169" s="401"/>
      <c r="Z169" s="401"/>
      <c r="AA169" s="401"/>
      <c r="AB169" s="401"/>
      <c r="AC169" s="401"/>
    </row>
    <row r="170" spans="1:29" ht="15.75">
      <c r="A170" s="401" t="s">
        <v>363</v>
      </c>
      <c r="B170" s="401">
        <v>2.6353012554055391</v>
      </c>
      <c r="C170" s="401">
        <v>1.1921431272659251</v>
      </c>
      <c r="D170" s="401">
        <v>0.39639160585892658</v>
      </c>
      <c r="E170" s="401">
        <v>3</v>
      </c>
      <c r="F170" s="401">
        <v>2.5376458367081418</v>
      </c>
      <c r="G170" s="401">
        <v>0.87988300043858947</v>
      </c>
      <c r="H170" s="401"/>
      <c r="I170" s="401">
        <v>4.2951273190326438</v>
      </c>
      <c r="J170" s="401">
        <v>0.45412408067129634</v>
      </c>
      <c r="K170" s="401">
        <v>0.603814875550991</v>
      </c>
      <c r="L170" s="401">
        <v>3</v>
      </c>
      <c r="M170" s="401">
        <v>3.1600441329318647</v>
      </c>
      <c r="N170" s="401">
        <v>1.5022812966623098</v>
      </c>
      <c r="O170" s="401"/>
      <c r="P170" s="401"/>
      <c r="Q170" s="401"/>
      <c r="R170" s="401"/>
      <c r="S170" s="401"/>
      <c r="T170" s="401"/>
      <c r="U170" s="401"/>
      <c r="V170" s="401"/>
      <c r="W170" s="401"/>
      <c r="X170" s="401"/>
      <c r="Y170" s="401"/>
      <c r="Z170" s="401"/>
      <c r="AA170" s="401"/>
      <c r="AB170" s="401"/>
      <c r="AC170" s="401"/>
    </row>
    <row r="171" spans="1:29" ht="15.75">
      <c r="A171" s="401" t="s">
        <v>133</v>
      </c>
      <c r="B171" s="401">
        <v>3.0508051852276417</v>
      </c>
      <c r="C171" s="401">
        <v>0.77663919744382248</v>
      </c>
      <c r="D171" s="401">
        <v>0.35763771030971125</v>
      </c>
      <c r="E171" s="401">
        <v>3</v>
      </c>
      <c r="F171" s="401">
        <v>0.62850864707243081</v>
      </c>
      <c r="G171" s="401">
        <v>0.4758514714785177</v>
      </c>
      <c r="H171" s="401"/>
      <c r="I171" s="401">
        <v>3.6221129850060243</v>
      </c>
      <c r="J171" s="401">
        <v>1.1271384146979153</v>
      </c>
      <c r="K171" s="401">
        <v>0.17502649704895565</v>
      </c>
      <c r="L171" s="401">
        <v>3</v>
      </c>
      <c r="M171" s="401">
        <v>0.33669727557339701</v>
      </c>
      <c r="N171" s="401">
        <v>0.18404009997948306</v>
      </c>
      <c r="O171" s="401"/>
      <c r="P171" s="401"/>
      <c r="Q171" s="401"/>
      <c r="R171" s="401"/>
      <c r="S171" s="401"/>
      <c r="T171" s="401"/>
      <c r="U171" s="401"/>
      <c r="V171" s="401"/>
      <c r="W171" s="401"/>
      <c r="X171" s="401"/>
      <c r="Y171" s="401"/>
      <c r="Z171" s="401"/>
      <c r="AA171" s="401"/>
      <c r="AB171" s="401"/>
      <c r="AC171" s="401"/>
    </row>
    <row r="172" spans="1:29" ht="15.75">
      <c r="A172" s="401" t="s">
        <v>134</v>
      </c>
      <c r="B172" s="401">
        <v>3.9366884326310299</v>
      </c>
      <c r="C172" s="401">
        <v>-0.10924404995956587</v>
      </c>
      <c r="D172" s="401">
        <v>8.4096834014842622E-2</v>
      </c>
      <c r="E172" s="401">
        <v>3</v>
      </c>
      <c r="F172" s="401">
        <v>0.62441423774448701</v>
      </c>
      <c r="G172" s="401">
        <v>2.1685574503453021E-2</v>
      </c>
      <c r="H172" s="401"/>
      <c r="I172" s="401">
        <v>4.8334956622112601</v>
      </c>
      <c r="J172" s="401">
        <v>-8.4244262507321352E-2</v>
      </c>
      <c r="K172" s="401">
        <v>0.12051171604445798</v>
      </c>
      <c r="L172" s="401">
        <v>3</v>
      </c>
      <c r="M172" s="401">
        <v>0.64676662638246496</v>
      </c>
      <c r="N172" s="401">
        <v>4.4037963141433267E-2</v>
      </c>
      <c r="O172" s="401"/>
      <c r="P172" s="401"/>
      <c r="Q172" s="401"/>
      <c r="R172" s="401"/>
      <c r="S172" s="401"/>
      <c r="T172" s="401"/>
      <c r="U172" s="401"/>
      <c r="V172" s="401"/>
      <c r="W172" s="401"/>
      <c r="X172" s="401"/>
      <c r="Y172" s="401"/>
      <c r="Z172" s="401"/>
      <c r="AA172" s="401"/>
      <c r="AB172" s="401"/>
      <c r="AC172" s="401"/>
    </row>
    <row r="173" spans="1:29" ht="15.75">
      <c r="A173" s="401" t="s">
        <v>141</v>
      </c>
      <c r="B173" s="401">
        <v>2.1014968425911627</v>
      </c>
      <c r="C173" s="401">
        <v>1.7259475400803013</v>
      </c>
      <c r="D173" s="401">
        <v>0.30350126167239977</v>
      </c>
      <c r="E173" s="401">
        <v>3</v>
      </c>
      <c r="F173" s="401">
        <v>4.6759051603309416</v>
      </c>
      <c r="G173" s="401">
        <v>1.964275215208279</v>
      </c>
      <c r="H173" s="401"/>
      <c r="I173" s="401">
        <v>4.5234976994092682</v>
      </c>
      <c r="J173" s="401">
        <v>0.22575370029467154</v>
      </c>
      <c r="K173" s="401">
        <v>0.15351276578298531</v>
      </c>
      <c r="L173" s="401">
        <v>3</v>
      </c>
      <c r="M173" s="401">
        <v>4.4702646205957546</v>
      </c>
      <c r="N173" s="401">
        <v>1.758634675473089</v>
      </c>
      <c r="O173" s="401"/>
      <c r="P173" s="401"/>
      <c r="Q173" s="401"/>
      <c r="R173" s="401"/>
      <c r="S173" s="401"/>
      <c r="T173" s="401"/>
      <c r="U173" s="401"/>
      <c r="V173" s="401"/>
      <c r="W173" s="401"/>
      <c r="X173" s="401"/>
      <c r="Y173" s="401"/>
      <c r="Z173" s="401"/>
      <c r="AA173" s="401"/>
      <c r="AB173" s="401"/>
      <c r="AC173" s="401"/>
    </row>
    <row r="174" spans="1:29" ht="15.75">
      <c r="A174" s="401" t="s">
        <v>142</v>
      </c>
      <c r="B174" s="401">
        <v>4.2599160022011047</v>
      </c>
      <c r="C174" s="401">
        <v>-0.43247161952963992</v>
      </c>
      <c r="D174" s="401">
        <v>0.25111254157921525</v>
      </c>
      <c r="E174" s="401">
        <v>3</v>
      </c>
      <c r="F174" s="401">
        <v>0.20863883460602969</v>
      </c>
      <c r="G174" s="401">
        <v>1.0686976518838143</v>
      </c>
      <c r="H174" s="401"/>
      <c r="I174" s="401">
        <v>4.0988102026327873</v>
      </c>
      <c r="J174" s="401">
        <v>0.65044119707115178</v>
      </c>
      <c r="K174" s="401">
        <v>0.27254063207278839</v>
      </c>
      <c r="L174" s="401">
        <v>3</v>
      </c>
      <c r="M174" s="401">
        <v>0.24230149738281495</v>
      </c>
      <c r="N174" s="401">
        <v>1.1023603146606002</v>
      </c>
      <c r="O174" s="401"/>
      <c r="P174" s="401"/>
      <c r="Q174" s="401"/>
      <c r="R174" s="401"/>
      <c r="S174" s="401"/>
      <c r="T174" s="401"/>
      <c r="U174" s="401"/>
      <c r="V174" s="401"/>
      <c r="W174" s="401"/>
      <c r="X174" s="401"/>
      <c r="Y174" s="401"/>
      <c r="Z174" s="401"/>
      <c r="AA174" s="401"/>
      <c r="AB174" s="401"/>
      <c r="AC174" s="401"/>
    </row>
    <row r="175" spans="1:29" ht="15.75">
      <c r="A175" s="402" t="s">
        <v>318</v>
      </c>
      <c r="B175" s="401"/>
      <c r="C175" s="401"/>
      <c r="D175" s="401"/>
      <c r="E175" s="401"/>
      <c r="F175" s="401"/>
      <c r="G175" s="401"/>
      <c r="H175" s="401"/>
      <c r="I175" s="401"/>
      <c r="J175" s="401"/>
      <c r="K175" s="401"/>
      <c r="L175" s="401"/>
      <c r="M175" s="401"/>
      <c r="N175" s="401"/>
      <c r="O175" s="401"/>
      <c r="P175" s="401"/>
      <c r="Q175" s="401"/>
      <c r="R175" s="401"/>
      <c r="S175" s="401"/>
      <c r="T175" s="401"/>
      <c r="U175" s="401"/>
      <c r="V175" s="401"/>
      <c r="W175" s="401"/>
      <c r="X175" s="401"/>
      <c r="Y175" s="401"/>
      <c r="Z175" s="401"/>
      <c r="AA175" s="401"/>
      <c r="AB175" s="401"/>
      <c r="AC175" s="401"/>
    </row>
    <row r="176" spans="1:29" ht="15.75">
      <c r="A176" s="401" t="s">
        <v>298</v>
      </c>
      <c r="B176" s="401">
        <v>7.7300772233445132</v>
      </c>
      <c r="C176" s="401">
        <v>5.9211894646675012E-16</v>
      </c>
      <c r="D176" s="401">
        <v>0.26838641527022128</v>
      </c>
      <c r="E176" s="401">
        <v>3</v>
      </c>
      <c r="F176" s="401">
        <v>0.46926287813349638</v>
      </c>
      <c r="G176" s="401">
        <v>0.216093803704799</v>
      </c>
      <c r="H176" s="401"/>
      <c r="I176" s="401">
        <v>7.1490791459768426</v>
      </c>
      <c r="J176" s="401">
        <v>-2.9605947323337506E-16</v>
      </c>
      <c r="K176" s="401">
        <v>0.4474996212171749</v>
      </c>
      <c r="L176" s="401">
        <v>3</v>
      </c>
      <c r="M176" s="401">
        <v>0.85393680739724231</v>
      </c>
      <c r="N176" s="401">
        <v>0.60076773296854502</v>
      </c>
      <c r="O176" s="401"/>
      <c r="P176" s="401"/>
      <c r="Q176" s="401"/>
      <c r="R176" s="401"/>
      <c r="S176" s="401"/>
      <c r="T176" s="401"/>
      <c r="U176" s="401"/>
      <c r="V176" s="401"/>
      <c r="W176" s="401"/>
      <c r="X176" s="401"/>
      <c r="Y176" s="401"/>
      <c r="Z176" s="401"/>
      <c r="AA176" s="401"/>
      <c r="AB176" s="401"/>
      <c r="AC176" s="401"/>
    </row>
    <row r="177" spans="1:29" ht="15.75">
      <c r="A177" s="401" t="s">
        <v>19</v>
      </c>
      <c r="B177" s="401">
        <v>4.8317638088404751</v>
      </c>
      <c r="C177" s="401">
        <v>2.8983134145040381</v>
      </c>
      <c r="D177" s="401">
        <v>1.0154149415751479</v>
      </c>
      <c r="E177" s="401">
        <v>3</v>
      </c>
      <c r="F177" s="401">
        <v>7.3191061733888327</v>
      </c>
      <c r="G177" s="401">
        <v>9.6409638361769758</v>
      </c>
      <c r="H177" s="401"/>
      <c r="I177" s="401">
        <v>7.2054820349340565</v>
      </c>
      <c r="J177" s="401">
        <v>-5.6402888957213605E-2</v>
      </c>
      <c r="K177" s="401">
        <v>0.25358859786794341</v>
      </c>
      <c r="L177" s="401">
        <v>3</v>
      </c>
      <c r="M177" s="401">
        <v>4.418825193572526</v>
      </c>
      <c r="N177" s="401">
        <v>6.7406828563606833</v>
      </c>
      <c r="O177" s="400"/>
      <c r="P177" s="400"/>
      <c r="Q177" s="400"/>
      <c r="R177" s="400"/>
      <c r="S177" s="400"/>
      <c r="T177" s="400"/>
      <c r="U177" s="400"/>
      <c r="V177" s="400"/>
      <c r="W177" s="400"/>
      <c r="X177" s="400"/>
      <c r="Y177" s="400"/>
      <c r="Z177" s="400"/>
      <c r="AA177" s="400"/>
      <c r="AB177" s="400"/>
      <c r="AC177" s="400"/>
    </row>
    <row r="178" spans="1:29" ht="15.75">
      <c r="A178" s="401" t="s">
        <v>367</v>
      </c>
      <c r="B178" s="401">
        <v>1.0263937486825416</v>
      </c>
      <c r="C178" s="401">
        <v>6.7036834746619718</v>
      </c>
      <c r="D178" s="401">
        <v>0.92033921378329187</v>
      </c>
      <c r="E178" s="401">
        <v>3</v>
      </c>
      <c r="F178" s="401">
        <v>9.7114535165307707</v>
      </c>
      <c r="G178" s="401">
        <v>12.659297820346715</v>
      </c>
      <c r="H178" s="401"/>
      <c r="I178" s="401">
        <v>4.1184008015526841</v>
      </c>
      <c r="J178" s="401">
        <v>3.0306783444241581</v>
      </c>
      <c r="K178" s="401">
        <v>1.8349148989047923</v>
      </c>
      <c r="L178" s="401">
        <v>3</v>
      </c>
      <c r="M178" s="401">
        <v>17.271118769917383</v>
      </c>
      <c r="N178" s="401">
        <v>20.218963073733327</v>
      </c>
      <c r="O178" s="400"/>
      <c r="P178" s="400"/>
      <c r="Q178" s="400"/>
      <c r="R178" s="400"/>
      <c r="S178" s="400"/>
      <c r="T178" s="400"/>
      <c r="U178" s="400"/>
      <c r="V178" s="400"/>
      <c r="W178" s="400"/>
      <c r="X178" s="400"/>
      <c r="Y178" s="400"/>
      <c r="Z178" s="400"/>
      <c r="AA178" s="400"/>
      <c r="AB178" s="400"/>
      <c r="AC178" s="400"/>
    </row>
    <row r="179" spans="1:29" ht="15.75">
      <c r="A179" s="401" t="s">
        <v>363</v>
      </c>
      <c r="B179" s="401">
        <v>7.0199301798579867</v>
      </c>
      <c r="C179" s="401">
        <v>0.71014704348652613</v>
      </c>
      <c r="D179" s="401">
        <v>0.45044247954198213</v>
      </c>
      <c r="E179" s="401">
        <v>3</v>
      </c>
      <c r="F179" s="401">
        <v>0.71561173413033052</v>
      </c>
      <c r="G179" s="401">
        <v>0.63973406905423214</v>
      </c>
      <c r="H179" s="401"/>
      <c r="I179" s="401">
        <v>6.6423652591665574</v>
      </c>
      <c r="J179" s="401">
        <v>0.50671388681028462</v>
      </c>
      <c r="K179" s="401">
        <v>0.49631825380454336</v>
      </c>
      <c r="L179" s="401">
        <v>3</v>
      </c>
      <c r="M179" s="401">
        <v>0.84591187918131783</v>
      </c>
      <c r="N179" s="401">
        <v>0.77003421410521855</v>
      </c>
      <c r="O179" s="400"/>
      <c r="P179" s="400"/>
      <c r="Q179" s="400"/>
      <c r="R179" s="400"/>
      <c r="S179" s="400"/>
      <c r="T179" s="400"/>
      <c r="U179" s="400"/>
      <c r="V179" s="400"/>
      <c r="W179" s="400"/>
      <c r="X179" s="400"/>
      <c r="Y179" s="400"/>
      <c r="Z179" s="400"/>
      <c r="AA179" s="400"/>
      <c r="AB179" s="400"/>
      <c r="AC179" s="400"/>
    </row>
    <row r="180" spans="1:29" ht="15.75">
      <c r="A180" s="401" t="s">
        <v>133</v>
      </c>
      <c r="B180" s="401">
        <v>4.5517422419917333</v>
      </c>
      <c r="C180" s="401">
        <v>3.1783349813527799</v>
      </c>
      <c r="D180" s="401">
        <v>0.78931592058352751</v>
      </c>
      <c r="E180" s="401">
        <v>3</v>
      </c>
      <c r="F180" s="401">
        <v>2.179684893233552</v>
      </c>
      <c r="G180" s="401">
        <v>2.993713677174668</v>
      </c>
      <c r="H180" s="401"/>
      <c r="I180" s="401">
        <v>5.1953011238082425</v>
      </c>
      <c r="J180" s="401">
        <v>1.9537780221686001</v>
      </c>
      <c r="K180" s="401">
        <v>0.69659288208251002</v>
      </c>
      <c r="L180" s="401">
        <v>3</v>
      </c>
      <c r="M180" s="401">
        <v>1.7663509558777393</v>
      </c>
      <c r="N180" s="401">
        <v>2.5803797398188566</v>
      </c>
      <c r="O180" s="400"/>
      <c r="P180" s="400"/>
      <c r="Q180" s="400"/>
      <c r="R180" s="400"/>
      <c r="S180" s="400"/>
      <c r="T180" s="400"/>
      <c r="U180" s="400"/>
      <c r="V180" s="400"/>
      <c r="W180" s="400"/>
      <c r="X180" s="400"/>
      <c r="Y180" s="400"/>
      <c r="Z180" s="400"/>
      <c r="AA180" s="400"/>
      <c r="AB180" s="400"/>
      <c r="AC180" s="400"/>
    </row>
    <row r="181" spans="1:29" ht="15.75">
      <c r="A181" s="401" t="s">
        <v>134</v>
      </c>
      <c r="B181" s="401">
        <v>7.3872398694815979</v>
      </c>
      <c r="C181" s="401">
        <v>0.34283735386291464</v>
      </c>
      <c r="D181" s="401">
        <v>0.32288984331636073</v>
      </c>
      <c r="E181" s="401">
        <v>3</v>
      </c>
      <c r="F181" s="401">
        <v>0.62167567720575967</v>
      </c>
      <c r="G181" s="401">
        <v>1.43414597615438</v>
      </c>
      <c r="H181" s="401"/>
      <c r="I181" s="401">
        <v>8.0290104665593649</v>
      </c>
      <c r="J181" s="401">
        <v>-0.87993132058252232</v>
      </c>
      <c r="K181" s="401">
        <v>0.19526970672407915</v>
      </c>
      <c r="L181" s="401">
        <v>3</v>
      </c>
      <c r="M181" s="401">
        <v>0.42329289954748622</v>
      </c>
      <c r="N181" s="401">
        <v>1.2357631984961122</v>
      </c>
      <c r="O181" s="400"/>
      <c r="P181" s="400"/>
      <c r="Q181" s="400"/>
      <c r="R181" s="400"/>
      <c r="S181" s="400"/>
      <c r="T181" s="400"/>
      <c r="U181" s="400"/>
      <c r="V181" s="400"/>
      <c r="W181" s="400"/>
      <c r="X181" s="400"/>
      <c r="Y181" s="400"/>
      <c r="Z181" s="400"/>
      <c r="AA181" s="400"/>
      <c r="AB181" s="400"/>
      <c r="AC181" s="400"/>
    </row>
    <row r="182" spans="1:29" ht="15.75">
      <c r="A182" s="401" t="s">
        <v>141</v>
      </c>
      <c r="B182" s="401">
        <v>1.1114845837169769</v>
      </c>
      <c r="C182" s="401">
        <v>6.6185926396275363</v>
      </c>
      <c r="D182" s="401">
        <v>1.9251477708273455</v>
      </c>
      <c r="E182" s="401">
        <v>3</v>
      </c>
      <c r="F182" s="401">
        <v>25.54887716100259</v>
      </c>
      <c r="G182" s="401">
        <v>29.624770141536871</v>
      </c>
      <c r="H182" s="401"/>
      <c r="I182" s="401">
        <v>5.4978719115663388</v>
      </c>
      <c r="J182" s="401">
        <v>1.651207234410504</v>
      </c>
      <c r="K182" s="401">
        <v>1.12253640350891</v>
      </c>
      <c r="L182" s="401">
        <v>3</v>
      </c>
      <c r="M182" s="401">
        <v>18.210559274046254</v>
      </c>
      <c r="N182" s="401">
        <v>22.286452254580546</v>
      </c>
      <c r="O182" s="400"/>
      <c r="P182" s="400"/>
      <c r="Q182" s="400"/>
      <c r="R182" s="400"/>
      <c r="S182" s="400"/>
      <c r="T182" s="400"/>
      <c r="U182" s="400"/>
      <c r="V182" s="400"/>
      <c r="W182" s="400"/>
      <c r="X182" s="400"/>
      <c r="Y182" s="400"/>
      <c r="Z182" s="400"/>
      <c r="AA182" s="400"/>
      <c r="AB182" s="400"/>
      <c r="AC182" s="400"/>
    </row>
    <row r="183" spans="1:29" ht="15.75">
      <c r="A183" s="401" t="s">
        <v>142</v>
      </c>
      <c r="B183" s="401">
        <v>7.8408451028068029</v>
      </c>
      <c r="C183" s="401">
        <v>-0.11076787946228912</v>
      </c>
      <c r="D183" s="401">
        <v>7.8793669588785045E-2</v>
      </c>
      <c r="E183" s="401">
        <v>3</v>
      </c>
      <c r="F183" s="401">
        <v>0.28908841321864831</v>
      </c>
      <c r="G183" s="401">
        <v>1.8910989887662245E-2</v>
      </c>
      <c r="H183" s="401"/>
      <c r="I183" s="401">
        <v>7.2403307831142598</v>
      </c>
      <c r="J183" s="401">
        <v>-9.1251637137416644E-2</v>
      </c>
      <c r="K183" s="401">
        <v>0.14042368944210695</v>
      </c>
      <c r="L183" s="401">
        <v>3</v>
      </c>
      <c r="M183" s="401">
        <v>0.32961952378644832</v>
      </c>
      <c r="N183" s="401">
        <v>5.9442100455462256E-2</v>
      </c>
      <c r="O183" s="400"/>
      <c r="P183" s="400"/>
      <c r="Q183" s="400"/>
      <c r="R183" s="400"/>
      <c r="S183" s="400"/>
      <c r="T183" s="400"/>
      <c r="U183" s="400"/>
      <c r="V183" s="400"/>
      <c r="W183" s="400"/>
      <c r="X183" s="400"/>
      <c r="Y183" s="400"/>
      <c r="Z183" s="400"/>
      <c r="AA183" s="400"/>
      <c r="AB183" s="400"/>
      <c r="AC183" s="400"/>
    </row>
  </sheetData>
  <mergeCells count="96">
    <mergeCell ref="T12:V12"/>
    <mergeCell ref="W12:Y12"/>
    <mergeCell ref="B17:D17"/>
    <mergeCell ref="E17:G17"/>
    <mergeCell ref="H17:J17"/>
    <mergeCell ref="K17:M17"/>
    <mergeCell ref="N17:P17"/>
    <mergeCell ref="Q17:S17"/>
    <mergeCell ref="T17:V17"/>
    <mergeCell ref="W17:Y17"/>
    <mergeCell ref="B12:D12"/>
    <mergeCell ref="E12:G12"/>
    <mergeCell ref="H12:J12"/>
    <mergeCell ref="K12:M12"/>
    <mergeCell ref="N12:P12"/>
    <mergeCell ref="Q12:S12"/>
    <mergeCell ref="T2:V2"/>
    <mergeCell ref="W2:Y2"/>
    <mergeCell ref="B7:D7"/>
    <mergeCell ref="E7:G7"/>
    <mergeCell ref="H7:J7"/>
    <mergeCell ref="K7:M7"/>
    <mergeCell ref="N7:P7"/>
    <mergeCell ref="Q7:S7"/>
    <mergeCell ref="T7:V7"/>
    <mergeCell ref="W7:Y7"/>
    <mergeCell ref="B2:D2"/>
    <mergeCell ref="E2:G2"/>
    <mergeCell ref="H2:J2"/>
    <mergeCell ref="K2:M2"/>
    <mergeCell ref="N2:P2"/>
    <mergeCell ref="Q2:S2"/>
    <mergeCell ref="AI28:AK28"/>
    <mergeCell ref="N22:P22"/>
    <mergeCell ref="Q22:S22"/>
    <mergeCell ref="T22:V22"/>
    <mergeCell ref="W22:Y22"/>
    <mergeCell ref="Z22:AB22"/>
    <mergeCell ref="AC22:AE22"/>
    <mergeCell ref="T28:V28"/>
    <mergeCell ref="W28:Y28"/>
    <mergeCell ref="Z28:AB28"/>
    <mergeCell ref="AC28:AE28"/>
    <mergeCell ref="AF28:AH28"/>
    <mergeCell ref="N28:P28"/>
    <mergeCell ref="Q28:S28"/>
    <mergeCell ref="AF22:AH22"/>
    <mergeCell ref="AI22:AK22"/>
    <mergeCell ref="AF63:AH63"/>
    <mergeCell ref="AI63:AK63"/>
    <mergeCell ref="N69:P69"/>
    <mergeCell ref="Q69:S69"/>
    <mergeCell ref="T69:V69"/>
    <mergeCell ref="W69:Y69"/>
    <mergeCell ref="Z69:AB69"/>
    <mergeCell ref="AC69:AE69"/>
    <mergeCell ref="AF69:AH69"/>
    <mergeCell ref="AI69:AK69"/>
    <mergeCell ref="N63:P63"/>
    <mergeCell ref="Q63:S63"/>
    <mergeCell ref="T63:V63"/>
    <mergeCell ref="W63:Y63"/>
    <mergeCell ref="Z63:AB63"/>
    <mergeCell ref="AC63:AE63"/>
    <mergeCell ref="AF104:AH104"/>
    <mergeCell ref="AI104:AK104"/>
    <mergeCell ref="N110:P110"/>
    <mergeCell ref="Q110:S110"/>
    <mergeCell ref="T110:V110"/>
    <mergeCell ref="W110:Y110"/>
    <mergeCell ref="Z110:AB110"/>
    <mergeCell ref="AC110:AE110"/>
    <mergeCell ref="AF110:AH110"/>
    <mergeCell ref="AI110:AK110"/>
    <mergeCell ref="N104:P104"/>
    <mergeCell ref="Q104:S104"/>
    <mergeCell ref="T104:V104"/>
    <mergeCell ref="W104:Y104"/>
    <mergeCell ref="Z104:AB104"/>
    <mergeCell ref="AC104:AE104"/>
    <mergeCell ref="AF145:AH145"/>
    <mergeCell ref="AI145:AK145"/>
    <mergeCell ref="N151:P151"/>
    <mergeCell ref="Q151:S151"/>
    <mergeCell ref="T151:V151"/>
    <mergeCell ref="W151:Y151"/>
    <mergeCell ref="Z151:AB151"/>
    <mergeCell ref="AC151:AE151"/>
    <mergeCell ref="AF151:AH151"/>
    <mergeCell ref="AI151:AK151"/>
    <mergeCell ref="N145:P145"/>
    <mergeCell ref="Q145:S145"/>
    <mergeCell ref="T145:V145"/>
    <mergeCell ref="W145:Y145"/>
    <mergeCell ref="Z145:AB145"/>
    <mergeCell ref="AC145:AE14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"/>
  <sheetViews>
    <sheetView workbookViewId="0">
      <selection activeCell="A18" sqref="A18"/>
    </sheetView>
  </sheetViews>
  <sheetFormatPr defaultRowHeight="15"/>
  <cols>
    <col min="1" max="5" width="20.28515625" customWidth="1"/>
  </cols>
  <sheetData>
    <row r="1" spans="1:31">
      <c r="A1" s="3" t="s">
        <v>226</v>
      </c>
      <c r="B1" s="3" t="s">
        <v>227</v>
      </c>
      <c r="C1" s="3" t="s">
        <v>228</v>
      </c>
      <c r="D1" s="3" t="s">
        <v>229</v>
      </c>
      <c r="E1" s="3" t="s">
        <v>230</v>
      </c>
    </row>
    <row r="2" spans="1:31">
      <c r="A2" s="1">
        <v>6860000000</v>
      </c>
      <c r="B2" s="1">
        <v>42600000</v>
      </c>
      <c r="C2" s="1">
        <v>554000000</v>
      </c>
      <c r="D2" s="1">
        <v>4160000000</v>
      </c>
      <c r="E2" s="1">
        <v>14300000000</v>
      </c>
    </row>
    <row r="3" spans="1:31">
      <c r="A3" s="1">
        <v>4190000000</v>
      </c>
      <c r="B3" s="1">
        <v>40800000</v>
      </c>
      <c r="C3" s="1">
        <v>1270000000</v>
      </c>
      <c r="D3" s="1">
        <v>3980000000</v>
      </c>
      <c r="E3" s="1">
        <v>6530000000</v>
      </c>
    </row>
    <row r="4" spans="1:31">
      <c r="A4" s="1">
        <v>5000000000</v>
      </c>
      <c r="B4" s="1">
        <v>4850000</v>
      </c>
      <c r="C4" s="1">
        <v>1180000000</v>
      </c>
      <c r="D4" s="1">
        <v>5490000000</v>
      </c>
      <c r="E4" s="1">
        <v>4040000000</v>
      </c>
    </row>
    <row r="5" spans="1:31">
      <c r="A5" s="1">
        <v>3560000000</v>
      </c>
      <c r="B5" s="1">
        <v>329000000</v>
      </c>
      <c r="C5" s="1">
        <v>3010000000</v>
      </c>
      <c r="D5" s="1">
        <v>4630000000</v>
      </c>
      <c r="E5" s="1">
        <v>4380000000</v>
      </c>
    </row>
    <row r="6" spans="1:31">
      <c r="A6" s="1">
        <v>3590000000</v>
      </c>
      <c r="B6" s="1">
        <v>137000000</v>
      </c>
      <c r="C6" s="1">
        <v>1380000000</v>
      </c>
      <c r="D6" s="1">
        <v>5210000000</v>
      </c>
      <c r="E6" s="1">
        <v>9980000000</v>
      </c>
    </row>
    <row r="7" spans="1:31">
      <c r="A7" s="1">
        <v>5890000000</v>
      </c>
      <c r="B7" s="1">
        <v>32000000</v>
      </c>
      <c r="C7" s="1">
        <v>1320000000</v>
      </c>
      <c r="D7" s="1">
        <v>6940000000</v>
      </c>
      <c r="E7" s="1">
        <v>5200000000</v>
      </c>
    </row>
    <row r="10" spans="1:31">
      <c r="A10" s="3" t="s">
        <v>231</v>
      </c>
      <c r="B10" s="613" t="s">
        <v>226</v>
      </c>
      <c r="C10" s="613"/>
      <c r="D10" s="613"/>
      <c r="E10" s="613"/>
      <c r="F10" s="613"/>
      <c r="G10" s="613"/>
      <c r="H10" s="613" t="s">
        <v>232</v>
      </c>
      <c r="I10" s="613"/>
      <c r="J10" s="613"/>
      <c r="K10" s="613"/>
      <c r="L10" s="613"/>
      <c r="M10" s="613"/>
      <c r="N10" s="613" t="s">
        <v>233</v>
      </c>
      <c r="O10" s="613"/>
      <c r="P10" s="613"/>
      <c r="Q10" s="613"/>
      <c r="R10" s="613"/>
      <c r="S10" s="613"/>
      <c r="T10" s="613" t="s">
        <v>234</v>
      </c>
      <c r="U10" s="613"/>
      <c r="V10" s="613"/>
      <c r="W10" s="613"/>
      <c r="X10" s="613"/>
      <c r="Y10" s="613"/>
      <c r="Z10" s="613" t="s">
        <v>235</v>
      </c>
      <c r="AA10" s="613"/>
      <c r="AB10" s="613"/>
      <c r="AC10" s="613"/>
      <c r="AD10" s="613"/>
      <c r="AE10" s="613"/>
    </row>
    <row r="11" spans="1:31">
      <c r="A11" s="167" t="s">
        <v>236</v>
      </c>
      <c r="B11" s="167" t="s">
        <v>237</v>
      </c>
      <c r="C11" s="167" t="s">
        <v>238</v>
      </c>
      <c r="D11" s="167" t="s">
        <v>239</v>
      </c>
      <c r="E11" s="167" t="s">
        <v>240</v>
      </c>
      <c r="F11" s="167" t="s">
        <v>241</v>
      </c>
      <c r="G11" s="167" t="s">
        <v>242</v>
      </c>
      <c r="H11" s="167" t="s">
        <v>243</v>
      </c>
      <c r="I11" s="167" t="s">
        <v>244</v>
      </c>
      <c r="J11" s="167" t="s">
        <v>245</v>
      </c>
      <c r="K11" s="167" t="s">
        <v>246</v>
      </c>
      <c r="L11" s="167" t="s">
        <v>242</v>
      </c>
      <c r="M11" s="167" t="s">
        <v>247</v>
      </c>
      <c r="N11" s="167" t="s">
        <v>248</v>
      </c>
      <c r="O11" s="167" t="s">
        <v>249</v>
      </c>
      <c r="P11" s="167" t="s">
        <v>250</v>
      </c>
      <c r="Q11" s="167" t="s">
        <v>251</v>
      </c>
      <c r="R11" s="167" t="s">
        <v>252</v>
      </c>
      <c r="S11" s="167" t="s">
        <v>253</v>
      </c>
      <c r="T11" s="167" t="s">
        <v>254</v>
      </c>
      <c r="U11" s="167" t="s">
        <v>255</v>
      </c>
      <c r="V11" s="167" t="s">
        <v>256</v>
      </c>
      <c r="W11" s="167" t="s">
        <v>257</v>
      </c>
      <c r="X11" s="167" t="s">
        <v>245</v>
      </c>
      <c r="Y11" s="167" t="s">
        <v>258</v>
      </c>
      <c r="Z11" s="167" t="s">
        <v>255</v>
      </c>
      <c r="AA11" s="167" t="s">
        <v>247</v>
      </c>
      <c r="AB11" s="167" t="s">
        <v>259</v>
      </c>
      <c r="AC11" s="167" t="s">
        <v>260</v>
      </c>
      <c r="AD11" s="167" t="s">
        <v>258</v>
      </c>
      <c r="AE11" s="167" t="s">
        <v>261</v>
      </c>
    </row>
    <row r="12" spans="1:31">
      <c r="A12" s="1">
        <v>4</v>
      </c>
      <c r="B12" s="1">
        <v>332.3</v>
      </c>
      <c r="C12" s="1">
        <v>191</v>
      </c>
      <c r="D12" s="1">
        <v>224.9</v>
      </c>
      <c r="E12" s="1">
        <v>183.2</v>
      </c>
      <c r="F12" s="1">
        <v>199.4</v>
      </c>
      <c r="G12" s="1">
        <v>300.39999999999998</v>
      </c>
      <c r="H12" s="1">
        <v>73.23</v>
      </c>
      <c r="I12" s="1">
        <v>213.4</v>
      </c>
      <c r="J12" s="1">
        <v>110.6</v>
      </c>
      <c r="K12" s="1">
        <v>65.69</v>
      </c>
      <c r="L12" s="1">
        <v>21.06</v>
      </c>
      <c r="M12" s="1">
        <v>9.75</v>
      </c>
      <c r="N12" s="1">
        <v>204.8</v>
      </c>
      <c r="O12" s="1">
        <v>92.41</v>
      </c>
      <c r="P12" s="1">
        <v>183.5</v>
      </c>
      <c r="Q12" s="1">
        <v>245.7</v>
      </c>
      <c r="R12" s="1">
        <v>301.89999999999998</v>
      </c>
      <c r="S12" s="1">
        <v>44.06</v>
      </c>
      <c r="T12" s="1">
        <v>370.8</v>
      </c>
      <c r="U12" s="1">
        <v>18.93</v>
      </c>
      <c r="V12" s="1">
        <v>34.64</v>
      </c>
      <c r="W12" s="1">
        <v>80.36</v>
      </c>
      <c r="X12" s="1">
        <v>32.97</v>
      </c>
      <c r="Y12" s="1">
        <v>132</v>
      </c>
      <c r="Z12" s="1">
        <v>78.47</v>
      </c>
      <c r="AA12" s="1">
        <v>95.66</v>
      </c>
      <c r="AB12" s="1">
        <v>167.4</v>
      </c>
      <c r="AC12" s="1">
        <v>183.6</v>
      </c>
      <c r="AD12" s="1">
        <v>278.10000000000002</v>
      </c>
      <c r="AE12" s="1">
        <v>31.47</v>
      </c>
    </row>
    <row r="13" spans="1:31">
      <c r="A13" s="1">
        <v>24</v>
      </c>
      <c r="B13" s="1">
        <v>669.7</v>
      </c>
      <c r="C13" s="1">
        <v>353.2</v>
      </c>
      <c r="D13" s="1">
        <v>249.2</v>
      </c>
      <c r="E13" s="1">
        <v>233.3</v>
      </c>
      <c r="F13" s="1">
        <v>436.7</v>
      </c>
      <c r="G13" s="1">
        <v>524.20000000000005</v>
      </c>
      <c r="H13" s="1">
        <v>43.53</v>
      </c>
      <c r="I13" s="1">
        <v>114</v>
      </c>
      <c r="J13" s="1">
        <v>71.48</v>
      </c>
      <c r="K13" s="1">
        <v>77.33</v>
      </c>
      <c r="L13" s="1">
        <v>85.84</v>
      </c>
      <c r="M13" s="1">
        <v>13.82</v>
      </c>
      <c r="N13" s="1">
        <v>249.3</v>
      </c>
      <c r="O13" s="1">
        <v>400.3</v>
      </c>
      <c r="P13" s="1">
        <v>367.6</v>
      </c>
      <c r="Q13" s="1">
        <v>73.83</v>
      </c>
      <c r="R13" s="1">
        <v>520.20000000000005</v>
      </c>
      <c r="S13" s="1">
        <v>61.79</v>
      </c>
      <c r="T13" s="1">
        <v>371.9</v>
      </c>
      <c r="U13" s="1">
        <v>378.6</v>
      </c>
      <c r="V13" s="1">
        <v>475.8</v>
      </c>
      <c r="W13" s="1">
        <v>319.5</v>
      </c>
      <c r="X13" s="1">
        <v>192.8</v>
      </c>
      <c r="Y13" s="1">
        <v>195.3</v>
      </c>
      <c r="Z13" s="1">
        <v>484.1</v>
      </c>
      <c r="AA13" s="1">
        <v>491.2</v>
      </c>
      <c r="AB13" s="1">
        <v>447.4</v>
      </c>
      <c r="AC13" s="1">
        <v>632.1</v>
      </c>
      <c r="AD13" s="1">
        <v>432.4</v>
      </c>
      <c r="AE13" s="1">
        <v>373.6</v>
      </c>
    </row>
    <row r="14" spans="1:31">
      <c r="A14" s="1">
        <v>36</v>
      </c>
      <c r="B14" s="1">
        <v>758.3</v>
      </c>
      <c r="C14" s="1">
        <v>414.5</v>
      </c>
      <c r="D14" s="1">
        <v>303.7</v>
      </c>
      <c r="E14" s="1">
        <v>253.4</v>
      </c>
      <c r="F14" s="1">
        <v>517.29999999999995</v>
      </c>
      <c r="G14" s="1">
        <v>743.8</v>
      </c>
      <c r="H14" s="1">
        <v>47.59</v>
      </c>
      <c r="I14" s="1">
        <v>21.5</v>
      </c>
      <c r="J14" s="1">
        <v>33.549999999999997</v>
      </c>
      <c r="K14" s="1">
        <v>80.55</v>
      </c>
      <c r="L14" s="1">
        <v>51.32</v>
      </c>
      <c r="M14" s="1">
        <v>7.08</v>
      </c>
      <c r="N14" s="1">
        <v>365.2</v>
      </c>
      <c r="O14" s="1">
        <v>391.6</v>
      </c>
      <c r="P14" s="1">
        <v>194.3</v>
      </c>
      <c r="Q14" s="1">
        <v>142</v>
      </c>
      <c r="R14" s="1">
        <v>819</v>
      </c>
      <c r="S14" s="1">
        <v>191.5</v>
      </c>
      <c r="T14" s="1">
        <v>666</v>
      </c>
      <c r="U14" s="1">
        <v>658.3</v>
      </c>
      <c r="V14" s="1">
        <v>455</v>
      </c>
      <c r="W14" s="1">
        <v>521.20000000000005</v>
      </c>
      <c r="X14" s="1">
        <v>461.7</v>
      </c>
      <c r="Y14" s="1">
        <v>512.6</v>
      </c>
      <c r="Z14" s="1">
        <v>855</v>
      </c>
      <c r="AA14" s="1">
        <v>873.3</v>
      </c>
      <c r="AB14" s="1">
        <v>434.8</v>
      </c>
      <c r="AC14" s="1">
        <v>778</v>
      </c>
      <c r="AD14" s="1">
        <v>706.8</v>
      </c>
      <c r="AE14" s="1">
        <v>420.4</v>
      </c>
    </row>
    <row r="15" spans="1:31">
      <c r="A15" s="1">
        <v>48</v>
      </c>
      <c r="B15" s="1">
        <v>568.79999999999995</v>
      </c>
      <c r="C15" s="1">
        <v>312.8</v>
      </c>
      <c r="D15" s="1">
        <v>277.7</v>
      </c>
      <c r="E15" s="1">
        <v>191.8</v>
      </c>
      <c r="F15" s="1">
        <v>470.4</v>
      </c>
      <c r="G15" s="1">
        <v>653.79999999999995</v>
      </c>
      <c r="H15" s="1">
        <v>298.8</v>
      </c>
      <c r="I15" s="1">
        <v>90.55</v>
      </c>
      <c r="J15" s="1">
        <v>154.80000000000001</v>
      </c>
      <c r="K15" s="1">
        <v>247.1</v>
      </c>
      <c r="L15" s="1">
        <v>68.61</v>
      </c>
      <c r="M15" s="1">
        <v>6.51</v>
      </c>
      <c r="N15" s="1">
        <v>150.6</v>
      </c>
      <c r="O15" s="1">
        <v>494.1</v>
      </c>
      <c r="P15" s="1">
        <v>79.05</v>
      </c>
      <c r="Q15" s="1">
        <v>50.58</v>
      </c>
      <c r="R15" s="1">
        <v>792.7</v>
      </c>
      <c r="S15" s="1">
        <v>93.58</v>
      </c>
      <c r="T15" s="1">
        <v>774.1</v>
      </c>
      <c r="U15" s="1">
        <v>238.5</v>
      </c>
      <c r="V15" s="1">
        <v>230.4</v>
      </c>
      <c r="W15" s="1">
        <v>270.2</v>
      </c>
      <c r="X15" s="1">
        <v>333.9</v>
      </c>
      <c r="Y15" s="1">
        <v>507.2</v>
      </c>
      <c r="Z15" s="1">
        <v>570.79999999999995</v>
      </c>
      <c r="AA15" s="1">
        <v>592.29999999999995</v>
      </c>
      <c r="AB15" s="1">
        <v>521.79999999999995</v>
      </c>
      <c r="AC15" s="1">
        <v>612.6</v>
      </c>
      <c r="AD15" s="1">
        <v>346.6</v>
      </c>
      <c r="AE15" s="1">
        <v>198.8</v>
      </c>
    </row>
  </sheetData>
  <mergeCells count="5">
    <mergeCell ref="B10:G10"/>
    <mergeCell ref="H10:M10"/>
    <mergeCell ref="N10:S10"/>
    <mergeCell ref="T10:Y10"/>
    <mergeCell ref="Z10:AE10"/>
  </mergeCells>
  <pageMargins left="0.7" right="0.7" top="0.75" bottom="0.75" header="0.3" footer="0.3"/>
  <pageSetup paperSize="9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opLeftCell="A34" workbookViewId="0">
      <selection activeCell="G41" sqref="G41"/>
    </sheetView>
  </sheetViews>
  <sheetFormatPr defaultRowHeight="15"/>
  <cols>
    <col min="2" max="5" width="14.42578125" customWidth="1"/>
  </cols>
  <sheetData>
    <row r="1" spans="1:5">
      <c r="A1" s="114" t="s">
        <v>263</v>
      </c>
    </row>
    <row r="2" spans="1:5">
      <c r="A2" s="3"/>
      <c r="B2" s="3" t="s">
        <v>262</v>
      </c>
      <c r="C2" s="3" t="s">
        <v>21</v>
      </c>
      <c r="D2" s="3" t="s">
        <v>20</v>
      </c>
      <c r="E2" s="3" t="s">
        <v>26</v>
      </c>
    </row>
    <row r="3" spans="1:5">
      <c r="A3" s="2">
        <v>0</v>
      </c>
      <c r="B3" s="1">
        <v>0</v>
      </c>
      <c r="C3" s="1">
        <v>1</v>
      </c>
      <c r="D3" s="1">
        <v>0.03</v>
      </c>
      <c r="E3" s="1">
        <v>1.4999999999999999E-2</v>
      </c>
    </row>
    <row r="4" spans="1:5">
      <c r="A4" s="2">
        <v>1</v>
      </c>
      <c r="B4" s="1">
        <v>1</v>
      </c>
      <c r="C4" s="1">
        <v>1</v>
      </c>
      <c r="D4" s="1">
        <v>0.03</v>
      </c>
      <c r="E4" s="1">
        <v>1.4999999999999999E-2</v>
      </c>
    </row>
    <row r="5" spans="1:5">
      <c r="A5" s="2">
        <v>2</v>
      </c>
      <c r="B5" s="1">
        <v>2</v>
      </c>
      <c r="C5" s="1">
        <v>1</v>
      </c>
      <c r="D5" s="1">
        <v>0.03</v>
      </c>
      <c r="E5" s="1">
        <v>0.03</v>
      </c>
    </row>
    <row r="6" spans="1:5">
      <c r="A6" s="2">
        <v>3</v>
      </c>
      <c r="B6" s="1">
        <v>3</v>
      </c>
      <c r="C6" s="1">
        <v>1</v>
      </c>
      <c r="D6" s="1">
        <v>0.03</v>
      </c>
      <c r="E6" s="1">
        <v>0.03</v>
      </c>
    </row>
    <row r="7" spans="1:5">
      <c r="A7" s="2">
        <v>4</v>
      </c>
      <c r="B7" s="1">
        <v>4</v>
      </c>
      <c r="C7" s="1">
        <v>1</v>
      </c>
      <c r="D7" s="1">
        <v>0.03</v>
      </c>
      <c r="E7" s="1">
        <v>1.4999999999999999E-2</v>
      </c>
    </row>
    <row r="8" spans="1:5">
      <c r="A8" s="2">
        <v>5</v>
      </c>
      <c r="B8" s="1">
        <v>5</v>
      </c>
      <c r="C8" s="1">
        <v>1</v>
      </c>
      <c r="D8" s="1">
        <v>0.03</v>
      </c>
      <c r="E8" s="1">
        <v>1.4999999999999999E-2</v>
      </c>
    </row>
    <row r="9" spans="1:5">
      <c r="A9" s="2">
        <v>6</v>
      </c>
      <c r="B9" s="1">
        <v>6</v>
      </c>
      <c r="C9" s="1">
        <v>1</v>
      </c>
      <c r="D9" s="1">
        <v>1.4999999999999999E-2</v>
      </c>
      <c r="E9" s="1">
        <v>1.4999999999999999E-2</v>
      </c>
    </row>
    <row r="10" spans="1:5">
      <c r="A10" s="2">
        <v>7</v>
      </c>
      <c r="B10" s="1">
        <v>7</v>
      </c>
      <c r="C10" s="1">
        <v>1</v>
      </c>
      <c r="D10" s="1">
        <v>0.03</v>
      </c>
      <c r="E10" s="1">
        <v>8.0000000000000002E-3</v>
      </c>
    </row>
    <row r="11" spans="1:5">
      <c r="A11" s="2">
        <v>8</v>
      </c>
      <c r="B11" s="1">
        <v>8</v>
      </c>
      <c r="C11" s="1">
        <v>1</v>
      </c>
      <c r="D11" s="1">
        <v>0.03</v>
      </c>
      <c r="E11" s="1">
        <v>4.0000000000000001E-3</v>
      </c>
    </row>
    <row r="12" spans="1:5">
      <c r="A12" s="2">
        <v>9</v>
      </c>
      <c r="B12" s="1">
        <v>9</v>
      </c>
      <c r="C12" s="1">
        <v>1</v>
      </c>
      <c r="D12" s="1">
        <v>0.03</v>
      </c>
      <c r="E12" s="1">
        <v>0.03</v>
      </c>
    </row>
    <row r="13" spans="1:5">
      <c r="A13" s="2">
        <v>10</v>
      </c>
      <c r="B13" s="1">
        <v>10</v>
      </c>
      <c r="C13" s="1">
        <v>1</v>
      </c>
      <c r="D13" s="1">
        <v>0.06</v>
      </c>
      <c r="E13" s="1">
        <v>0.03</v>
      </c>
    </row>
    <row r="14" spans="1:5">
      <c r="A14" s="2">
        <v>11</v>
      </c>
      <c r="B14" s="1">
        <v>11</v>
      </c>
      <c r="C14" s="1">
        <v>1</v>
      </c>
      <c r="D14" s="1">
        <v>0.06</v>
      </c>
      <c r="E14" s="1">
        <v>0.03</v>
      </c>
    </row>
    <row r="15" spans="1:5">
      <c r="A15" s="2">
        <v>12</v>
      </c>
      <c r="B15" s="1">
        <v>12</v>
      </c>
      <c r="C15" s="1">
        <v>1</v>
      </c>
      <c r="D15" s="1">
        <v>0.06</v>
      </c>
      <c r="E15" s="1">
        <v>0.03</v>
      </c>
    </row>
    <row r="16" spans="1:5">
      <c r="A16" s="2">
        <v>13</v>
      </c>
      <c r="B16" s="1">
        <v>13</v>
      </c>
      <c r="C16" s="1">
        <v>1</v>
      </c>
      <c r="D16" s="1">
        <v>0.06</v>
      </c>
      <c r="E16" s="1">
        <v>0.03</v>
      </c>
    </row>
    <row r="17" spans="1:5">
      <c r="A17" s="2">
        <v>14</v>
      </c>
      <c r="B17" s="1">
        <v>14</v>
      </c>
      <c r="C17" s="1">
        <v>1</v>
      </c>
      <c r="D17" s="1">
        <v>0.06</v>
      </c>
      <c r="E17" s="1">
        <v>0.03</v>
      </c>
    </row>
    <row r="18" spans="1:5">
      <c r="A18" s="2">
        <v>15</v>
      </c>
      <c r="B18" s="1">
        <v>15</v>
      </c>
      <c r="C18" s="1">
        <v>1</v>
      </c>
      <c r="D18" s="1">
        <v>0.06</v>
      </c>
      <c r="E18" s="1">
        <v>0.03</v>
      </c>
    </row>
    <row r="20" spans="1:5">
      <c r="A20" s="114" t="s">
        <v>265</v>
      </c>
    </row>
    <row r="21" spans="1:5">
      <c r="A21" s="3"/>
      <c r="B21" s="3" t="s">
        <v>262</v>
      </c>
      <c r="C21" s="3" t="s">
        <v>21</v>
      </c>
      <c r="D21" s="3" t="s">
        <v>20</v>
      </c>
      <c r="E21" s="3" t="s">
        <v>26</v>
      </c>
    </row>
    <row r="22" spans="1:5">
      <c r="A22" s="2">
        <v>0</v>
      </c>
      <c r="B22" s="1">
        <v>0</v>
      </c>
      <c r="C22" s="1">
        <v>1</v>
      </c>
      <c r="D22" s="1">
        <v>0.03</v>
      </c>
      <c r="E22" s="1">
        <v>1.4999999999999999E-2</v>
      </c>
    </row>
    <row r="23" spans="1:5">
      <c r="A23" s="2">
        <v>1</v>
      </c>
      <c r="B23" s="1">
        <v>1</v>
      </c>
      <c r="C23" s="1">
        <v>0.5</v>
      </c>
      <c r="D23" s="1">
        <v>0.03</v>
      </c>
      <c r="E23" s="1">
        <v>1.4999999999999999E-2</v>
      </c>
    </row>
    <row r="24" spans="1:5">
      <c r="A24" s="2">
        <v>2</v>
      </c>
      <c r="B24" s="1">
        <v>2</v>
      </c>
      <c r="C24" s="1">
        <v>0.25</v>
      </c>
      <c r="D24" s="1">
        <v>1.4999999999999999E-2</v>
      </c>
      <c r="E24" s="1">
        <v>1.4999999999999999E-2</v>
      </c>
    </row>
    <row r="25" spans="1:5">
      <c r="A25" s="2">
        <v>3</v>
      </c>
      <c r="B25" s="1">
        <v>3</v>
      </c>
      <c r="C25" s="1">
        <v>0.25</v>
      </c>
      <c r="D25" s="1">
        <v>1.4999999999999999E-2</v>
      </c>
      <c r="E25" s="1">
        <v>1.4999999999999999E-2</v>
      </c>
    </row>
    <row r="26" spans="1:5">
      <c r="A26" s="2">
        <v>4</v>
      </c>
      <c r="B26" s="1">
        <v>4</v>
      </c>
      <c r="C26" s="1">
        <v>0.5</v>
      </c>
      <c r="D26" s="1">
        <v>1.4999999999999999E-2</v>
      </c>
      <c r="E26" s="1">
        <v>0.03</v>
      </c>
    </row>
    <row r="27" spans="1:5">
      <c r="A27" s="2">
        <v>5</v>
      </c>
      <c r="B27" s="1">
        <v>5</v>
      </c>
      <c r="C27" s="1">
        <v>0.5</v>
      </c>
      <c r="D27" s="1">
        <v>1.4999999999999999E-2</v>
      </c>
      <c r="E27" s="1">
        <v>1.4999999999999999E-2</v>
      </c>
    </row>
    <row r="28" spans="1:5">
      <c r="A28" s="2">
        <v>6</v>
      </c>
      <c r="B28" s="1">
        <v>6</v>
      </c>
      <c r="C28" s="1">
        <v>0.5</v>
      </c>
      <c r="D28" s="1">
        <v>1.4999999999999999E-2</v>
      </c>
      <c r="E28" s="1">
        <v>1.4999999999999999E-2</v>
      </c>
    </row>
    <row r="29" spans="1:5">
      <c r="A29" s="2">
        <v>7</v>
      </c>
      <c r="B29" s="1">
        <v>7</v>
      </c>
      <c r="C29" s="1">
        <v>1</v>
      </c>
      <c r="D29" s="1">
        <v>0.03</v>
      </c>
      <c r="E29" s="1">
        <v>8.0000000000000002E-3</v>
      </c>
    </row>
    <row r="30" spans="1:5">
      <c r="A30" s="2">
        <v>8</v>
      </c>
      <c r="B30" s="1">
        <v>8</v>
      </c>
      <c r="C30" s="1">
        <v>0.5</v>
      </c>
      <c r="D30" s="1">
        <v>0.03</v>
      </c>
      <c r="E30" s="1">
        <v>0.03</v>
      </c>
    </row>
    <row r="31" spans="1:5">
      <c r="A31" s="2">
        <v>9</v>
      </c>
      <c r="B31" s="1">
        <v>9</v>
      </c>
      <c r="C31" s="1">
        <v>1</v>
      </c>
      <c r="D31" s="1">
        <v>1.4999999999999999E-2</v>
      </c>
      <c r="E31" s="1">
        <v>0.03</v>
      </c>
    </row>
    <row r="32" spans="1:5">
      <c r="A32" s="2">
        <v>10</v>
      </c>
      <c r="B32" s="1">
        <v>10</v>
      </c>
      <c r="C32" s="1">
        <v>1</v>
      </c>
      <c r="D32" s="1">
        <v>0.06</v>
      </c>
      <c r="E32" s="1">
        <v>0.03</v>
      </c>
    </row>
    <row r="33" spans="1:5">
      <c r="A33" s="2">
        <v>11</v>
      </c>
      <c r="B33" s="1">
        <v>11</v>
      </c>
      <c r="C33" s="1">
        <v>1</v>
      </c>
      <c r="D33" s="1">
        <v>0.06</v>
      </c>
      <c r="E33" s="1">
        <v>1.4999999999999999E-2</v>
      </c>
    </row>
    <row r="34" spans="1:5">
      <c r="A34" s="2">
        <v>12</v>
      </c>
      <c r="B34" s="1">
        <v>12</v>
      </c>
      <c r="C34" s="1">
        <v>1</v>
      </c>
      <c r="D34" s="1">
        <v>0.06</v>
      </c>
      <c r="E34" s="1">
        <v>1.4999999999999999E-2</v>
      </c>
    </row>
    <row r="35" spans="1:5">
      <c r="A35" s="2">
        <v>13</v>
      </c>
      <c r="B35" s="1">
        <v>13</v>
      </c>
      <c r="C35" s="1">
        <v>1</v>
      </c>
      <c r="D35" s="1">
        <v>0.06</v>
      </c>
      <c r="E35" s="1">
        <v>0.06</v>
      </c>
    </row>
    <row r="36" spans="1:5">
      <c r="A36" s="2">
        <v>14</v>
      </c>
      <c r="B36" s="1">
        <v>14</v>
      </c>
      <c r="C36" s="1">
        <v>1</v>
      </c>
      <c r="D36" s="1">
        <v>0.03</v>
      </c>
      <c r="E36" s="1">
        <v>0.03</v>
      </c>
    </row>
    <row r="37" spans="1:5">
      <c r="A37" s="2">
        <v>15</v>
      </c>
      <c r="B37" s="1">
        <v>15</v>
      </c>
      <c r="C37" s="1">
        <v>1</v>
      </c>
      <c r="D37" s="1">
        <v>0.06</v>
      </c>
      <c r="E37" s="1">
        <v>0.03</v>
      </c>
    </row>
    <row r="39" spans="1:5">
      <c r="A39" s="114" t="s">
        <v>264</v>
      </c>
    </row>
    <row r="40" spans="1:5">
      <c r="A40" s="152"/>
      <c r="B40" s="152" t="s">
        <v>262</v>
      </c>
      <c r="C40" s="152" t="s">
        <v>21</v>
      </c>
      <c r="D40" s="152" t="s">
        <v>20</v>
      </c>
      <c r="E40" s="152" t="s">
        <v>26</v>
      </c>
    </row>
    <row r="41" spans="1:5">
      <c r="A41" s="160">
        <v>0</v>
      </c>
      <c r="B41" s="151">
        <v>0</v>
      </c>
      <c r="C41" s="151">
        <v>0.5</v>
      </c>
      <c r="D41" s="151">
        <v>1.4999999999999999E-2</v>
      </c>
      <c r="E41" s="151">
        <v>8.0000000000000002E-3</v>
      </c>
    </row>
    <row r="42" spans="1:5">
      <c r="A42" s="160">
        <v>1</v>
      </c>
      <c r="B42" s="151">
        <v>1</v>
      </c>
      <c r="C42" s="151">
        <v>0.5</v>
      </c>
      <c r="D42" s="151">
        <v>1.4999999999999999E-2</v>
      </c>
      <c r="E42" s="151">
        <v>1.4999999999999999E-2</v>
      </c>
    </row>
    <row r="43" spans="1:5">
      <c r="A43" s="160">
        <v>2</v>
      </c>
      <c r="B43" s="151">
        <v>2</v>
      </c>
      <c r="C43" s="151">
        <v>0.5</v>
      </c>
      <c r="D43" s="151">
        <v>1.4999999999999999E-2</v>
      </c>
      <c r="E43" s="151">
        <v>1.4999999999999999E-2</v>
      </c>
    </row>
    <row r="44" spans="1:5">
      <c r="A44" s="160">
        <v>3</v>
      </c>
      <c r="B44" s="151">
        <v>3</v>
      </c>
      <c r="C44" s="151">
        <v>1</v>
      </c>
      <c r="D44" s="151">
        <v>0.03</v>
      </c>
      <c r="E44" s="151">
        <v>0.03</v>
      </c>
    </row>
    <row r="45" spans="1:5">
      <c r="A45" s="160">
        <v>4</v>
      </c>
      <c r="B45" s="151">
        <v>4</v>
      </c>
      <c r="C45" s="151">
        <v>0.5</v>
      </c>
      <c r="D45" s="151">
        <v>1.4999999999999999E-2</v>
      </c>
      <c r="E45" s="151">
        <v>1.4999999999999999E-2</v>
      </c>
    </row>
    <row r="46" spans="1:5">
      <c r="A46" s="160">
        <v>5</v>
      </c>
      <c r="B46" s="151">
        <v>5</v>
      </c>
      <c r="C46" s="151">
        <v>0.5</v>
      </c>
      <c r="D46" s="151">
        <v>1.4999999999999999E-2</v>
      </c>
      <c r="E46" s="151">
        <v>1.4999999999999999E-2</v>
      </c>
    </row>
    <row r="47" spans="1:5">
      <c r="A47" s="160">
        <v>6</v>
      </c>
      <c r="B47" s="151">
        <v>6</v>
      </c>
      <c r="C47" s="151">
        <v>0.5</v>
      </c>
      <c r="D47" s="151">
        <v>1.4999999999999999E-2</v>
      </c>
      <c r="E47" s="151">
        <v>1.4999999999999999E-2</v>
      </c>
    </row>
    <row r="48" spans="1:5">
      <c r="A48" s="160">
        <v>7</v>
      </c>
      <c r="B48" s="151">
        <v>7</v>
      </c>
      <c r="C48" s="151">
        <v>1</v>
      </c>
      <c r="D48" s="151">
        <v>1.4999999999999999E-2</v>
      </c>
      <c r="E48" s="151">
        <v>4.0000000000000001E-3</v>
      </c>
    </row>
    <row r="49" spans="1:5">
      <c r="A49" s="160">
        <v>8</v>
      </c>
      <c r="B49" s="151">
        <v>8</v>
      </c>
      <c r="C49" s="151">
        <v>1</v>
      </c>
      <c r="D49" s="151">
        <v>1.4999999999999999E-2</v>
      </c>
      <c r="E49" s="151">
        <v>1.4999999999999999E-2</v>
      </c>
    </row>
    <row r="50" spans="1:5">
      <c r="A50" s="160">
        <v>9</v>
      </c>
      <c r="B50" s="151">
        <v>9</v>
      </c>
      <c r="C50" s="151">
        <v>0.5</v>
      </c>
      <c r="D50" s="151">
        <v>0.03</v>
      </c>
      <c r="E50" s="151">
        <v>1.4999999999999999E-2</v>
      </c>
    </row>
    <row r="51" spans="1:5">
      <c r="A51" s="160">
        <v>10</v>
      </c>
      <c r="B51" s="151">
        <v>10</v>
      </c>
      <c r="C51" s="151">
        <v>1</v>
      </c>
      <c r="D51" s="151">
        <v>0.03</v>
      </c>
      <c r="E51" s="151">
        <v>1.4999999999999999E-2</v>
      </c>
    </row>
    <row r="52" spans="1:5">
      <c r="A52" s="160">
        <v>11</v>
      </c>
      <c r="B52" s="151">
        <v>11</v>
      </c>
      <c r="C52" s="151">
        <v>1</v>
      </c>
      <c r="D52" s="151">
        <v>0.06</v>
      </c>
      <c r="E52" s="151">
        <v>0.03</v>
      </c>
    </row>
    <row r="53" spans="1:5">
      <c r="A53" s="160">
        <v>12</v>
      </c>
      <c r="B53" s="151">
        <v>12</v>
      </c>
      <c r="C53" s="151">
        <v>1</v>
      </c>
      <c r="D53" s="151">
        <v>0.06</v>
      </c>
      <c r="E53" s="151">
        <v>1.4999999999999999E-2</v>
      </c>
    </row>
    <row r="54" spans="1:5">
      <c r="A54" s="160">
        <v>13</v>
      </c>
      <c r="B54" s="151">
        <v>13</v>
      </c>
      <c r="C54" s="151">
        <v>1</v>
      </c>
      <c r="D54" s="151">
        <v>0.03</v>
      </c>
      <c r="E54" s="151">
        <v>1.4999999999999999E-2</v>
      </c>
    </row>
    <row r="55" spans="1:5">
      <c r="A55" s="160">
        <v>14</v>
      </c>
      <c r="B55" s="151">
        <v>14</v>
      </c>
      <c r="C55" s="151">
        <v>1</v>
      </c>
      <c r="D55" s="151">
        <v>0.03</v>
      </c>
      <c r="E55" s="151">
        <v>1.4999999999999999E-2</v>
      </c>
    </row>
    <row r="56" spans="1:5">
      <c r="A56" s="160">
        <v>15</v>
      </c>
      <c r="B56" s="151">
        <v>15</v>
      </c>
      <c r="C56" s="151">
        <v>1</v>
      </c>
      <c r="D56" s="151">
        <v>0.03</v>
      </c>
      <c r="E56" s="151">
        <v>1.4999999999999999E-2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5"/>
  <sheetViews>
    <sheetView topLeftCell="A22" workbookViewId="0">
      <selection activeCell="K62" sqref="K62"/>
    </sheetView>
  </sheetViews>
  <sheetFormatPr defaultRowHeight="15"/>
  <cols>
    <col min="1" max="1" width="15.5703125" customWidth="1"/>
  </cols>
  <sheetData>
    <row r="2" spans="1:16">
      <c r="A2" s="114" t="s">
        <v>32</v>
      </c>
    </row>
    <row r="3" spans="1:16" ht="15.75">
      <c r="A3" s="152" t="s">
        <v>75</v>
      </c>
      <c r="B3" s="581" t="s">
        <v>282</v>
      </c>
      <c r="C3" s="581"/>
      <c r="D3" s="581"/>
      <c r="E3" s="581" t="s">
        <v>283</v>
      </c>
      <c r="F3" s="581"/>
      <c r="G3" s="581"/>
      <c r="H3" s="581" t="s">
        <v>284</v>
      </c>
      <c r="I3" s="581"/>
      <c r="J3" s="581"/>
      <c r="K3" s="581" t="s">
        <v>285</v>
      </c>
      <c r="L3" s="581"/>
      <c r="M3" s="581"/>
      <c r="N3" s="581" t="s">
        <v>286</v>
      </c>
      <c r="O3" s="581"/>
      <c r="P3" s="581"/>
    </row>
    <row r="4" spans="1:16">
      <c r="A4" s="151">
        <v>30</v>
      </c>
      <c r="B4" s="151">
        <v>3.5806628539999998</v>
      </c>
      <c r="C4" s="151">
        <v>5.0380004700000001</v>
      </c>
      <c r="D4" s="151"/>
      <c r="E4" s="151">
        <v>72.334549760000002</v>
      </c>
      <c r="F4" s="151">
        <v>74.820001970000007</v>
      </c>
      <c r="G4" s="151"/>
      <c r="H4" s="151">
        <v>118.2633469</v>
      </c>
      <c r="I4" s="151">
        <v>113.1168006</v>
      </c>
      <c r="J4" s="151"/>
      <c r="K4" s="151">
        <v>129.2755052</v>
      </c>
      <c r="L4" s="151">
        <v>115.81468700000001</v>
      </c>
      <c r="M4" s="151"/>
      <c r="N4" s="151">
        <v>95.58823529</v>
      </c>
      <c r="O4" s="151">
        <v>102.6785714</v>
      </c>
      <c r="P4" s="151"/>
    </row>
    <row r="5" spans="1:16">
      <c r="A5" s="151">
        <v>10</v>
      </c>
      <c r="B5" s="151">
        <v>9.0339261929999992</v>
      </c>
      <c r="C5" s="151">
        <v>10.021154900000001</v>
      </c>
      <c r="D5" s="151"/>
      <c r="E5" s="151">
        <v>92.809941809999998</v>
      </c>
      <c r="F5" s="151">
        <v>96.478942700000005</v>
      </c>
      <c r="G5" s="151"/>
      <c r="H5" s="151">
        <v>117.2340377</v>
      </c>
      <c r="I5" s="151">
        <v>117.50974549999999</v>
      </c>
      <c r="J5" s="151"/>
      <c r="K5" s="151">
        <v>112.45539669999999</v>
      </c>
      <c r="L5" s="151">
        <v>96.096599310000002</v>
      </c>
      <c r="M5" s="151"/>
      <c r="N5" s="151">
        <v>102.44222689999999</v>
      </c>
      <c r="O5" s="151">
        <v>94.406512609999993</v>
      </c>
      <c r="P5" s="151"/>
    </row>
    <row r="6" spans="1:16">
      <c r="A6" s="151">
        <v>3.3333333330000001</v>
      </c>
      <c r="B6" s="151">
        <v>25.863825120000001</v>
      </c>
      <c r="C6" s="151">
        <v>22.71409543</v>
      </c>
      <c r="D6" s="151"/>
      <c r="E6" s="151">
        <v>92.573232070000003</v>
      </c>
      <c r="F6" s="151">
        <v>100.8580728</v>
      </c>
      <c r="G6" s="151"/>
      <c r="H6" s="151">
        <v>117.6751702</v>
      </c>
      <c r="I6" s="151">
        <v>114.1461098</v>
      </c>
      <c r="J6" s="151"/>
      <c r="K6" s="151">
        <v>106.35189750000001</v>
      </c>
      <c r="L6" s="151">
        <v>103.3592903</v>
      </c>
      <c r="M6" s="151"/>
      <c r="N6" s="151">
        <v>97.478991600000001</v>
      </c>
      <c r="O6" s="151">
        <v>101.65441180000001</v>
      </c>
      <c r="P6" s="151"/>
    </row>
    <row r="7" spans="1:16">
      <c r="A7" s="151">
        <v>1.111111111</v>
      </c>
      <c r="B7" s="151">
        <v>42.881767609999997</v>
      </c>
      <c r="C7" s="151">
        <v>71.229334800000004</v>
      </c>
      <c r="D7" s="151"/>
      <c r="E7" s="151">
        <v>93.520071009999995</v>
      </c>
      <c r="F7" s="151">
        <v>99.911233850000002</v>
      </c>
      <c r="G7" s="151"/>
      <c r="H7" s="151">
        <v>108.8892803</v>
      </c>
      <c r="I7" s="151">
        <v>120.0462576</v>
      </c>
      <c r="J7" s="151"/>
      <c r="K7" s="151">
        <v>115.16412029999999</v>
      </c>
      <c r="L7" s="151">
        <v>120.2740266</v>
      </c>
      <c r="M7" s="151"/>
      <c r="N7" s="151">
        <v>90.940126050000003</v>
      </c>
      <c r="O7" s="151">
        <v>88.182773109999999</v>
      </c>
      <c r="P7" s="151"/>
    </row>
    <row r="8" spans="1:16">
      <c r="A8" s="151">
        <v>0.37037037</v>
      </c>
      <c r="B8" s="151">
        <v>74.096999139999994</v>
      </c>
      <c r="C8" s="151">
        <v>77.622815950000003</v>
      </c>
      <c r="D8" s="151"/>
      <c r="E8" s="151">
        <v>112.3384949</v>
      </c>
      <c r="F8" s="151">
        <v>116.717625</v>
      </c>
      <c r="G8" s="151"/>
      <c r="H8" s="151">
        <v>111.830164</v>
      </c>
      <c r="I8" s="151">
        <v>112.9329953</v>
      </c>
      <c r="J8" s="151"/>
      <c r="K8" s="151">
        <v>113.60276</v>
      </c>
      <c r="L8" s="151">
        <v>123.976343</v>
      </c>
      <c r="M8" s="151"/>
      <c r="N8" s="151">
        <v>94.32773109</v>
      </c>
      <c r="O8" s="151">
        <v>102.9936975</v>
      </c>
      <c r="P8" s="151"/>
    </row>
    <row r="9" spans="1:16">
      <c r="A9" s="151">
        <v>0.12345679</v>
      </c>
      <c r="B9" s="151">
        <v>84.768471360000007</v>
      </c>
      <c r="C9" s="151">
        <v>85.379612940000001</v>
      </c>
      <c r="D9" s="151"/>
      <c r="E9" s="151">
        <v>117.9011737</v>
      </c>
      <c r="F9" s="151">
        <v>109.4979781</v>
      </c>
      <c r="G9" s="151"/>
      <c r="H9" s="151">
        <v>107.89673209999999</v>
      </c>
      <c r="I9" s="151">
        <v>115.3408438</v>
      </c>
      <c r="J9" s="151"/>
      <c r="K9" s="151">
        <v>120.0492854</v>
      </c>
      <c r="L9" s="151">
        <v>111.9822573</v>
      </c>
      <c r="M9" s="151"/>
      <c r="N9" s="151">
        <v>93.224789920000006</v>
      </c>
      <c r="O9" s="151">
        <v>94.012605039999997</v>
      </c>
      <c r="P9" s="151"/>
    </row>
    <row r="10" spans="1:16">
      <c r="A10" s="151">
        <v>4.1152263000000001E-2</v>
      </c>
      <c r="B10" s="151">
        <v>91.632061429999993</v>
      </c>
      <c r="C10" s="151">
        <v>95.157878240000002</v>
      </c>
      <c r="D10" s="151"/>
      <c r="E10" s="151">
        <v>95.177039160000007</v>
      </c>
      <c r="F10" s="151">
        <v>116.0074958</v>
      </c>
      <c r="G10" s="151"/>
      <c r="H10" s="151">
        <v>112.0507302</v>
      </c>
      <c r="I10" s="151">
        <v>113.79687989999999</v>
      </c>
      <c r="J10" s="151"/>
      <c r="K10" s="151">
        <v>112.3134549</v>
      </c>
      <c r="L10" s="151">
        <v>121.8353869</v>
      </c>
      <c r="M10" s="151"/>
      <c r="N10" s="151">
        <v>93.224789920000006</v>
      </c>
      <c r="O10" s="151">
        <v>106.22373949999999</v>
      </c>
      <c r="P10" s="151"/>
    </row>
    <row r="11" spans="1:16">
      <c r="A11" s="151">
        <v>1.3717421E-2</v>
      </c>
      <c r="B11" s="151">
        <v>102.2095119</v>
      </c>
      <c r="C11" s="151">
        <v>98.777716839999997</v>
      </c>
      <c r="D11" s="151"/>
      <c r="E11" s="151">
        <v>110.20810729999999</v>
      </c>
      <c r="F11" s="151">
        <v>108.55113919999999</v>
      </c>
      <c r="G11" s="151"/>
      <c r="H11" s="151">
        <v>117.34432080000001</v>
      </c>
      <c r="I11" s="151">
        <v>116.333392</v>
      </c>
      <c r="J11" s="151"/>
      <c r="K11" s="151">
        <v>122.9117792</v>
      </c>
      <c r="L11" s="151">
        <v>116.26416949999999</v>
      </c>
      <c r="M11" s="151"/>
      <c r="N11" s="151">
        <v>95.824579830000005</v>
      </c>
      <c r="O11" s="151">
        <v>95.115546219999999</v>
      </c>
      <c r="P11" s="151"/>
    </row>
    <row r="13" spans="1:16">
      <c r="A13" s="114" t="s">
        <v>26</v>
      </c>
    </row>
    <row r="14" spans="1:16" ht="15.75">
      <c r="A14" s="152" t="s">
        <v>75</v>
      </c>
      <c r="B14" s="581" t="s">
        <v>287</v>
      </c>
      <c r="C14" s="581"/>
      <c r="D14" s="581"/>
      <c r="E14" s="581" t="s">
        <v>283</v>
      </c>
      <c r="F14" s="581"/>
      <c r="G14" s="581"/>
      <c r="H14" s="581" t="s">
        <v>288</v>
      </c>
      <c r="I14" s="581"/>
      <c r="J14" s="581"/>
      <c r="K14" s="581" t="s">
        <v>285</v>
      </c>
      <c r="L14" s="581"/>
      <c r="M14" s="581"/>
      <c r="N14" s="581" t="s">
        <v>286</v>
      </c>
      <c r="O14" s="581"/>
      <c r="P14" s="581"/>
    </row>
    <row r="15" spans="1:16">
      <c r="A15" s="151">
        <v>30</v>
      </c>
      <c r="B15" s="151">
        <v>81.336676330000003</v>
      </c>
      <c r="C15" s="151">
        <v>82.794013949999993</v>
      </c>
      <c r="D15" s="151"/>
      <c r="E15" s="151">
        <v>134.23414539999999</v>
      </c>
      <c r="F15" s="151">
        <v>157.66840909999999</v>
      </c>
      <c r="G15" s="151"/>
      <c r="H15" s="151">
        <v>44.042795980000001</v>
      </c>
      <c r="I15" s="151">
        <v>42.480451549999998</v>
      </c>
      <c r="J15" s="151"/>
      <c r="K15" s="151">
        <v>118.5707245</v>
      </c>
      <c r="L15" s="151">
        <v>118.6416954</v>
      </c>
      <c r="M15" s="151"/>
      <c r="N15" s="151">
        <v>88.655462180000001</v>
      </c>
      <c r="O15" s="151">
        <v>88.497899160000003</v>
      </c>
      <c r="P15" s="151"/>
    </row>
    <row r="16" spans="1:16">
      <c r="A16" s="151">
        <v>10</v>
      </c>
      <c r="B16" s="151">
        <v>77.9048813</v>
      </c>
      <c r="C16" s="151">
        <v>80.81955653</v>
      </c>
      <c r="D16" s="151"/>
      <c r="E16" s="151">
        <v>138.96834010000001</v>
      </c>
      <c r="F16" s="151">
        <v>147.01647109999999</v>
      </c>
      <c r="G16" s="151"/>
      <c r="H16" s="151">
        <v>46.487405510000002</v>
      </c>
      <c r="I16" s="151">
        <v>45.311052060000002</v>
      </c>
      <c r="J16" s="151"/>
      <c r="K16" s="151">
        <v>105.2163627</v>
      </c>
      <c r="L16" s="151">
        <v>94.996550020000001</v>
      </c>
      <c r="M16" s="151"/>
      <c r="N16" s="151">
        <v>88.182773109999999</v>
      </c>
      <c r="O16" s="151">
        <v>85.504201679999994</v>
      </c>
      <c r="P16" s="151"/>
    </row>
    <row r="17" spans="1:16">
      <c r="A17" s="151">
        <v>3.3333333330000001</v>
      </c>
      <c r="B17" s="151">
        <v>80.208414950000005</v>
      </c>
      <c r="C17" s="151">
        <v>82.276894150000004</v>
      </c>
      <c r="D17" s="151"/>
      <c r="E17" s="151">
        <v>147.01647109999999</v>
      </c>
      <c r="F17" s="151">
        <v>136.8379525</v>
      </c>
      <c r="G17" s="151"/>
      <c r="H17" s="151">
        <v>57.09296715</v>
      </c>
      <c r="I17" s="151">
        <v>53.26981842</v>
      </c>
      <c r="J17" s="151"/>
      <c r="K17" s="151">
        <v>111.7456875</v>
      </c>
      <c r="L17" s="151">
        <v>113.33070480000001</v>
      </c>
      <c r="M17" s="151"/>
      <c r="N17" s="151">
        <v>89.522058819999998</v>
      </c>
      <c r="O17" s="151">
        <v>95.903361340000004</v>
      </c>
      <c r="P17" s="151"/>
    </row>
    <row r="18" spans="1:16">
      <c r="A18" s="151">
        <v>1.111111111</v>
      </c>
      <c r="B18" s="151">
        <v>81.947817909999998</v>
      </c>
      <c r="C18" s="151">
        <v>90.644832719999997</v>
      </c>
      <c r="D18" s="151"/>
      <c r="E18" s="151">
        <v>128.31640200000001</v>
      </c>
      <c r="F18" s="151">
        <v>116.24420550000001</v>
      </c>
      <c r="G18" s="151"/>
      <c r="H18" s="151">
        <v>86.851033520000001</v>
      </c>
      <c r="I18" s="151">
        <v>92.14462408</v>
      </c>
      <c r="J18" s="151"/>
      <c r="K18" s="151">
        <v>125.7506161</v>
      </c>
      <c r="L18" s="151">
        <v>120.5342533</v>
      </c>
      <c r="M18" s="151"/>
      <c r="N18" s="151">
        <v>87.710084030000004</v>
      </c>
      <c r="O18" s="151">
        <v>90.152310920000005</v>
      </c>
      <c r="P18" s="151"/>
    </row>
    <row r="19" spans="1:16">
      <c r="A19" s="151">
        <v>0.37037037</v>
      </c>
      <c r="B19" s="151">
        <v>87.072005009999998</v>
      </c>
      <c r="C19" s="151">
        <v>97.602444570000003</v>
      </c>
      <c r="D19" s="151"/>
      <c r="E19" s="151">
        <v>112.10178519999999</v>
      </c>
      <c r="F19" s="151">
        <v>126.6594339</v>
      </c>
      <c r="G19" s="151"/>
      <c r="H19" s="151">
        <v>129.8063152</v>
      </c>
      <c r="I19" s="151">
        <v>129.34680220000001</v>
      </c>
      <c r="J19" s="151"/>
      <c r="K19" s="151">
        <v>135.24889110000001</v>
      </c>
      <c r="L19" s="151">
        <v>135.7456875</v>
      </c>
      <c r="M19" s="151"/>
      <c r="N19" s="151">
        <v>86.92226891</v>
      </c>
      <c r="O19" s="151">
        <v>111.50210079999999</v>
      </c>
      <c r="P19" s="151"/>
    </row>
    <row r="20" spans="1:16">
      <c r="A20" s="151">
        <v>0.12345679</v>
      </c>
      <c r="B20" s="151">
        <v>90.879887170000003</v>
      </c>
      <c r="C20" s="151">
        <v>95.533965370000004</v>
      </c>
      <c r="D20" s="151"/>
      <c r="E20" s="151">
        <v>129.14488610000001</v>
      </c>
      <c r="F20" s="151">
        <v>120.8600454</v>
      </c>
      <c r="G20" s="151"/>
      <c r="H20" s="151">
        <v>126.001547</v>
      </c>
      <c r="I20" s="151">
        <v>118.64933790000001</v>
      </c>
      <c r="J20" s="151"/>
      <c r="K20" s="151">
        <v>118.7244948</v>
      </c>
      <c r="L20" s="151">
        <v>123.2548053</v>
      </c>
      <c r="M20" s="151"/>
      <c r="N20" s="151">
        <v>84.873949580000001</v>
      </c>
      <c r="O20" s="151">
        <v>88.103991600000001</v>
      </c>
      <c r="P20" s="151"/>
    </row>
    <row r="21" spans="1:16">
      <c r="A21" s="151">
        <v>4.1152263000000001E-2</v>
      </c>
      <c r="B21" s="151">
        <v>95.063856459999997</v>
      </c>
      <c r="C21" s="151">
        <v>94.687769329999995</v>
      </c>
      <c r="D21" s="151"/>
      <c r="E21" s="151">
        <v>115.0606569</v>
      </c>
      <c r="F21" s="151">
        <v>109.3796232</v>
      </c>
      <c r="G21" s="151"/>
      <c r="H21" s="151">
        <v>130.30258939999999</v>
      </c>
      <c r="I21" s="151">
        <v>117.1605156</v>
      </c>
      <c r="J21" s="151"/>
      <c r="K21" s="151">
        <v>128.88516509999999</v>
      </c>
      <c r="L21" s="151">
        <v>127.5367176</v>
      </c>
      <c r="M21" s="151"/>
      <c r="N21" s="151">
        <v>93.539915969999996</v>
      </c>
      <c r="O21" s="151">
        <v>94.32773109</v>
      </c>
      <c r="P21" s="151"/>
    </row>
    <row r="22" spans="1:16">
      <c r="A22" s="151">
        <v>1.3717421E-2</v>
      </c>
      <c r="B22" s="151">
        <v>97.602444570000003</v>
      </c>
      <c r="C22" s="151">
        <v>95.910052500000006</v>
      </c>
      <c r="D22" s="151"/>
      <c r="E22" s="151">
        <v>108.9062038</v>
      </c>
      <c r="F22" s="151">
        <v>91.50803827</v>
      </c>
      <c r="G22" s="151"/>
      <c r="H22" s="151">
        <v>127.7109356</v>
      </c>
      <c r="I22" s="151">
        <v>121.11232800000001</v>
      </c>
      <c r="J22" s="151"/>
      <c r="K22" s="151">
        <v>128.79053719999999</v>
      </c>
      <c r="L22" s="151">
        <v>127.5130606</v>
      </c>
      <c r="M22" s="151"/>
      <c r="N22" s="151">
        <v>95.982142859999996</v>
      </c>
      <c r="O22" s="151">
        <v>100.39390760000001</v>
      </c>
      <c r="P22" s="151"/>
    </row>
    <row r="24" spans="1:16">
      <c r="A24" s="114" t="s">
        <v>290</v>
      </c>
    </row>
    <row r="25" spans="1:16" ht="15.75">
      <c r="A25" s="152" t="s">
        <v>75</v>
      </c>
      <c r="B25" s="581" t="s">
        <v>287</v>
      </c>
      <c r="C25" s="581"/>
      <c r="D25" s="581"/>
      <c r="E25" s="581" t="s">
        <v>289</v>
      </c>
      <c r="F25" s="581"/>
      <c r="G25" s="581"/>
      <c r="H25" s="581" t="s">
        <v>284</v>
      </c>
      <c r="I25" s="581"/>
      <c r="J25" s="581"/>
      <c r="K25" s="581" t="s">
        <v>285</v>
      </c>
      <c r="L25" s="581"/>
      <c r="M25" s="581"/>
      <c r="N25" s="581" t="s">
        <v>286</v>
      </c>
      <c r="O25" s="581"/>
      <c r="P25" s="581"/>
    </row>
    <row r="26" spans="1:16">
      <c r="A26" s="151">
        <v>30</v>
      </c>
      <c r="B26" s="151">
        <v>102.2095119</v>
      </c>
      <c r="C26" s="151">
        <v>94.828802010000004</v>
      </c>
      <c r="D26" s="151"/>
      <c r="E26" s="151">
        <v>36.709734689999998</v>
      </c>
      <c r="F26" s="151">
        <v>33.514153270000001</v>
      </c>
      <c r="G26" s="151"/>
      <c r="H26" s="151">
        <v>75.638914630000002</v>
      </c>
      <c r="I26" s="151">
        <v>78.175426770000001</v>
      </c>
      <c r="J26" s="151"/>
      <c r="K26" s="151">
        <v>119.3868901</v>
      </c>
      <c r="L26" s="151">
        <v>119.6589453</v>
      </c>
      <c r="M26" s="151"/>
      <c r="N26" s="151">
        <v>100.63025210000001</v>
      </c>
      <c r="O26" s="151">
        <v>101.7331933</v>
      </c>
      <c r="P26" s="151"/>
    </row>
    <row r="27" spans="1:16">
      <c r="A27" s="151">
        <v>10</v>
      </c>
      <c r="B27" s="151">
        <v>99.952989110000004</v>
      </c>
      <c r="C27" s="151">
        <v>104.56005639999999</v>
      </c>
      <c r="D27" s="151"/>
      <c r="E27" s="151">
        <v>38.1299931</v>
      </c>
      <c r="F27" s="151">
        <v>43.337607259999999</v>
      </c>
      <c r="G27" s="151"/>
      <c r="H27" s="151">
        <v>81.447159830000004</v>
      </c>
      <c r="I27" s="151">
        <v>79.572346499999995</v>
      </c>
      <c r="J27" s="151"/>
      <c r="K27" s="151">
        <v>99.727944800000003</v>
      </c>
      <c r="L27" s="151">
        <v>100.2838837</v>
      </c>
      <c r="M27" s="151"/>
      <c r="N27" s="151">
        <v>100.86659659999999</v>
      </c>
      <c r="O27" s="151">
        <v>105.5934874</v>
      </c>
      <c r="P27" s="151"/>
    </row>
    <row r="28" spans="1:16">
      <c r="A28" s="151">
        <v>3.3333333330000001</v>
      </c>
      <c r="B28" s="151">
        <v>103.80788219999999</v>
      </c>
      <c r="C28" s="151">
        <v>96.521194080000001</v>
      </c>
      <c r="D28" s="151"/>
      <c r="E28" s="151">
        <v>45.349640000000001</v>
      </c>
      <c r="F28" s="151">
        <v>42.272413450000002</v>
      </c>
      <c r="G28" s="151"/>
      <c r="H28" s="151">
        <v>88.744227370000004</v>
      </c>
      <c r="I28" s="151">
        <v>89.957341869999993</v>
      </c>
      <c r="J28" s="151"/>
      <c r="K28" s="151">
        <v>115.94480040000001</v>
      </c>
      <c r="L28" s="151">
        <v>117.77821590000001</v>
      </c>
      <c r="M28" s="151"/>
      <c r="N28" s="151">
        <v>107.3266807</v>
      </c>
      <c r="O28" s="151">
        <v>98.975840340000005</v>
      </c>
      <c r="P28" s="151"/>
    </row>
    <row r="29" spans="1:16">
      <c r="A29" s="151">
        <v>1.111111111</v>
      </c>
      <c r="B29" s="151">
        <v>108.69701480000001</v>
      </c>
      <c r="C29" s="151">
        <v>106.81657920000001</v>
      </c>
      <c r="D29" s="151"/>
      <c r="E29" s="151">
        <v>68.902258610000004</v>
      </c>
      <c r="F29" s="151">
        <v>55.528158599999998</v>
      </c>
      <c r="G29" s="151"/>
      <c r="H29" s="151">
        <v>116.81128560000001</v>
      </c>
      <c r="I29" s="151">
        <v>110.65381050000001</v>
      </c>
      <c r="J29" s="151"/>
      <c r="K29" s="151">
        <v>119.2331198</v>
      </c>
      <c r="L29" s="151">
        <v>123.6096599</v>
      </c>
      <c r="M29" s="151"/>
      <c r="N29" s="151">
        <v>105.5934874</v>
      </c>
      <c r="O29" s="151">
        <v>103.70273109999999</v>
      </c>
      <c r="P29" s="151"/>
    </row>
    <row r="30" spans="1:16">
      <c r="A30" s="151">
        <v>0.37037037</v>
      </c>
      <c r="B30" s="151">
        <v>113.4921257</v>
      </c>
      <c r="C30" s="151">
        <v>95.722008930000001</v>
      </c>
      <c r="D30" s="151"/>
      <c r="E30" s="151">
        <v>87.839037379999994</v>
      </c>
      <c r="F30" s="151">
        <v>74.109872769999996</v>
      </c>
      <c r="G30" s="151"/>
      <c r="H30" s="151">
        <v>128.96081119999999</v>
      </c>
      <c r="I30" s="151">
        <v>129.4203243</v>
      </c>
      <c r="J30" s="151"/>
      <c r="K30" s="151">
        <v>135.67471660000001</v>
      </c>
      <c r="L30" s="151">
        <v>136.60916710000001</v>
      </c>
      <c r="M30" s="151"/>
      <c r="N30" s="151">
        <v>106.6964286</v>
      </c>
      <c r="O30" s="151">
        <v>98.975840340000005</v>
      </c>
      <c r="P30" s="151"/>
    </row>
    <row r="31" spans="1:16">
      <c r="A31" s="151">
        <v>0.12345679</v>
      </c>
      <c r="B31" s="151">
        <v>93.042388149999994</v>
      </c>
      <c r="C31" s="151">
        <v>93.747551520000002</v>
      </c>
      <c r="D31" s="151"/>
      <c r="E31" s="151">
        <v>112.10178519999999</v>
      </c>
      <c r="F31" s="151">
        <v>100.6213631</v>
      </c>
      <c r="G31" s="151"/>
      <c r="H31" s="151">
        <v>119.0169484</v>
      </c>
      <c r="I31" s="151">
        <v>119.0353289</v>
      </c>
      <c r="J31" s="151"/>
      <c r="K31" s="151">
        <v>110.1488418</v>
      </c>
      <c r="L31" s="151">
        <v>127.90340070000001</v>
      </c>
      <c r="M31" s="151"/>
      <c r="N31" s="151">
        <v>100.3151261</v>
      </c>
      <c r="O31" s="151">
        <v>89.3644958</v>
      </c>
      <c r="P31" s="151"/>
    </row>
    <row r="32" spans="1:16">
      <c r="A32" s="151">
        <v>4.1152263000000001E-2</v>
      </c>
      <c r="B32" s="151">
        <v>99.529891090000007</v>
      </c>
      <c r="C32" s="151">
        <v>94.828802010000004</v>
      </c>
      <c r="D32" s="151"/>
      <c r="E32" s="151">
        <v>122.6353684</v>
      </c>
      <c r="F32" s="151">
        <v>115.0606569</v>
      </c>
      <c r="G32" s="151"/>
      <c r="H32" s="151">
        <v>128.96081119999999</v>
      </c>
      <c r="I32" s="151">
        <v>128.99757220000001</v>
      </c>
      <c r="J32" s="151"/>
      <c r="K32" s="151">
        <v>136.9403647</v>
      </c>
      <c r="L32" s="151">
        <v>132.5165106</v>
      </c>
      <c r="M32" s="151"/>
      <c r="N32" s="151">
        <v>96.060924369999995</v>
      </c>
      <c r="O32" s="151">
        <v>101.5756303</v>
      </c>
      <c r="P32" s="151"/>
    </row>
    <row r="33" spans="1:16">
      <c r="A33" s="151">
        <v>1.3717421E-2</v>
      </c>
      <c r="B33" s="151">
        <v>102.0684792</v>
      </c>
      <c r="C33" s="151">
        <v>102.0214683</v>
      </c>
      <c r="D33" s="151"/>
      <c r="E33" s="151">
        <v>123.1087878</v>
      </c>
      <c r="F33" s="151">
        <v>91.389683399999996</v>
      </c>
      <c r="G33" s="151"/>
      <c r="H33" s="151">
        <v>126.86543159999999</v>
      </c>
      <c r="I33" s="151">
        <v>124.2186363</v>
      </c>
      <c r="J33" s="151"/>
      <c r="K33" s="151">
        <v>133.04879249999999</v>
      </c>
      <c r="L33" s="151">
        <v>125.39576150000001</v>
      </c>
      <c r="M33" s="151"/>
      <c r="N33" s="151">
        <v>108.74474789999999</v>
      </c>
      <c r="O33" s="151">
        <v>92.515756300000007</v>
      </c>
      <c r="P33" s="151"/>
    </row>
    <row r="35" spans="1:16">
      <c r="A35" s="114" t="s">
        <v>292</v>
      </c>
    </row>
    <row r="36" spans="1:16" ht="15.75">
      <c r="A36" s="152" t="s">
        <v>75</v>
      </c>
      <c r="B36" s="581" t="s">
        <v>287</v>
      </c>
      <c r="C36" s="581"/>
      <c r="D36" s="581"/>
      <c r="E36" s="581" t="s">
        <v>283</v>
      </c>
      <c r="F36" s="581"/>
      <c r="G36" s="581"/>
      <c r="H36" s="581" t="s">
        <v>284</v>
      </c>
      <c r="I36" s="581"/>
      <c r="J36" s="581"/>
      <c r="K36" s="581" t="s">
        <v>291</v>
      </c>
      <c r="L36" s="581"/>
      <c r="M36" s="581"/>
      <c r="N36" s="581" t="s">
        <v>286</v>
      </c>
      <c r="O36" s="581"/>
      <c r="P36" s="581"/>
    </row>
    <row r="37" spans="1:16">
      <c r="A37" s="151">
        <v>30</v>
      </c>
      <c r="B37" s="151">
        <v>81.336676330000003</v>
      </c>
      <c r="C37" s="151">
        <v>82.794013949999993</v>
      </c>
      <c r="D37" s="151"/>
      <c r="E37" s="151">
        <v>134.23414539999999</v>
      </c>
      <c r="F37" s="151">
        <v>157.66840909999999</v>
      </c>
      <c r="G37" s="151"/>
      <c r="H37" s="151">
        <v>44.042795980000001</v>
      </c>
      <c r="I37" s="151">
        <v>42.480451549999998</v>
      </c>
      <c r="J37" s="151"/>
      <c r="K37" s="151">
        <v>118.5707245</v>
      </c>
      <c r="L37" s="151">
        <v>118.6416954</v>
      </c>
      <c r="M37" s="151"/>
      <c r="N37" s="151">
        <v>88.655462180000001</v>
      </c>
      <c r="O37" s="151">
        <v>88.497899160000003</v>
      </c>
      <c r="P37" s="151"/>
    </row>
    <row r="38" spans="1:16">
      <c r="A38" s="151">
        <v>10</v>
      </c>
      <c r="B38" s="151">
        <v>77.9048813</v>
      </c>
      <c r="C38" s="151">
        <v>80.81955653</v>
      </c>
      <c r="D38" s="151"/>
      <c r="E38" s="151">
        <v>138.96834010000001</v>
      </c>
      <c r="F38" s="151">
        <v>147.01647109999999</v>
      </c>
      <c r="G38" s="151"/>
      <c r="H38" s="151">
        <v>46.487405510000002</v>
      </c>
      <c r="I38" s="151">
        <v>45.311052060000002</v>
      </c>
      <c r="J38" s="151"/>
      <c r="K38" s="151">
        <v>105.2163627</v>
      </c>
      <c r="L38" s="151">
        <v>94.996550020000001</v>
      </c>
      <c r="M38" s="151"/>
      <c r="N38" s="151">
        <v>88.182773109999999</v>
      </c>
      <c r="O38" s="151">
        <v>85.504201679999994</v>
      </c>
      <c r="P38" s="151"/>
    </row>
    <row r="39" spans="1:16">
      <c r="A39" s="151">
        <v>3.3333333330000001</v>
      </c>
      <c r="B39" s="151">
        <v>80.208414950000005</v>
      </c>
      <c r="C39" s="151">
        <v>82.276894150000004</v>
      </c>
      <c r="D39" s="151"/>
      <c r="E39" s="151">
        <v>147.01647109999999</v>
      </c>
      <c r="F39" s="151">
        <v>136.8379525</v>
      </c>
      <c r="G39" s="151"/>
      <c r="H39" s="151">
        <v>57.09296715</v>
      </c>
      <c r="I39" s="151">
        <v>53.26981842</v>
      </c>
      <c r="J39" s="151"/>
      <c r="K39" s="151">
        <v>111.7456875</v>
      </c>
      <c r="L39" s="151">
        <v>113.33070480000001</v>
      </c>
      <c r="M39" s="151"/>
      <c r="N39" s="151">
        <v>89.522058819999998</v>
      </c>
      <c r="O39" s="151">
        <v>95.903361340000004</v>
      </c>
      <c r="P39" s="151"/>
    </row>
    <row r="40" spans="1:16">
      <c r="A40" s="151">
        <v>1.111111111</v>
      </c>
      <c r="B40" s="151">
        <v>81.947817909999998</v>
      </c>
      <c r="C40" s="151">
        <v>90.644832719999997</v>
      </c>
      <c r="D40" s="151"/>
      <c r="E40" s="151">
        <v>128.31640200000001</v>
      </c>
      <c r="F40" s="151">
        <v>116.24420550000001</v>
      </c>
      <c r="G40" s="151"/>
      <c r="H40" s="151">
        <v>86.851033520000001</v>
      </c>
      <c r="I40" s="151">
        <v>92.14462408</v>
      </c>
      <c r="J40" s="151"/>
      <c r="K40" s="151">
        <v>125.7506161</v>
      </c>
      <c r="L40" s="151">
        <v>120.5342533</v>
      </c>
      <c r="M40" s="151"/>
      <c r="N40" s="151">
        <v>87.710084030000004</v>
      </c>
      <c r="O40" s="151">
        <v>90.152310920000005</v>
      </c>
      <c r="P40" s="151"/>
    </row>
    <row r="41" spans="1:16">
      <c r="A41" s="151">
        <v>0.37037037</v>
      </c>
      <c r="B41" s="151">
        <v>87.072005009999998</v>
      </c>
      <c r="C41" s="151">
        <v>97.602444570000003</v>
      </c>
      <c r="D41" s="151"/>
      <c r="E41" s="151">
        <v>112.10178519999999</v>
      </c>
      <c r="F41" s="151">
        <v>126.6594339</v>
      </c>
      <c r="G41" s="151"/>
      <c r="H41" s="151">
        <v>129.8063152</v>
      </c>
      <c r="I41" s="151">
        <v>129.34680220000001</v>
      </c>
      <c r="J41" s="151"/>
      <c r="K41" s="151">
        <v>135.24889110000001</v>
      </c>
      <c r="L41" s="151">
        <v>135.7456875</v>
      </c>
      <c r="M41" s="151"/>
      <c r="N41" s="151">
        <v>86.92226891</v>
      </c>
      <c r="O41" s="151">
        <v>111.50210079999999</v>
      </c>
      <c r="P41" s="151"/>
    </row>
    <row r="42" spans="1:16">
      <c r="A42" s="151">
        <v>0.12345679</v>
      </c>
      <c r="B42" s="151">
        <v>90.879887170000003</v>
      </c>
      <c r="C42" s="151">
        <v>95.533965370000004</v>
      </c>
      <c r="D42" s="151"/>
      <c r="E42" s="151">
        <v>129.14488610000001</v>
      </c>
      <c r="F42" s="151">
        <v>120.8600454</v>
      </c>
      <c r="G42" s="151"/>
      <c r="H42" s="151">
        <v>126.001547</v>
      </c>
      <c r="I42" s="151">
        <v>118.64933790000001</v>
      </c>
      <c r="J42" s="151"/>
      <c r="K42" s="151">
        <v>118.7244948</v>
      </c>
      <c r="L42" s="151">
        <v>123.2548053</v>
      </c>
      <c r="M42" s="151"/>
      <c r="N42" s="151">
        <v>84.873949580000001</v>
      </c>
      <c r="O42" s="151">
        <v>88.103991600000001</v>
      </c>
      <c r="P42" s="151"/>
    </row>
    <row r="43" spans="1:16">
      <c r="A43" s="151">
        <v>4.1152263000000001E-2</v>
      </c>
      <c r="B43" s="151">
        <v>95.063856459999997</v>
      </c>
      <c r="C43" s="151">
        <v>94.687769329999995</v>
      </c>
      <c r="D43" s="151"/>
      <c r="E43" s="151">
        <v>115.0606569</v>
      </c>
      <c r="F43" s="151">
        <v>109.3796232</v>
      </c>
      <c r="G43" s="151"/>
      <c r="H43" s="151">
        <v>130.30258939999999</v>
      </c>
      <c r="I43" s="151">
        <v>117.1605156</v>
      </c>
      <c r="J43" s="151"/>
      <c r="K43" s="151">
        <v>128.88516509999999</v>
      </c>
      <c r="L43" s="151">
        <v>127.5367176</v>
      </c>
      <c r="M43" s="151"/>
      <c r="N43" s="151">
        <v>93.539915969999996</v>
      </c>
      <c r="O43" s="151">
        <v>94.32773109</v>
      </c>
      <c r="P43" s="151"/>
    </row>
    <row r="44" spans="1:16">
      <c r="A44" s="151">
        <v>1.3717421E-2</v>
      </c>
      <c r="B44" s="151">
        <v>97.602444570000003</v>
      </c>
      <c r="C44" s="151">
        <v>95.910052500000006</v>
      </c>
      <c r="D44" s="151"/>
      <c r="E44" s="151">
        <v>108.9062038</v>
      </c>
      <c r="F44" s="151">
        <v>91.50803827</v>
      </c>
      <c r="G44" s="151"/>
      <c r="H44" s="151">
        <v>127.7109356</v>
      </c>
      <c r="I44" s="151">
        <v>121.11232800000001</v>
      </c>
      <c r="J44" s="151"/>
      <c r="K44" s="151">
        <v>128.79053719999999</v>
      </c>
      <c r="L44" s="151">
        <v>127.5130606</v>
      </c>
      <c r="M44" s="151"/>
      <c r="N44" s="151">
        <v>95.982142859999996</v>
      </c>
      <c r="O44" s="151">
        <v>100.39390760000001</v>
      </c>
      <c r="P44" s="151"/>
    </row>
    <row r="46" spans="1:16">
      <c r="A46" s="114" t="s">
        <v>18</v>
      </c>
    </row>
    <row r="47" spans="1:16" ht="15.75">
      <c r="A47" s="152" t="s">
        <v>75</v>
      </c>
      <c r="B47" s="581" t="s">
        <v>287</v>
      </c>
      <c r="C47" s="581"/>
      <c r="D47" s="581"/>
      <c r="E47" s="581" t="s">
        <v>283</v>
      </c>
      <c r="F47" s="581"/>
      <c r="G47" s="581"/>
      <c r="H47" s="581" t="s">
        <v>284</v>
      </c>
      <c r="I47" s="581"/>
      <c r="J47" s="581"/>
      <c r="K47" s="581" t="s">
        <v>285</v>
      </c>
      <c r="L47" s="581"/>
      <c r="M47" s="581"/>
      <c r="N47" s="581" t="s">
        <v>293</v>
      </c>
      <c r="O47" s="581"/>
      <c r="P47" s="581"/>
    </row>
    <row r="48" spans="1:16">
      <c r="A48" s="151">
        <v>30</v>
      </c>
      <c r="B48" s="151">
        <v>76.118467440000003</v>
      </c>
      <c r="C48" s="151">
        <v>76.776619920000002</v>
      </c>
      <c r="D48" s="151"/>
      <c r="E48" s="151">
        <v>67.245290460000007</v>
      </c>
      <c r="F48" s="151">
        <v>51.1490285</v>
      </c>
      <c r="G48" s="151"/>
      <c r="H48" s="151">
        <v>108.24596200000001</v>
      </c>
      <c r="I48" s="151">
        <v>96.464046929999995</v>
      </c>
      <c r="J48" s="151"/>
      <c r="K48" s="151">
        <v>140.86742240000001</v>
      </c>
      <c r="L48" s="151">
        <v>120.86545099999999</v>
      </c>
      <c r="M48" s="151"/>
      <c r="N48" s="151">
        <v>10.50420168</v>
      </c>
      <c r="O48" s="151">
        <v>9.4800420170000006</v>
      </c>
      <c r="P48" s="151"/>
    </row>
    <row r="49" spans="1:16">
      <c r="A49" s="151">
        <v>10</v>
      </c>
      <c r="B49" s="151">
        <v>96.192117839999995</v>
      </c>
      <c r="C49" s="151">
        <v>95.816030710000007</v>
      </c>
      <c r="D49" s="151"/>
      <c r="E49" s="151">
        <v>49.847124960000002</v>
      </c>
      <c r="F49" s="151">
        <v>55.173093989999998</v>
      </c>
      <c r="G49" s="151"/>
      <c r="H49" s="151">
        <v>121.59022160000001</v>
      </c>
      <c r="I49" s="151">
        <v>127.39846679999999</v>
      </c>
      <c r="J49" s="151"/>
      <c r="K49" s="151">
        <v>101.6796451</v>
      </c>
      <c r="L49" s="151">
        <v>84.729423359999998</v>
      </c>
      <c r="M49" s="151"/>
      <c r="N49" s="151">
        <v>25.078781509999999</v>
      </c>
      <c r="O49" s="151">
        <v>19.091386549999999</v>
      </c>
      <c r="P49" s="151"/>
    </row>
    <row r="50" spans="1:16">
      <c r="A50" s="151">
        <v>3.3333333330000001</v>
      </c>
      <c r="B50" s="151">
        <v>94.358693099999996</v>
      </c>
      <c r="C50" s="151">
        <v>94.969834680000005</v>
      </c>
      <c r="D50" s="151"/>
      <c r="E50" s="151">
        <v>56.00157806</v>
      </c>
      <c r="F50" s="151">
        <v>47.953447089999997</v>
      </c>
      <c r="G50" s="151"/>
      <c r="H50" s="151">
        <v>120.26682390000001</v>
      </c>
      <c r="I50" s="151">
        <v>115.1386581</v>
      </c>
      <c r="J50" s="151"/>
      <c r="K50" s="151">
        <v>101.05273529999999</v>
      </c>
      <c r="L50" s="151">
        <v>90.347954659999999</v>
      </c>
      <c r="M50" s="151"/>
      <c r="N50" s="151">
        <v>18.224789919999999</v>
      </c>
      <c r="O50" s="151">
        <v>16.334033609999999</v>
      </c>
      <c r="P50" s="151"/>
    </row>
    <row r="51" spans="1:16">
      <c r="A51" s="151">
        <v>1.111111111</v>
      </c>
      <c r="B51" s="151">
        <v>89.469560450000003</v>
      </c>
      <c r="C51" s="151">
        <v>91.726083209999999</v>
      </c>
      <c r="D51" s="151"/>
      <c r="E51" s="151">
        <v>60.735772760000003</v>
      </c>
      <c r="F51" s="151">
        <v>49.373705489999999</v>
      </c>
      <c r="G51" s="151"/>
      <c r="H51" s="151">
        <v>111.35227039999999</v>
      </c>
      <c r="I51" s="151">
        <v>117.105374</v>
      </c>
      <c r="J51" s="151"/>
      <c r="K51" s="151">
        <v>101.2774766</v>
      </c>
      <c r="L51" s="151">
        <v>97.752587480000003</v>
      </c>
      <c r="M51" s="151"/>
      <c r="N51" s="151">
        <v>11.52836134</v>
      </c>
      <c r="O51" s="151">
        <v>12.23739496</v>
      </c>
      <c r="P51" s="151"/>
    </row>
    <row r="52" spans="1:16">
      <c r="A52" s="151">
        <v>0.37037037</v>
      </c>
      <c r="B52" s="151">
        <v>93.982605969999994</v>
      </c>
      <c r="C52" s="151">
        <v>97.226357440000001</v>
      </c>
      <c r="D52" s="151"/>
      <c r="E52" s="151">
        <v>74.346582499999997</v>
      </c>
      <c r="F52" s="151">
        <v>69.612387810000001</v>
      </c>
      <c r="G52" s="151"/>
      <c r="H52" s="151">
        <v>121.62698260000001</v>
      </c>
      <c r="I52" s="151">
        <v>117.2340377</v>
      </c>
      <c r="J52" s="151"/>
      <c r="K52" s="151">
        <v>90.631838340000002</v>
      </c>
      <c r="L52" s="151">
        <v>78.188270079999995</v>
      </c>
      <c r="M52" s="151"/>
      <c r="N52" s="151">
        <v>33.429621849999997</v>
      </c>
      <c r="O52" s="151">
        <v>33.350840339999998</v>
      </c>
      <c r="P52" s="151"/>
    </row>
    <row r="53" spans="1:16">
      <c r="A53" s="151">
        <v>0.12345679</v>
      </c>
      <c r="B53" s="151">
        <v>94.640758439999999</v>
      </c>
      <c r="C53" s="151">
        <v>98.448640600000004</v>
      </c>
      <c r="D53" s="151"/>
      <c r="E53" s="151">
        <v>100.2662985</v>
      </c>
      <c r="F53" s="151">
        <v>107.9593648</v>
      </c>
      <c r="G53" s="151"/>
      <c r="H53" s="151">
        <v>116.5723388</v>
      </c>
      <c r="I53" s="151">
        <v>106.90418390000001</v>
      </c>
      <c r="J53" s="151"/>
      <c r="K53" s="151">
        <v>109.7466732</v>
      </c>
      <c r="L53" s="151">
        <v>113.94578610000001</v>
      </c>
      <c r="M53" s="151"/>
      <c r="N53" s="151">
        <v>88.970588239999998</v>
      </c>
      <c r="O53" s="151">
        <v>87.710084030000004</v>
      </c>
      <c r="P53" s="151"/>
    </row>
    <row r="54" spans="1:16">
      <c r="A54" s="151">
        <v>4.1152263000000001E-2</v>
      </c>
      <c r="B54" s="151">
        <v>97.508422780000004</v>
      </c>
      <c r="C54" s="151">
        <v>95.957063390000002</v>
      </c>
      <c r="D54" s="151"/>
      <c r="E54" s="151">
        <v>101.21313739999999</v>
      </c>
      <c r="F54" s="151">
        <v>92.573232070000003</v>
      </c>
      <c r="G54" s="151"/>
      <c r="H54" s="151">
        <v>116.7377635</v>
      </c>
      <c r="I54" s="151">
        <v>113.6314552</v>
      </c>
      <c r="J54" s="151"/>
      <c r="K54" s="151">
        <v>126.2000986</v>
      </c>
      <c r="L54" s="151">
        <v>114.915722</v>
      </c>
      <c r="M54" s="151"/>
      <c r="N54" s="151">
        <v>91.649159659999995</v>
      </c>
      <c r="O54" s="151">
        <v>94.564075630000005</v>
      </c>
      <c r="P54" s="151"/>
    </row>
    <row r="55" spans="1:16">
      <c r="A55" s="151">
        <v>1.3717421E-2</v>
      </c>
      <c r="B55" s="151">
        <v>96.004074279999998</v>
      </c>
      <c r="C55" s="151">
        <v>92.854344589999997</v>
      </c>
      <c r="D55" s="151"/>
      <c r="E55" s="151">
        <v>106.4207516</v>
      </c>
      <c r="F55" s="151">
        <v>102.04162150000001</v>
      </c>
      <c r="G55" s="151"/>
      <c r="H55" s="151">
        <v>116.5355778</v>
      </c>
      <c r="I55" s="151">
        <v>106.977706</v>
      </c>
      <c r="J55" s="151"/>
      <c r="K55" s="151">
        <v>138.4662395</v>
      </c>
      <c r="L55" s="151">
        <v>119.919172</v>
      </c>
      <c r="M55" s="151"/>
      <c r="N55" s="151">
        <v>96.848739499999994</v>
      </c>
      <c r="O55" s="151">
        <v>94.485294120000006</v>
      </c>
      <c r="P55" s="151"/>
    </row>
  </sheetData>
  <mergeCells count="25">
    <mergeCell ref="B47:D47"/>
    <mergeCell ref="E47:G47"/>
    <mergeCell ref="H47:J47"/>
    <mergeCell ref="K47:M47"/>
    <mergeCell ref="N47:P47"/>
    <mergeCell ref="B25:D25"/>
    <mergeCell ref="E25:G25"/>
    <mergeCell ref="H25:J25"/>
    <mergeCell ref="K25:M25"/>
    <mergeCell ref="N25:P25"/>
    <mergeCell ref="B36:D36"/>
    <mergeCell ref="E36:G36"/>
    <mergeCell ref="H36:J36"/>
    <mergeCell ref="K36:M36"/>
    <mergeCell ref="N36:P36"/>
    <mergeCell ref="B3:D3"/>
    <mergeCell ref="E3:G3"/>
    <mergeCell ref="H3:J3"/>
    <mergeCell ref="K3:M3"/>
    <mergeCell ref="N3:P3"/>
    <mergeCell ref="B14:D14"/>
    <mergeCell ref="E14:G14"/>
    <mergeCell ref="H14:J14"/>
    <mergeCell ref="K14:M14"/>
    <mergeCell ref="N14:P14"/>
  </mergeCells>
  <pageMargins left="0.7" right="0.7" top="0.75" bottom="0.75" header="0.3" footer="0.3"/>
  <pageSetup paperSize="9"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A20" sqref="A19:A20"/>
    </sheetView>
  </sheetViews>
  <sheetFormatPr defaultRowHeight="15"/>
  <cols>
    <col min="1" max="7" width="26.5703125" style="169" customWidth="1"/>
  </cols>
  <sheetData>
    <row r="1" spans="1:6">
      <c r="A1" s="170" t="s">
        <v>274</v>
      </c>
    </row>
    <row r="2" spans="1:6">
      <c r="A2" s="160" t="s">
        <v>266</v>
      </c>
      <c r="B2" s="160" t="s">
        <v>267</v>
      </c>
      <c r="C2" s="160" t="s">
        <v>268</v>
      </c>
      <c r="D2" s="160" t="s">
        <v>269</v>
      </c>
      <c r="E2" s="160" t="s">
        <v>270</v>
      </c>
      <c r="F2" s="160" t="s">
        <v>271</v>
      </c>
    </row>
    <row r="3" spans="1:6">
      <c r="A3" s="160">
        <v>5.8247764624755503</v>
      </c>
      <c r="B3" s="160">
        <v>8.4623979978989592</v>
      </c>
      <c r="C3" s="160">
        <v>3.6020599913279598</v>
      </c>
      <c r="D3" s="160">
        <v>5.9822712330395698</v>
      </c>
      <c r="E3" s="160">
        <v>8.5105450102066094</v>
      </c>
      <c r="F3" s="160">
        <v>6.7058637122839198</v>
      </c>
    </row>
    <row r="4" spans="1:6">
      <c r="A4" s="160">
        <v>6.1492191126553797</v>
      </c>
      <c r="B4" s="160">
        <v>8.25527250510331</v>
      </c>
      <c r="C4" s="160">
        <v>3.3010299956639799</v>
      </c>
      <c r="D4" s="160">
        <v>3.3010299956639799</v>
      </c>
      <c r="E4" s="160">
        <v>8.9749719942980697</v>
      </c>
      <c r="F4" s="160">
        <v>8.33645973384853</v>
      </c>
    </row>
    <row r="5" spans="1:6">
      <c r="A5" s="160">
        <v>3.9030899869919402</v>
      </c>
      <c r="B5" s="160">
        <v>8.7853298350107707</v>
      </c>
      <c r="C5" s="160">
        <v>3.6020599913279598</v>
      </c>
      <c r="D5" s="160">
        <v>5.5390760987927798</v>
      </c>
      <c r="E5" s="160">
        <v>8.9074113607745904</v>
      </c>
      <c r="F5" s="160">
        <v>8.2430380486862909</v>
      </c>
    </row>
    <row r="6" spans="1:6">
      <c r="A6" s="160">
        <v>5.7387805584843701</v>
      </c>
      <c r="B6" s="160">
        <v>6.99</v>
      </c>
      <c r="C6" s="160">
        <v>1.29</v>
      </c>
      <c r="D6" s="160">
        <v>7.5563025007672904</v>
      </c>
      <c r="E6" s="160">
        <v>6.1398790864012396</v>
      </c>
      <c r="F6" s="160">
        <v>8.6560982020128296</v>
      </c>
    </row>
    <row r="7" spans="1:6">
      <c r="A7" s="160">
        <v>5.0718820073061304</v>
      </c>
      <c r="B7" s="160">
        <v>6.99</v>
      </c>
      <c r="C7" s="160">
        <v>4</v>
      </c>
      <c r="D7" s="160">
        <v>4.5563025007672904</v>
      </c>
      <c r="E7" s="160">
        <v>8.4800069429571501</v>
      </c>
      <c r="F7" s="160">
        <v>5.8668778143375002</v>
      </c>
    </row>
    <row r="8" spans="1:6">
      <c r="A8" s="160">
        <v>5.14612803567824</v>
      </c>
      <c r="B8" s="160">
        <v>8.4313637641589896</v>
      </c>
      <c r="C8" s="160">
        <v>3.3010299956639799</v>
      </c>
      <c r="D8" s="160">
        <v>6.7193312869837296</v>
      </c>
      <c r="E8" s="160">
        <v>8.5843312243675296</v>
      </c>
      <c r="F8" s="160">
        <v>7.6812412373755903</v>
      </c>
    </row>
    <row r="9" spans="1:6">
      <c r="A9" s="160">
        <v>4.6627578316815699</v>
      </c>
      <c r="B9" s="160">
        <v>8.1760912590556796</v>
      </c>
      <c r="C9" s="160">
        <v>5.3384564936046104</v>
      </c>
      <c r="D9" s="160">
        <v>4.4471580313422203</v>
      </c>
      <c r="E9" s="160">
        <v>8.8115750058705906</v>
      </c>
      <c r="F9" s="160">
        <v>8.1238516409670893</v>
      </c>
    </row>
    <row r="10" spans="1:6">
      <c r="A10" s="160">
        <v>5.7193312869837296</v>
      </c>
      <c r="B10" s="160">
        <v>8.5185139398778897</v>
      </c>
      <c r="C10" s="160">
        <v>4.7781512503836403</v>
      </c>
      <c r="D10" s="160">
        <v>6.6646419755561297</v>
      </c>
      <c r="E10" s="160">
        <v>7.72427586960079</v>
      </c>
      <c r="F10" s="160">
        <v>8.46089784275655</v>
      </c>
    </row>
    <row r="11" spans="1:6">
      <c r="A11" s="160">
        <v>5.8299466959416399</v>
      </c>
      <c r="B11" s="160">
        <v>8.7708520116421393</v>
      </c>
      <c r="C11" s="160">
        <v>5.4377505628203897</v>
      </c>
      <c r="D11" s="160">
        <v>7.5314789170422598</v>
      </c>
      <c r="E11" s="160">
        <v>7.9242792860618803</v>
      </c>
      <c r="F11" s="160">
        <v>8.3654879848908994</v>
      </c>
    </row>
    <row r="12" spans="1:6">
      <c r="A12" s="160">
        <v>4.8325089127062402</v>
      </c>
      <c r="B12" s="160">
        <v>6.99</v>
      </c>
      <c r="C12" s="160">
        <v>3.7781512503836399</v>
      </c>
      <c r="D12" s="160">
        <v>7.3979400086720402</v>
      </c>
      <c r="E12" s="160">
        <v>8.5327543789925002</v>
      </c>
      <c r="F12" s="160">
        <v>8.6180480967120907</v>
      </c>
    </row>
    <row r="14" spans="1:6">
      <c r="A14" s="170" t="s">
        <v>275</v>
      </c>
    </row>
    <row r="15" spans="1:6">
      <c r="A15" s="160" t="s">
        <v>266</v>
      </c>
      <c r="B15" s="160" t="s">
        <v>267</v>
      </c>
      <c r="C15" s="160" t="s">
        <v>268</v>
      </c>
      <c r="D15" s="160" t="s">
        <v>272</v>
      </c>
      <c r="E15" s="160" t="s">
        <v>273</v>
      </c>
    </row>
    <row r="16" spans="1:6">
      <c r="A16" s="160">
        <v>1.29</v>
      </c>
      <c r="B16" s="160">
        <v>6.99</v>
      </c>
      <c r="C16" s="160">
        <v>1.29</v>
      </c>
      <c r="D16" s="160">
        <v>8.4623979978989592</v>
      </c>
      <c r="E16" s="160">
        <v>8.7323937598229708</v>
      </c>
    </row>
    <row r="17" spans="1:5">
      <c r="A17" s="160">
        <v>3.9030899869919402</v>
      </c>
      <c r="B17" s="160">
        <v>7.6989700043360196</v>
      </c>
      <c r="C17" s="160">
        <v>1.29</v>
      </c>
      <c r="D17" s="160">
        <v>7.9542425094393296</v>
      </c>
      <c r="E17" s="160">
        <v>6.99</v>
      </c>
    </row>
    <row r="18" spans="1:5">
      <c r="A18" s="160">
        <v>1.29</v>
      </c>
      <c r="B18" s="160">
        <v>8.4623979978989592</v>
      </c>
      <c r="C18" s="160">
        <v>1.29</v>
      </c>
      <c r="D18" s="160">
        <v>7.9030899869919402</v>
      </c>
      <c r="E18" s="160">
        <v>9.1818435879447708</v>
      </c>
    </row>
    <row r="19" spans="1:5">
      <c r="A19" s="160">
        <v>5.3053513694466199</v>
      </c>
      <c r="B19" s="160">
        <v>8.3802112417116099</v>
      </c>
      <c r="C19" s="160">
        <v>4.8920946026904799</v>
      </c>
      <c r="D19" s="160">
        <v>8.8129133566428592</v>
      </c>
      <c r="E19" s="160">
        <v>8.5910646070264995</v>
      </c>
    </row>
    <row r="20" spans="1:5">
      <c r="A20" s="160">
        <v>1.29</v>
      </c>
      <c r="B20" s="160">
        <v>7.9030899869919402</v>
      </c>
      <c r="C20" s="160">
        <v>1.29</v>
      </c>
      <c r="D20" s="160">
        <v>5.3304137733491901</v>
      </c>
      <c r="E20" s="160">
        <v>9.0863598306747502</v>
      </c>
    </row>
    <row r="21" spans="1:5">
      <c r="A21" s="160">
        <v>4.5797835966168101</v>
      </c>
      <c r="B21" s="160">
        <v>7.1139433523068396</v>
      </c>
      <c r="C21" s="160">
        <v>1.29</v>
      </c>
      <c r="D21" s="160">
        <v>8.9956351945975506</v>
      </c>
      <c r="E21" s="160">
        <v>9.0969100130080598</v>
      </c>
    </row>
    <row r="22" spans="1:5">
      <c r="A22" s="160">
        <v>5.3579348470004504</v>
      </c>
      <c r="B22" s="160">
        <v>7.7323937598229699</v>
      </c>
      <c r="C22" s="160">
        <v>1.29</v>
      </c>
      <c r="D22" s="160">
        <v>8.6720978579357197</v>
      </c>
      <c r="E22" s="160">
        <v>8.8061799739838893</v>
      </c>
    </row>
    <row r="23" spans="1:5">
      <c r="A23" s="160">
        <v>5.3909351071033802</v>
      </c>
      <c r="B23" s="160">
        <v>6.6989700043360196</v>
      </c>
      <c r="C23" s="160">
        <v>1.29</v>
      </c>
      <c r="D23" s="160">
        <v>8.3617278360175895</v>
      </c>
      <c r="E23" s="160">
        <v>9.1522883443830594</v>
      </c>
    </row>
    <row r="24" spans="1:5">
      <c r="A24" s="160">
        <v>5.3765769570565096</v>
      </c>
      <c r="B24" s="160">
        <v>8.3222192947339195</v>
      </c>
      <c r="C24" s="160">
        <v>4.3010299956639804</v>
      </c>
      <c r="D24" s="160">
        <v>8.6532125137753404</v>
      </c>
      <c r="E24" s="160">
        <v>8.7160033436347994</v>
      </c>
    </row>
    <row r="25" spans="1:5">
      <c r="A25" s="160">
        <v>4.7781512503836403</v>
      </c>
      <c r="B25" s="160">
        <v>8.2787536009528306</v>
      </c>
      <c r="C25" s="160">
        <v>1.29</v>
      </c>
      <c r="D25" s="160">
        <v>8.5440680443502792</v>
      </c>
      <c r="E25" s="160">
        <v>8.9190780923760702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20"/>
  <sheetViews>
    <sheetView topLeftCell="A13" zoomScale="80" zoomScaleNormal="80" workbookViewId="0">
      <selection activeCell="F117" sqref="F117"/>
    </sheetView>
  </sheetViews>
  <sheetFormatPr defaultRowHeight="15"/>
  <cols>
    <col min="1" max="1" width="19" customWidth="1"/>
  </cols>
  <sheetData>
    <row r="1" spans="1:39" s="116" customFormat="1" ht="18.75">
      <c r="A1" s="115" t="s">
        <v>34</v>
      </c>
    </row>
    <row r="2" spans="1:39" s="116" customFormat="1" ht="18.75">
      <c r="A2" s="115"/>
    </row>
    <row r="3" spans="1:39" ht="19.5" thickBot="1">
      <c r="A3" s="41" t="s">
        <v>22</v>
      </c>
    </row>
    <row r="4" spans="1:39" ht="15.75">
      <c r="A4" s="4" t="s">
        <v>15</v>
      </c>
      <c r="B4" s="5">
        <v>1.4999999999999999E-2</v>
      </c>
      <c r="C4" s="5">
        <v>0.03</v>
      </c>
      <c r="D4" s="5">
        <v>0.06</v>
      </c>
      <c r="E4" s="5">
        <v>0.125</v>
      </c>
      <c r="F4" s="5">
        <v>0.25</v>
      </c>
      <c r="G4" s="5">
        <v>0.5</v>
      </c>
      <c r="H4" s="5">
        <v>1</v>
      </c>
      <c r="I4" s="5">
        <v>2</v>
      </c>
      <c r="J4" s="5">
        <v>4</v>
      </c>
      <c r="K4" s="5">
        <v>8</v>
      </c>
      <c r="L4" s="5">
        <v>16</v>
      </c>
      <c r="M4" s="6" t="s">
        <v>16</v>
      </c>
      <c r="AA4" t="s">
        <v>15</v>
      </c>
      <c r="AB4">
        <v>1.4999999999999999E-2</v>
      </c>
      <c r="AC4">
        <v>0.03</v>
      </c>
      <c r="AD4">
        <v>0.06</v>
      </c>
      <c r="AE4">
        <v>0.125</v>
      </c>
      <c r="AF4">
        <v>0.25</v>
      </c>
      <c r="AG4">
        <v>0.5</v>
      </c>
      <c r="AH4">
        <v>1</v>
      </c>
      <c r="AI4">
        <v>2</v>
      </c>
      <c r="AJ4">
        <v>4</v>
      </c>
      <c r="AK4">
        <v>8</v>
      </c>
      <c r="AL4">
        <v>16</v>
      </c>
      <c r="AM4" t="s">
        <v>16</v>
      </c>
    </row>
    <row r="5" spans="1:39" ht="15.75">
      <c r="A5" s="7" t="s">
        <v>17</v>
      </c>
      <c r="B5" s="8">
        <v>0</v>
      </c>
      <c r="C5" s="8">
        <v>0</v>
      </c>
      <c r="D5" s="8">
        <v>0</v>
      </c>
      <c r="E5" s="8">
        <v>0</v>
      </c>
      <c r="F5" s="8">
        <v>0</v>
      </c>
      <c r="G5" s="9">
        <v>2</v>
      </c>
      <c r="H5" s="10">
        <v>46</v>
      </c>
      <c r="I5" s="11">
        <v>68</v>
      </c>
      <c r="J5" s="12">
        <v>12</v>
      </c>
      <c r="K5" s="9">
        <v>3</v>
      </c>
      <c r="L5" s="13">
        <v>1</v>
      </c>
      <c r="M5" s="14">
        <v>0</v>
      </c>
      <c r="AA5" t="s">
        <v>17</v>
      </c>
      <c r="AB5">
        <v>0</v>
      </c>
      <c r="AC5">
        <v>0</v>
      </c>
      <c r="AD5">
        <v>0</v>
      </c>
      <c r="AE5">
        <v>0</v>
      </c>
      <c r="AF5">
        <v>0</v>
      </c>
      <c r="AG5">
        <v>2</v>
      </c>
      <c r="AH5">
        <v>48</v>
      </c>
      <c r="AI5">
        <v>116</v>
      </c>
      <c r="AJ5">
        <v>128</v>
      </c>
      <c r="AK5">
        <v>131</v>
      </c>
      <c r="AL5">
        <v>132</v>
      </c>
      <c r="AM5">
        <v>132</v>
      </c>
    </row>
    <row r="6" spans="1:39" ht="15.75">
      <c r="A6" s="7" t="s">
        <v>467</v>
      </c>
      <c r="B6" s="8">
        <v>0</v>
      </c>
      <c r="C6" s="8">
        <v>0</v>
      </c>
      <c r="D6" s="8">
        <v>0</v>
      </c>
      <c r="E6" s="8">
        <v>1</v>
      </c>
      <c r="F6" s="8">
        <v>0</v>
      </c>
      <c r="G6" s="9">
        <v>11</v>
      </c>
      <c r="H6" s="10">
        <v>42</v>
      </c>
      <c r="I6" s="11">
        <v>60</v>
      </c>
      <c r="J6" s="12">
        <v>14</v>
      </c>
      <c r="K6" s="9">
        <v>2</v>
      </c>
      <c r="L6" s="13">
        <v>1</v>
      </c>
      <c r="M6" s="14">
        <v>0</v>
      </c>
      <c r="AA6" t="s">
        <v>467</v>
      </c>
      <c r="AB6">
        <v>0</v>
      </c>
      <c r="AC6">
        <v>0</v>
      </c>
      <c r="AD6">
        <v>0</v>
      </c>
      <c r="AE6">
        <v>1</v>
      </c>
      <c r="AF6">
        <v>1</v>
      </c>
      <c r="AG6">
        <v>12</v>
      </c>
      <c r="AH6">
        <v>54</v>
      </c>
      <c r="AI6">
        <v>114</v>
      </c>
      <c r="AJ6">
        <v>128</v>
      </c>
      <c r="AK6">
        <v>130</v>
      </c>
      <c r="AL6">
        <v>131</v>
      </c>
      <c r="AM6">
        <v>131</v>
      </c>
    </row>
    <row r="7" spans="1:39" ht="15.75">
      <c r="A7" s="7" t="s">
        <v>480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9">
        <v>16</v>
      </c>
      <c r="H7" s="10">
        <v>35</v>
      </c>
      <c r="I7" s="11">
        <v>63</v>
      </c>
      <c r="J7" s="12">
        <v>12</v>
      </c>
      <c r="K7" s="9">
        <v>3</v>
      </c>
      <c r="L7" s="13">
        <v>1</v>
      </c>
      <c r="M7" s="14">
        <v>0</v>
      </c>
      <c r="AA7" t="s">
        <v>480</v>
      </c>
      <c r="AB7">
        <v>0</v>
      </c>
      <c r="AC7">
        <v>0</v>
      </c>
      <c r="AD7">
        <v>0</v>
      </c>
      <c r="AE7">
        <v>0</v>
      </c>
      <c r="AF7">
        <v>0</v>
      </c>
      <c r="AG7">
        <v>16</v>
      </c>
      <c r="AH7">
        <v>51</v>
      </c>
      <c r="AI7">
        <v>114</v>
      </c>
      <c r="AJ7">
        <v>126</v>
      </c>
      <c r="AK7">
        <v>129</v>
      </c>
      <c r="AL7">
        <v>130</v>
      </c>
      <c r="AM7">
        <v>130</v>
      </c>
    </row>
    <row r="8" spans="1:39" ht="15.75">
      <c r="A8" s="7" t="s">
        <v>481</v>
      </c>
      <c r="B8" s="8">
        <v>0</v>
      </c>
      <c r="C8" s="8">
        <v>0</v>
      </c>
      <c r="D8" s="8">
        <v>0</v>
      </c>
      <c r="E8" s="8">
        <v>0</v>
      </c>
      <c r="F8" s="8">
        <v>1</v>
      </c>
      <c r="G8" s="9">
        <v>4</v>
      </c>
      <c r="H8" s="10">
        <v>54</v>
      </c>
      <c r="I8" s="11">
        <v>45</v>
      </c>
      <c r="J8" s="12">
        <v>10</v>
      </c>
      <c r="K8" s="9">
        <v>3</v>
      </c>
      <c r="L8" s="13">
        <v>1</v>
      </c>
      <c r="M8" s="14">
        <v>0</v>
      </c>
      <c r="AA8" t="s">
        <v>481</v>
      </c>
      <c r="AB8">
        <v>0</v>
      </c>
      <c r="AC8">
        <v>0</v>
      </c>
      <c r="AD8">
        <v>0</v>
      </c>
      <c r="AE8">
        <v>0</v>
      </c>
      <c r="AF8">
        <v>1</v>
      </c>
      <c r="AG8">
        <v>5</v>
      </c>
      <c r="AH8">
        <v>59</v>
      </c>
      <c r="AI8">
        <v>104</v>
      </c>
      <c r="AJ8">
        <v>114</v>
      </c>
      <c r="AK8">
        <v>117</v>
      </c>
      <c r="AL8">
        <v>118</v>
      </c>
      <c r="AM8">
        <v>118</v>
      </c>
    </row>
    <row r="9" spans="1:39" ht="15.75">
      <c r="A9" s="7" t="s">
        <v>482</v>
      </c>
      <c r="B9" s="8">
        <v>0</v>
      </c>
      <c r="C9" s="8">
        <v>0</v>
      </c>
      <c r="D9" s="8">
        <v>0</v>
      </c>
      <c r="E9" s="8">
        <v>0</v>
      </c>
      <c r="F9" s="8">
        <v>1</v>
      </c>
      <c r="G9" s="9">
        <v>1</v>
      </c>
      <c r="H9" s="10">
        <v>43</v>
      </c>
      <c r="I9" s="11">
        <v>39</v>
      </c>
      <c r="J9" s="12">
        <v>10</v>
      </c>
      <c r="K9" s="9">
        <v>3</v>
      </c>
      <c r="L9" s="13">
        <v>1</v>
      </c>
      <c r="M9" s="14">
        <v>0</v>
      </c>
      <c r="AA9" t="s">
        <v>482</v>
      </c>
      <c r="AB9">
        <v>0</v>
      </c>
      <c r="AC9">
        <v>0</v>
      </c>
      <c r="AD9">
        <v>0</v>
      </c>
      <c r="AE9">
        <v>0</v>
      </c>
      <c r="AF9">
        <v>1</v>
      </c>
      <c r="AG9">
        <v>2</v>
      </c>
      <c r="AH9">
        <v>45</v>
      </c>
      <c r="AI9">
        <v>84</v>
      </c>
      <c r="AJ9">
        <v>94</v>
      </c>
      <c r="AK9">
        <v>97</v>
      </c>
      <c r="AL9">
        <v>98</v>
      </c>
      <c r="AM9">
        <v>98</v>
      </c>
    </row>
    <row r="10" spans="1:39" ht="15.75">
      <c r="A10" s="15" t="s">
        <v>18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16">
        <v>2</v>
      </c>
      <c r="H10" s="17">
        <v>106</v>
      </c>
      <c r="I10" s="18">
        <v>16</v>
      </c>
      <c r="J10" s="19">
        <v>3</v>
      </c>
      <c r="K10" s="16">
        <v>2</v>
      </c>
      <c r="L10" s="8">
        <v>0</v>
      </c>
      <c r="M10" s="20">
        <v>3</v>
      </c>
      <c r="AA10" t="s">
        <v>18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2</v>
      </c>
      <c r="AH10">
        <v>108</v>
      </c>
      <c r="AI10">
        <v>124</v>
      </c>
      <c r="AJ10">
        <v>127</v>
      </c>
      <c r="AK10">
        <v>129</v>
      </c>
      <c r="AL10">
        <v>129</v>
      </c>
      <c r="AM10">
        <v>132</v>
      </c>
    </row>
    <row r="11" spans="1:39" ht="15.75">
      <c r="A11" s="15" t="s">
        <v>466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16">
        <v>10</v>
      </c>
      <c r="H11" s="17">
        <v>99</v>
      </c>
      <c r="I11" s="18">
        <v>14</v>
      </c>
      <c r="J11" s="19">
        <v>3</v>
      </c>
      <c r="K11" s="16">
        <v>3</v>
      </c>
      <c r="L11" s="8">
        <v>0</v>
      </c>
      <c r="M11" s="20">
        <v>3</v>
      </c>
      <c r="AA11" t="s">
        <v>466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10</v>
      </c>
      <c r="AH11">
        <v>109</v>
      </c>
      <c r="AI11">
        <v>123</v>
      </c>
      <c r="AJ11">
        <v>126</v>
      </c>
      <c r="AK11">
        <v>129</v>
      </c>
      <c r="AL11">
        <v>129</v>
      </c>
      <c r="AM11">
        <v>132</v>
      </c>
    </row>
    <row r="12" spans="1:39" ht="15.75">
      <c r="A12" s="15" t="s">
        <v>477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16">
        <v>8</v>
      </c>
      <c r="H12" s="17">
        <v>101</v>
      </c>
      <c r="I12" s="18">
        <v>14</v>
      </c>
      <c r="J12" s="19">
        <v>1</v>
      </c>
      <c r="K12" s="16">
        <v>2</v>
      </c>
      <c r="L12" s="8">
        <v>1</v>
      </c>
      <c r="M12" s="20">
        <v>3</v>
      </c>
      <c r="AA12" t="s">
        <v>477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8</v>
      </c>
      <c r="AH12">
        <v>109</v>
      </c>
      <c r="AI12">
        <v>123</v>
      </c>
      <c r="AJ12">
        <v>124</v>
      </c>
      <c r="AK12">
        <v>126</v>
      </c>
      <c r="AL12">
        <v>127</v>
      </c>
      <c r="AM12">
        <v>130</v>
      </c>
    </row>
    <row r="13" spans="1:39" ht="15.75">
      <c r="A13" s="15" t="s">
        <v>478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16">
        <v>1</v>
      </c>
      <c r="H13" s="17">
        <v>100</v>
      </c>
      <c r="I13" s="18">
        <v>11</v>
      </c>
      <c r="J13" s="19">
        <v>2</v>
      </c>
      <c r="K13" s="16">
        <v>2</v>
      </c>
      <c r="L13" s="8">
        <v>1</v>
      </c>
      <c r="M13" s="20">
        <v>2</v>
      </c>
      <c r="AA13" t="s">
        <v>478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1</v>
      </c>
      <c r="AH13">
        <v>101</v>
      </c>
      <c r="AI13">
        <v>112</v>
      </c>
      <c r="AJ13">
        <v>114</v>
      </c>
      <c r="AK13">
        <v>116</v>
      </c>
      <c r="AL13">
        <v>117</v>
      </c>
      <c r="AM13">
        <v>119</v>
      </c>
    </row>
    <row r="14" spans="1:39" ht="15.75">
      <c r="A14" s="15" t="s">
        <v>479</v>
      </c>
      <c r="B14" s="8">
        <v>0</v>
      </c>
      <c r="C14" s="8">
        <v>0</v>
      </c>
      <c r="D14" s="8">
        <v>0</v>
      </c>
      <c r="E14" s="8">
        <v>0</v>
      </c>
      <c r="F14" s="8">
        <v>1</v>
      </c>
      <c r="G14" s="16">
        <v>0</v>
      </c>
      <c r="H14" s="17">
        <v>82</v>
      </c>
      <c r="I14" s="18">
        <v>7</v>
      </c>
      <c r="J14" s="19">
        <v>2</v>
      </c>
      <c r="K14" s="16">
        <v>5</v>
      </c>
      <c r="L14" s="8"/>
      <c r="M14" s="20">
        <v>2</v>
      </c>
      <c r="AA14" t="s">
        <v>479</v>
      </c>
      <c r="AB14">
        <v>0</v>
      </c>
      <c r="AC14">
        <v>0</v>
      </c>
      <c r="AD14">
        <v>0</v>
      </c>
      <c r="AE14">
        <v>0</v>
      </c>
      <c r="AF14">
        <v>1</v>
      </c>
      <c r="AG14">
        <v>1</v>
      </c>
      <c r="AH14">
        <v>83</v>
      </c>
      <c r="AI14">
        <v>90</v>
      </c>
      <c r="AJ14">
        <v>92</v>
      </c>
      <c r="AK14">
        <v>97</v>
      </c>
      <c r="AL14">
        <v>97</v>
      </c>
      <c r="AM14">
        <v>99</v>
      </c>
    </row>
    <row r="15" spans="1:39" ht="15.75">
      <c r="A15" s="21" t="s">
        <v>19</v>
      </c>
      <c r="B15" s="8">
        <v>0</v>
      </c>
      <c r="C15" s="8">
        <v>0</v>
      </c>
      <c r="D15" s="8">
        <v>0</v>
      </c>
      <c r="E15" s="22">
        <v>5</v>
      </c>
      <c r="F15" s="23">
        <v>41</v>
      </c>
      <c r="G15" s="24">
        <v>75</v>
      </c>
      <c r="H15" s="22">
        <v>3</v>
      </c>
      <c r="I15" s="25">
        <v>1</v>
      </c>
      <c r="J15" s="25">
        <v>1</v>
      </c>
      <c r="K15" s="8">
        <v>0</v>
      </c>
      <c r="L15" s="25">
        <v>1</v>
      </c>
      <c r="M15" s="26">
        <v>5</v>
      </c>
      <c r="AA15" t="s">
        <v>19</v>
      </c>
      <c r="AB15">
        <v>0</v>
      </c>
      <c r="AC15">
        <v>0</v>
      </c>
      <c r="AD15">
        <v>0</v>
      </c>
      <c r="AE15">
        <v>5</v>
      </c>
      <c r="AF15">
        <v>46</v>
      </c>
      <c r="AG15">
        <v>121</v>
      </c>
      <c r="AH15">
        <v>124</v>
      </c>
      <c r="AI15">
        <v>125</v>
      </c>
      <c r="AJ15">
        <v>126</v>
      </c>
      <c r="AK15">
        <v>126</v>
      </c>
      <c r="AL15">
        <v>127</v>
      </c>
      <c r="AM15">
        <v>132</v>
      </c>
    </row>
    <row r="16" spans="1:39" ht="15.75">
      <c r="A16" s="21" t="s">
        <v>468</v>
      </c>
      <c r="B16" s="8">
        <v>0</v>
      </c>
      <c r="C16" s="8">
        <v>1</v>
      </c>
      <c r="D16" s="8">
        <v>2</v>
      </c>
      <c r="E16" s="22">
        <v>10</v>
      </c>
      <c r="F16" s="23">
        <v>53</v>
      </c>
      <c r="G16" s="24">
        <v>54</v>
      </c>
      <c r="H16" s="22">
        <v>2</v>
      </c>
      <c r="I16" s="25">
        <v>2</v>
      </c>
      <c r="J16" s="25">
        <v>1</v>
      </c>
      <c r="K16" s="8">
        <v>0</v>
      </c>
      <c r="L16" s="25">
        <v>1</v>
      </c>
      <c r="M16" s="26">
        <v>6</v>
      </c>
      <c r="AA16" t="s">
        <v>468</v>
      </c>
      <c r="AB16">
        <v>0</v>
      </c>
      <c r="AC16">
        <v>1</v>
      </c>
      <c r="AD16">
        <v>3</v>
      </c>
      <c r="AE16">
        <v>13</v>
      </c>
      <c r="AF16">
        <v>66</v>
      </c>
      <c r="AG16">
        <v>120</v>
      </c>
      <c r="AH16">
        <v>122</v>
      </c>
      <c r="AI16">
        <v>124</v>
      </c>
      <c r="AJ16">
        <v>125</v>
      </c>
      <c r="AK16">
        <v>125</v>
      </c>
      <c r="AL16">
        <v>126</v>
      </c>
      <c r="AM16">
        <v>132</v>
      </c>
    </row>
    <row r="17" spans="1:39" ht="15.75">
      <c r="A17" s="21" t="s">
        <v>474</v>
      </c>
      <c r="B17" s="8">
        <v>0</v>
      </c>
      <c r="C17" s="8">
        <v>0</v>
      </c>
      <c r="D17" s="8">
        <v>1</v>
      </c>
      <c r="E17" s="22">
        <v>8</v>
      </c>
      <c r="F17" s="23">
        <v>59</v>
      </c>
      <c r="G17" s="24">
        <v>52</v>
      </c>
      <c r="H17" s="22">
        <v>4</v>
      </c>
      <c r="I17" s="25">
        <v>1</v>
      </c>
      <c r="J17" s="25">
        <v>0</v>
      </c>
      <c r="K17" s="8">
        <v>0</v>
      </c>
      <c r="L17" s="25">
        <v>1</v>
      </c>
      <c r="M17" s="26">
        <v>5</v>
      </c>
      <c r="AA17" t="s">
        <v>474</v>
      </c>
      <c r="AB17">
        <v>0</v>
      </c>
      <c r="AC17">
        <v>0</v>
      </c>
      <c r="AD17">
        <v>1</v>
      </c>
      <c r="AE17">
        <v>9</v>
      </c>
      <c r="AF17">
        <v>68</v>
      </c>
      <c r="AG17">
        <v>120</v>
      </c>
      <c r="AH17">
        <v>124</v>
      </c>
      <c r="AI17">
        <v>125</v>
      </c>
      <c r="AJ17">
        <v>125</v>
      </c>
      <c r="AK17">
        <v>125</v>
      </c>
      <c r="AL17">
        <v>126</v>
      </c>
      <c r="AM17">
        <v>131</v>
      </c>
    </row>
    <row r="18" spans="1:39" ht="15.75">
      <c r="A18" s="21" t="s">
        <v>475</v>
      </c>
      <c r="B18" s="8">
        <v>0</v>
      </c>
      <c r="C18" s="8">
        <v>0</v>
      </c>
      <c r="D18" s="8">
        <v>1</v>
      </c>
      <c r="E18" s="22">
        <v>3</v>
      </c>
      <c r="F18" s="23">
        <v>43</v>
      </c>
      <c r="G18" s="24">
        <v>60</v>
      </c>
      <c r="H18" s="22">
        <v>4</v>
      </c>
      <c r="I18" s="25">
        <v>1</v>
      </c>
      <c r="J18" s="25">
        <v>0</v>
      </c>
      <c r="K18" s="8">
        <v>0</v>
      </c>
      <c r="L18" s="25">
        <v>2</v>
      </c>
      <c r="M18" s="26">
        <v>6</v>
      </c>
      <c r="AA18" t="s">
        <v>475</v>
      </c>
      <c r="AB18">
        <v>0</v>
      </c>
      <c r="AC18">
        <v>0</v>
      </c>
      <c r="AD18">
        <v>1</v>
      </c>
      <c r="AE18">
        <v>4</v>
      </c>
      <c r="AF18">
        <v>47</v>
      </c>
      <c r="AG18">
        <v>107</v>
      </c>
      <c r="AH18">
        <v>111</v>
      </c>
      <c r="AI18">
        <v>112</v>
      </c>
      <c r="AJ18">
        <v>112</v>
      </c>
      <c r="AK18">
        <v>112</v>
      </c>
      <c r="AL18">
        <v>114</v>
      </c>
      <c r="AM18">
        <v>120</v>
      </c>
    </row>
    <row r="19" spans="1:39" ht="15.75">
      <c r="A19" s="21" t="s">
        <v>476</v>
      </c>
      <c r="B19" s="8">
        <v>0</v>
      </c>
      <c r="C19" s="8">
        <v>0</v>
      </c>
      <c r="D19" s="8">
        <v>1</v>
      </c>
      <c r="E19" s="22">
        <v>3</v>
      </c>
      <c r="F19" s="23">
        <v>35</v>
      </c>
      <c r="G19" s="24">
        <v>49</v>
      </c>
      <c r="H19" s="22">
        <v>3</v>
      </c>
      <c r="I19" s="25">
        <v>0</v>
      </c>
      <c r="J19" s="25">
        <v>0</v>
      </c>
      <c r="K19" s="8">
        <v>0</v>
      </c>
      <c r="L19" s="25">
        <v>2</v>
      </c>
      <c r="M19" s="26">
        <v>6</v>
      </c>
      <c r="AA19" t="s">
        <v>476</v>
      </c>
      <c r="AB19">
        <v>0</v>
      </c>
      <c r="AC19">
        <v>0</v>
      </c>
      <c r="AD19">
        <v>1</v>
      </c>
      <c r="AE19">
        <v>4</v>
      </c>
      <c r="AF19">
        <v>39</v>
      </c>
      <c r="AG19">
        <v>88</v>
      </c>
      <c r="AH19">
        <v>91</v>
      </c>
      <c r="AI19">
        <v>91</v>
      </c>
      <c r="AJ19">
        <v>91</v>
      </c>
      <c r="AK19">
        <v>91</v>
      </c>
      <c r="AL19">
        <v>93</v>
      </c>
      <c r="AM19">
        <v>99</v>
      </c>
    </row>
    <row r="20" spans="1:39" ht="15.75">
      <c r="A20" s="27" t="s">
        <v>20</v>
      </c>
      <c r="B20" s="8">
        <v>0</v>
      </c>
      <c r="C20" s="28">
        <v>10</v>
      </c>
      <c r="D20" s="29">
        <v>26</v>
      </c>
      <c r="E20" s="30">
        <v>54</v>
      </c>
      <c r="F20" s="31">
        <v>1</v>
      </c>
      <c r="G20" s="8">
        <v>0</v>
      </c>
      <c r="H20" s="32">
        <v>2</v>
      </c>
      <c r="I20" s="8">
        <v>0</v>
      </c>
      <c r="J20" s="31">
        <v>1</v>
      </c>
      <c r="K20" s="31">
        <v>1</v>
      </c>
      <c r="L20" s="8">
        <v>0</v>
      </c>
      <c r="M20" s="33">
        <v>37</v>
      </c>
      <c r="AA20" t="s">
        <v>20</v>
      </c>
      <c r="AB20">
        <v>0</v>
      </c>
      <c r="AC20">
        <v>10</v>
      </c>
      <c r="AD20">
        <v>36</v>
      </c>
      <c r="AE20">
        <v>90</v>
      </c>
      <c r="AF20">
        <v>91</v>
      </c>
      <c r="AG20">
        <v>91</v>
      </c>
      <c r="AH20">
        <v>93</v>
      </c>
      <c r="AI20">
        <v>93</v>
      </c>
      <c r="AJ20">
        <v>94</v>
      </c>
      <c r="AK20">
        <v>95</v>
      </c>
      <c r="AL20">
        <v>95</v>
      </c>
      <c r="AM20">
        <v>132</v>
      </c>
    </row>
    <row r="21" spans="1:39" ht="15.75">
      <c r="A21" s="27" t="s">
        <v>469</v>
      </c>
      <c r="B21" s="8">
        <v>0</v>
      </c>
      <c r="C21" s="28">
        <v>24</v>
      </c>
      <c r="D21" s="29">
        <v>28</v>
      </c>
      <c r="E21" s="30">
        <v>32</v>
      </c>
      <c r="F21" s="31">
        <v>4</v>
      </c>
      <c r="G21" s="8">
        <v>1</v>
      </c>
      <c r="H21" s="32">
        <v>2</v>
      </c>
      <c r="I21" s="8">
        <v>1</v>
      </c>
      <c r="J21" s="31">
        <v>1</v>
      </c>
      <c r="K21" s="31">
        <v>2</v>
      </c>
      <c r="L21" s="8">
        <v>0</v>
      </c>
      <c r="M21" s="33">
        <v>37</v>
      </c>
      <c r="AA21" t="s">
        <v>469</v>
      </c>
      <c r="AB21">
        <v>0</v>
      </c>
      <c r="AC21">
        <v>24</v>
      </c>
      <c r="AD21">
        <v>52</v>
      </c>
      <c r="AE21">
        <v>84</v>
      </c>
      <c r="AF21">
        <v>88</v>
      </c>
      <c r="AG21">
        <v>89</v>
      </c>
      <c r="AH21">
        <v>91</v>
      </c>
      <c r="AI21">
        <v>92</v>
      </c>
      <c r="AJ21">
        <v>93</v>
      </c>
      <c r="AK21">
        <v>95</v>
      </c>
      <c r="AL21">
        <v>95</v>
      </c>
      <c r="AM21">
        <v>132</v>
      </c>
    </row>
    <row r="22" spans="1:39" ht="15.75">
      <c r="A22" s="27" t="s">
        <v>471</v>
      </c>
      <c r="B22" s="8">
        <v>0</v>
      </c>
      <c r="C22" s="28">
        <v>20</v>
      </c>
      <c r="D22" s="29">
        <v>34</v>
      </c>
      <c r="E22" s="30">
        <v>35</v>
      </c>
      <c r="F22" s="31">
        <v>1</v>
      </c>
      <c r="G22" s="8">
        <v>0</v>
      </c>
      <c r="H22" s="32">
        <v>2</v>
      </c>
      <c r="I22" s="8">
        <v>1</v>
      </c>
      <c r="J22" s="31">
        <v>2</v>
      </c>
      <c r="K22" s="31">
        <v>1</v>
      </c>
      <c r="L22" s="8">
        <v>0</v>
      </c>
      <c r="M22" s="33">
        <v>36</v>
      </c>
      <c r="AA22" t="s">
        <v>471</v>
      </c>
      <c r="AB22">
        <v>0</v>
      </c>
      <c r="AC22">
        <v>20</v>
      </c>
      <c r="AD22">
        <v>54</v>
      </c>
      <c r="AE22">
        <v>89</v>
      </c>
      <c r="AF22">
        <v>90</v>
      </c>
      <c r="AG22">
        <v>90</v>
      </c>
      <c r="AH22">
        <v>92</v>
      </c>
      <c r="AI22">
        <v>93</v>
      </c>
      <c r="AJ22">
        <v>95</v>
      </c>
      <c r="AK22">
        <v>96</v>
      </c>
      <c r="AL22">
        <v>96</v>
      </c>
      <c r="AM22">
        <v>132</v>
      </c>
    </row>
    <row r="23" spans="1:39" ht="15.75">
      <c r="A23" s="27" t="s">
        <v>472</v>
      </c>
      <c r="B23" s="8">
        <v>0</v>
      </c>
      <c r="C23" s="28">
        <v>11</v>
      </c>
      <c r="D23" s="29">
        <v>28</v>
      </c>
      <c r="E23" s="30">
        <v>38</v>
      </c>
      <c r="F23" s="31">
        <v>0</v>
      </c>
      <c r="G23" s="8">
        <v>1</v>
      </c>
      <c r="H23" s="32">
        <v>2</v>
      </c>
      <c r="I23" s="8">
        <v>0</v>
      </c>
      <c r="J23" s="31">
        <v>0</v>
      </c>
      <c r="K23" s="31">
        <v>1</v>
      </c>
      <c r="L23" s="8">
        <v>0</v>
      </c>
      <c r="M23" s="33">
        <v>36</v>
      </c>
      <c r="AA23" t="s">
        <v>472</v>
      </c>
      <c r="AB23">
        <v>0</v>
      </c>
      <c r="AC23">
        <v>11</v>
      </c>
      <c r="AD23">
        <v>39</v>
      </c>
      <c r="AE23">
        <v>77</v>
      </c>
      <c r="AF23">
        <v>77</v>
      </c>
      <c r="AG23">
        <v>78</v>
      </c>
      <c r="AH23">
        <v>80</v>
      </c>
      <c r="AI23">
        <v>80</v>
      </c>
      <c r="AJ23">
        <v>80</v>
      </c>
      <c r="AK23">
        <v>81</v>
      </c>
      <c r="AL23">
        <v>81</v>
      </c>
      <c r="AM23">
        <v>117</v>
      </c>
    </row>
    <row r="24" spans="1:39" ht="15.75">
      <c r="A24" s="27" t="s">
        <v>473</v>
      </c>
      <c r="B24" s="8">
        <v>0</v>
      </c>
      <c r="C24" s="28">
        <v>11</v>
      </c>
      <c r="D24" s="29">
        <v>22</v>
      </c>
      <c r="E24" s="30">
        <v>39</v>
      </c>
      <c r="F24" s="31">
        <v>1</v>
      </c>
      <c r="G24" s="8">
        <v>1</v>
      </c>
      <c r="H24" s="32">
        <v>2</v>
      </c>
      <c r="I24" s="8">
        <v>0</v>
      </c>
      <c r="J24" s="31">
        <v>0</v>
      </c>
      <c r="K24" s="31">
        <v>0</v>
      </c>
      <c r="L24" s="8">
        <v>0</v>
      </c>
      <c r="M24" s="33">
        <v>29</v>
      </c>
      <c r="AA24" t="s">
        <v>473</v>
      </c>
      <c r="AB24">
        <v>0</v>
      </c>
      <c r="AC24">
        <v>11</v>
      </c>
      <c r="AD24">
        <v>33</v>
      </c>
      <c r="AE24">
        <v>72</v>
      </c>
      <c r="AF24">
        <v>73</v>
      </c>
      <c r="AG24">
        <v>74</v>
      </c>
      <c r="AH24">
        <v>76</v>
      </c>
      <c r="AI24">
        <v>76</v>
      </c>
      <c r="AJ24">
        <v>76</v>
      </c>
      <c r="AK24">
        <v>76</v>
      </c>
      <c r="AL24">
        <v>76</v>
      </c>
      <c r="AM24">
        <v>105</v>
      </c>
    </row>
    <row r="25" spans="1:39" ht="16.5" thickBot="1">
      <c r="A25" s="34" t="s">
        <v>21</v>
      </c>
      <c r="B25" s="35">
        <v>0</v>
      </c>
      <c r="C25" s="35">
        <v>0</v>
      </c>
      <c r="D25" s="35">
        <v>0</v>
      </c>
      <c r="E25" s="35">
        <v>0</v>
      </c>
      <c r="F25" s="36">
        <v>1</v>
      </c>
      <c r="G25" s="35">
        <v>0</v>
      </c>
      <c r="H25" s="37">
        <v>6</v>
      </c>
      <c r="I25" s="38">
        <v>106</v>
      </c>
      <c r="J25" s="39">
        <v>18</v>
      </c>
      <c r="K25" s="36">
        <v>1</v>
      </c>
      <c r="L25" s="35">
        <v>0</v>
      </c>
      <c r="M25" s="40">
        <v>0</v>
      </c>
      <c r="AA25" s="121" t="s">
        <v>21</v>
      </c>
      <c r="AB25" s="121">
        <v>0</v>
      </c>
      <c r="AC25" s="121">
        <v>0</v>
      </c>
      <c r="AD25" s="121">
        <v>0</v>
      </c>
      <c r="AE25" s="121">
        <v>0</v>
      </c>
      <c r="AF25" s="121">
        <v>1</v>
      </c>
      <c r="AG25" s="121">
        <v>1</v>
      </c>
      <c r="AH25" s="121">
        <v>7</v>
      </c>
      <c r="AI25" s="121">
        <v>113</v>
      </c>
      <c r="AJ25" s="121">
        <v>131</v>
      </c>
      <c r="AK25" s="121">
        <v>132</v>
      </c>
      <c r="AL25" s="121">
        <v>132</v>
      </c>
      <c r="AM25" s="121">
        <v>132</v>
      </c>
    </row>
    <row r="26" spans="1:39" ht="16.5" thickBot="1">
      <c r="A26" s="413" t="s">
        <v>460</v>
      </c>
      <c r="B26" s="35">
        <v>0</v>
      </c>
      <c r="C26" s="35">
        <v>0</v>
      </c>
      <c r="D26" s="35">
        <v>0</v>
      </c>
      <c r="E26" s="35">
        <v>0</v>
      </c>
      <c r="F26" s="415">
        <v>0</v>
      </c>
      <c r="G26" s="414">
        <v>2</v>
      </c>
      <c r="H26" s="416">
        <v>6</v>
      </c>
      <c r="I26" s="417">
        <v>94</v>
      </c>
      <c r="J26" s="418">
        <v>27</v>
      </c>
      <c r="K26" s="415">
        <v>1</v>
      </c>
      <c r="L26" s="35">
        <v>0</v>
      </c>
      <c r="M26" s="40">
        <v>0</v>
      </c>
      <c r="AA26" t="s">
        <v>460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2</v>
      </c>
      <c r="AH26">
        <v>8</v>
      </c>
      <c r="AI26">
        <v>102</v>
      </c>
      <c r="AJ26">
        <v>129</v>
      </c>
      <c r="AK26">
        <v>130</v>
      </c>
      <c r="AL26">
        <v>130</v>
      </c>
      <c r="AM26">
        <v>130</v>
      </c>
    </row>
    <row r="27" spans="1:39" ht="16.5" thickBot="1">
      <c r="A27" s="413" t="s">
        <v>461</v>
      </c>
      <c r="B27" s="35">
        <v>0</v>
      </c>
      <c r="C27" s="35">
        <v>0</v>
      </c>
      <c r="D27" s="35">
        <v>0</v>
      </c>
      <c r="E27" s="35">
        <v>0</v>
      </c>
      <c r="F27" s="415">
        <v>1</v>
      </c>
      <c r="G27" s="414">
        <v>0</v>
      </c>
      <c r="H27" s="416">
        <v>7</v>
      </c>
      <c r="I27" s="417">
        <v>105</v>
      </c>
      <c r="J27" s="418">
        <v>18</v>
      </c>
      <c r="K27" s="415">
        <v>1</v>
      </c>
      <c r="L27" s="35">
        <v>0</v>
      </c>
      <c r="M27" s="40">
        <v>0</v>
      </c>
      <c r="AA27" t="s">
        <v>461</v>
      </c>
      <c r="AB27">
        <v>0</v>
      </c>
      <c r="AC27">
        <v>0</v>
      </c>
      <c r="AD27">
        <v>0</v>
      </c>
      <c r="AE27">
        <v>0</v>
      </c>
      <c r="AF27">
        <v>1</v>
      </c>
      <c r="AG27">
        <v>1</v>
      </c>
      <c r="AH27">
        <v>8</v>
      </c>
      <c r="AI27">
        <v>113</v>
      </c>
      <c r="AJ27">
        <v>131</v>
      </c>
      <c r="AK27">
        <v>132</v>
      </c>
      <c r="AL27">
        <v>132</v>
      </c>
      <c r="AM27">
        <v>132</v>
      </c>
    </row>
    <row r="28" spans="1:39" ht="16.5" thickBot="1">
      <c r="A28" s="413" t="s">
        <v>462</v>
      </c>
      <c r="B28" s="35">
        <v>0</v>
      </c>
      <c r="C28" s="35">
        <v>0</v>
      </c>
      <c r="D28" s="35">
        <v>0</v>
      </c>
      <c r="E28" s="35">
        <v>0</v>
      </c>
      <c r="F28" s="415">
        <v>1</v>
      </c>
      <c r="G28" s="414">
        <v>1</v>
      </c>
      <c r="H28" s="416">
        <v>44</v>
      </c>
      <c r="I28" s="417">
        <v>69</v>
      </c>
      <c r="J28" s="418">
        <v>2</v>
      </c>
      <c r="K28" s="415">
        <v>1</v>
      </c>
      <c r="L28" s="35">
        <v>0</v>
      </c>
      <c r="M28" s="40">
        <v>0</v>
      </c>
      <c r="AA28" t="s">
        <v>462</v>
      </c>
      <c r="AB28">
        <v>0</v>
      </c>
      <c r="AC28">
        <v>0</v>
      </c>
      <c r="AD28">
        <v>0</v>
      </c>
      <c r="AE28">
        <v>0</v>
      </c>
      <c r="AF28">
        <v>1</v>
      </c>
      <c r="AG28">
        <v>2</v>
      </c>
      <c r="AH28">
        <v>46</v>
      </c>
      <c r="AI28">
        <v>115</v>
      </c>
      <c r="AJ28">
        <v>117</v>
      </c>
      <c r="AK28">
        <v>118</v>
      </c>
      <c r="AL28">
        <v>118</v>
      </c>
      <c r="AM28">
        <v>118</v>
      </c>
    </row>
    <row r="29" spans="1:39" ht="16.5" thickBot="1">
      <c r="A29" s="413" t="s">
        <v>470</v>
      </c>
      <c r="B29" s="35">
        <v>0</v>
      </c>
      <c r="C29" s="35">
        <v>0</v>
      </c>
      <c r="D29" s="35">
        <v>0</v>
      </c>
      <c r="E29" s="35">
        <v>0</v>
      </c>
      <c r="F29" s="415">
        <v>1</v>
      </c>
      <c r="G29" s="414">
        <v>0</v>
      </c>
      <c r="H29" s="416">
        <v>42</v>
      </c>
      <c r="I29" s="417">
        <v>52</v>
      </c>
      <c r="J29" s="418">
        <v>0</v>
      </c>
      <c r="K29" s="415">
        <v>1</v>
      </c>
      <c r="L29" s="35">
        <v>0</v>
      </c>
      <c r="M29" s="40">
        <v>0</v>
      </c>
      <c r="AA29" t="s">
        <v>470</v>
      </c>
      <c r="AB29">
        <v>0</v>
      </c>
      <c r="AC29">
        <v>0</v>
      </c>
      <c r="AD29">
        <v>0</v>
      </c>
      <c r="AE29">
        <v>0</v>
      </c>
      <c r="AF29">
        <v>1</v>
      </c>
      <c r="AG29">
        <v>1</v>
      </c>
      <c r="AH29">
        <v>43</v>
      </c>
      <c r="AI29">
        <v>95</v>
      </c>
      <c r="AJ29">
        <v>95</v>
      </c>
      <c r="AK29">
        <v>96</v>
      </c>
      <c r="AL29">
        <v>96</v>
      </c>
      <c r="AM29">
        <v>96</v>
      </c>
    </row>
    <row r="30" spans="1:39" s="121" customFormat="1" ht="16.5" thickBot="1">
      <c r="A30" s="122"/>
      <c r="B30" s="123"/>
      <c r="C30" s="123"/>
      <c r="D30" s="123"/>
      <c r="E30" s="123"/>
      <c r="F30" s="123"/>
      <c r="G30" s="123"/>
      <c r="H30" s="123"/>
      <c r="I30" s="124"/>
      <c r="J30" s="123"/>
      <c r="K30" s="123"/>
      <c r="L30" s="123"/>
      <c r="M30" s="125"/>
    </row>
    <row r="31" spans="1:39" ht="15.75">
      <c r="A31" s="4" t="s">
        <v>15</v>
      </c>
      <c r="B31" s="5">
        <v>1.4999999999999999E-2</v>
      </c>
      <c r="C31" s="5">
        <v>0.03</v>
      </c>
      <c r="D31" s="5">
        <v>0.06</v>
      </c>
      <c r="E31" s="5">
        <v>0.125</v>
      </c>
      <c r="F31" s="5">
        <v>0.25</v>
      </c>
      <c r="G31" s="5">
        <v>0.5</v>
      </c>
      <c r="H31" s="5">
        <v>1</v>
      </c>
      <c r="I31" s="5">
        <v>2</v>
      </c>
      <c r="J31" s="5">
        <v>4</v>
      </c>
      <c r="K31" s="5">
        <v>8</v>
      </c>
      <c r="L31" s="5">
        <v>16</v>
      </c>
      <c r="M31" s="6" t="s">
        <v>16</v>
      </c>
      <c r="AB31">
        <v>1.4999999999999999E-2</v>
      </c>
      <c r="AC31">
        <v>0.03</v>
      </c>
      <c r="AD31">
        <v>0.06</v>
      </c>
      <c r="AE31">
        <v>0.125</v>
      </c>
      <c r="AF31">
        <v>0.25</v>
      </c>
      <c r="AG31">
        <v>0.5</v>
      </c>
      <c r="AH31">
        <v>1</v>
      </c>
      <c r="AI31">
        <v>2</v>
      </c>
      <c r="AJ31">
        <v>4</v>
      </c>
      <c r="AK31">
        <v>8</v>
      </c>
      <c r="AL31">
        <v>16</v>
      </c>
      <c r="AM31" t="s">
        <v>16</v>
      </c>
    </row>
    <row r="32" spans="1:39">
      <c r="A32" t="s">
        <v>17</v>
      </c>
      <c r="B32">
        <f t="shared" ref="B32:B46" si="0">B5</f>
        <v>0</v>
      </c>
      <c r="C32">
        <f t="shared" ref="C32:C46" si="1">B5+C5</f>
        <v>0</v>
      </c>
      <c r="D32">
        <f t="shared" ref="D32:D42" si="2">SUM(B5:D5)</f>
        <v>0</v>
      </c>
      <c r="E32">
        <f t="shared" ref="E32:E42" si="3">SUM(B5:E5)</f>
        <v>0</v>
      </c>
      <c r="F32">
        <f t="shared" ref="F32:F42" si="4">SUM(B5:F5)</f>
        <v>0</v>
      </c>
      <c r="G32">
        <f>SUM(B5:G5)</f>
        <v>2</v>
      </c>
      <c r="H32">
        <f t="shared" ref="H32:H42" si="5">SUM(B5:H5)</f>
        <v>48</v>
      </c>
      <c r="I32">
        <f t="shared" ref="I32:I42" si="6">SUM(B5:I5)</f>
        <v>116</v>
      </c>
      <c r="J32">
        <f t="shared" ref="J32:J42" si="7">SUM(B5:J5)</f>
        <v>128</v>
      </c>
      <c r="K32">
        <f t="shared" ref="K32:K42" si="8">SUM(B5:K5)</f>
        <v>131</v>
      </c>
      <c r="L32">
        <f t="shared" ref="L32:L42" si="9">SUM(B5:L5)</f>
        <v>132</v>
      </c>
      <c r="M32">
        <f t="shared" ref="M32:M42" si="10">SUM(B5:M5)</f>
        <v>132</v>
      </c>
      <c r="AA32" t="s">
        <v>17</v>
      </c>
      <c r="AB32" s="447">
        <f>AB5/132*100</f>
        <v>0</v>
      </c>
      <c r="AC32" s="447">
        <f t="shared" ref="AC32:AM32" si="11">AC5/132*100</f>
        <v>0</v>
      </c>
      <c r="AD32" s="447">
        <f t="shared" si="11"/>
        <v>0</v>
      </c>
      <c r="AE32" s="447">
        <f t="shared" si="11"/>
        <v>0</v>
      </c>
      <c r="AF32" s="447">
        <f t="shared" si="11"/>
        <v>0</v>
      </c>
      <c r="AG32" s="447">
        <f t="shared" si="11"/>
        <v>1.5151515151515151</v>
      </c>
      <c r="AH32" s="447">
        <f t="shared" si="11"/>
        <v>36.363636363636367</v>
      </c>
      <c r="AI32" s="447">
        <f t="shared" si="11"/>
        <v>87.878787878787875</v>
      </c>
      <c r="AJ32" s="447">
        <f t="shared" si="11"/>
        <v>96.969696969696969</v>
      </c>
      <c r="AK32" s="447">
        <f t="shared" si="11"/>
        <v>99.242424242424249</v>
      </c>
      <c r="AL32" s="447">
        <f t="shared" si="11"/>
        <v>100</v>
      </c>
      <c r="AM32" s="447">
        <f t="shared" si="11"/>
        <v>100</v>
      </c>
    </row>
    <row r="33" spans="1:39">
      <c r="A33" s="7" t="s">
        <v>467</v>
      </c>
      <c r="B33">
        <f>B6/131*100</f>
        <v>0</v>
      </c>
      <c r="C33">
        <f t="shared" si="1"/>
        <v>0</v>
      </c>
      <c r="D33">
        <f t="shared" si="2"/>
        <v>0</v>
      </c>
      <c r="E33">
        <f t="shared" si="3"/>
        <v>1</v>
      </c>
      <c r="F33">
        <f t="shared" si="4"/>
        <v>1</v>
      </c>
      <c r="G33">
        <f t="shared" ref="G33:G42" si="12">SUM(B6:G6)</f>
        <v>12</v>
      </c>
      <c r="H33">
        <f t="shared" si="5"/>
        <v>54</v>
      </c>
      <c r="I33">
        <f t="shared" si="6"/>
        <v>114</v>
      </c>
      <c r="J33">
        <f t="shared" si="7"/>
        <v>128</v>
      </c>
      <c r="K33">
        <f t="shared" si="8"/>
        <v>130</v>
      </c>
      <c r="L33">
        <f t="shared" si="9"/>
        <v>131</v>
      </c>
      <c r="M33">
        <f t="shared" si="10"/>
        <v>131</v>
      </c>
      <c r="AA33" t="s">
        <v>467</v>
      </c>
      <c r="AB33" s="447">
        <f>AB6/131*100</f>
        <v>0</v>
      </c>
      <c r="AC33" s="447">
        <f t="shared" ref="AC33:AM33" si="13">AC6/131*100</f>
        <v>0</v>
      </c>
      <c r="AD33" s="447">
        <f t="shared" si="13"/>
        <v>0</v>
      </c>
      <c r="AE33" s="447">
        <f t="shared" si="13"/>
        <v>0.76335877862595414</v>
      </c>
      <c r="AF33" s="447">
        <f t="shared" si="13"/>
        <v>0.76335877862595414</v>
      </c>
      <c r="AG33" s="447">
        <f t="shared" si="13"/>
        <v>9.1603053435114496</v>
      </c>
      <c r="AH33" s="447">
        <f t="shared" si="13"/>
        <v>41.221374045801525</v>
      </c>
      <c r="AI33" s="447">
        <f t="shared" si="13"/>
        <v>87.022900763358777</v>
      </c>
      <c r="AJ33" s="447">
        <f t="shared" si="13"/>
        <v>97.70992366412213</v>
      </c>
      <c r="AK33" s="447">
        <f t="shared" si="13"/>
        <v>99.236641221374043</v>
      </c>
      <c r="AL33" s="447">
        <f t="shared" si="13"/>
        <v>100</v>
      </c>
      <c r="AM33" s="447">
        <f t="shared" si="13"/>
        <v>100</v>
      </c>
    </row>
    <row r="34" spans="1:39">
      <c r="A34" s="7" t="s">
        <v>480</v>
      </c>
      <c r="B34">
        <f t="shared" si="0"/>
        <v>0</v>
      </c>
      <c r="C34">
        <f t="shared" si="1"/>
        <v>0</v>
      </c>
      <c r="D34">
        <f t="shared" si="2"/>
        <v>0</v>
      </c>
      <c r="E34">
        <f t="shared" si="3"/>
        <v>0</v>
      </c>
      <c r="F34">
        <f t="shared" si="4"/>
        <v>0</v>
      </c>
      <c r="G34">
        <f t="shared" si="12"/>
        <v>16</v>
      </c>
      <c r="H34">
        <f t="shared" si="5"/>
        <v>51</v>
      </c>
      <c r="I34">
        <f t="shared" si="6"/>
        <v>114</v>
      </c>
      <c r="J34">
        <f t="shared" si="7"/>
        <v>126</v>
      </c>
      <c r="K34">
        <f t="shared" si="8"/>
        <v>129</v>
      </c>
      <c r="L34">
        <f t="shared" si="9"/>
        <v>130</v>
      </c>
      <c r="M34">
        <f t="shared" si="10"/>
        <v>130</v>
      </c>
      <c r="AA34" t="s">
        <v>480</v>
      </c>
      <c r="AB34" s="447">
        <f>AB7/130*100</f>
        <v>0</v>
      </c>
      <c r="AC34" s="447">
        <f t="shared" ref="AC34:AM34" si="14">AC7/130*100</f>
        <v>0</v>
      </c>
      <c r="AD34" s="447">
        <f t="shared" si="14"/>
        <v>0</v>
      </c>
      <c r="AE34" s="447">
        <f t="shared" si="14"/>
        <v>0</v>
      </c>
      <c r="AF34" s="447">
        <f t="shared" si="14"/>
        <v>0</v>
      </c>
      <c r="AG34" s="447">
        <f t="shared" si="14"/>
        <v>12.307692307692308</v>
      </c>
      <c r="AH34" s="447">
        <f t="shared" si="14"/>
        <v>39.230769230769234</v>
      </c>
      <c r="AI34" s="447">
        <f t="shared" si="14"/>
        <v>87.692307692307693</v>
      </c>
      <c r="AJ34" s="447">
        <f t="shared" si="14"/>
        <v>96.92307692307692</v>
      </c>
      <c r="AK34" s="447">
        <f t="shared" si="14"/>
        <v>99.230769230769226</v>
      </c>
      <c r="AL34" s="447">
        <f t="shared" si="14"/>
        <v>100</v>
      </c>
      <c r="AM34" s="447">
        <f t="shared" si="14"/>
        <v>100</v>
      </c>
    </row>
    <row r="35" spans="1:39">
      <c r="A35" s="7" t="s">
        <v>481</v>
      </c>
      <c r="B35">
        <f t="shared" si="0"/>
        <v>0</v>
      </c>
      <c r="C35">
        <f t="shared" si="1"/>
        <v>0</v>
      </c>
      <c r="D35">
        <f t="shared" si="2"/>
        <v>0</v>
      </c>
      <c r="E35">
        <f t="shared" si="3"/>
        <v>0</v>
      </c>
      <c r="F35">
        <f t="shared" si="4"/>
        <v>1</v>
      </c>
      <c r="G35">
        <f t="shared" si="12"/>
        <v>5</v>
      </c>
      <c r="H35">
        <f t="shared" si="5"/>
        <v>59</v>
      </c>
      <c r="I35">
        <f t="shared" si="6"/>
        <v>104</v>
      </c>
      <c r="J35">
        <f t="shared" si="7"/>
        <v>114</v>
      </c>
      <c r="K35">
        <f t="shared" si="8"/>
        <v>117</v>
      </c>
      <c r="L35">
        <f t="shared" si="9"/>
        <v>118</v>
      </c>
      <c r="M35">
        <f t="shared" si="10"/>
        <v>118</v>
      </c>
      <c r="AA35" t="s">
        <v>481</v>
      </c>
      <c r="AB35" s="447">
        <f>AB8/118*100</f>
        <v>0</v>
      </c>
      <c r="AC35" s="447">
        <f t="shared" ref="AC35:AM35" si="15">AC8/118*100</f>
        <v>0</v>
      </c>
      <c r="AD35" s="447">
        <f t="shared" si="15"/>
        <v>0</v>
      </c>
      <c r="AE35" s="447">
        <f t="shared" si="15"/>
        <v>0</v>
      </c>
      <c r="AF35" s="447">
        <f t="shared" si="15"/>
        <v>0.84745762711864403</v>
      </c>
      <c r="AG35" s="447">
        <f t="shared" si="15"/>
        <v>4.2372881355932197</v>
      </c>
      <c r="AH35" s="447">
        <f t="shared" si="15"/>
        <v>50</v>
      </c>
      <c r="AI35" s="447">
        <f t="shared" si="15"/>
        <v>88.135593220338976</v>
      </c>
      <c r="AJ35" s="447">
        <f t="shared" si="15"/>
        <v>96.610169491525426</v>
      </c>
      <c r="AK35" s="447">
        <f t="shared" si="15"/>
        <v>99.152542372881356</v>
      </c>
      <c r="AL35" s="447">
        <f t="shared" si="15"/>
        <v>100</v>
      </c>
      <c r="AM35" s="447">
        <f t="shared" si="15"/>
        <v>100</v>
      </c>
    </row>
    <row r="36" spans="1:39">
      <c r="A36" s="7" t="s">
        <v>482</v>
      </c>
      <c r="B36">
        <f t="shared" si="0"/>
        <v>0</v>
      </c>
      <c r="C36">
        <f t="shared" si="1"/>
        <v>0</v>
      </c>
      <c r="D36">
        <f t="shared" si="2"/>
        <v>0</v>
      </c>
      <c r="E36">
        <f t="shared" si="3"/>
        <v>0</v>
      </c>
      <c r="F36">
        <f t="shared" si="4"/>
        <v>1</v>
      </c>
      <c r="G36">
        <f t="shared" si="12"/>
        <v>2</v>
      </c>
      <c r="H36">
        <f t="shared" si="5"/>
        <v>45</v>
      </c>
      <c r="I36">
        <f t="shared" si="6"/>
        <v>84</v>
      </c>
      <c r="J36">
        <f t="shared" si="7"/>
        <v>94</v>
      </c>
      <c r="K36">
        <f t="shared" si="8"/>
        <v>97</v>
      </c>
      <c r="L36">
        <f t="shared" si="9"/>
        <v>98</v>
      </c>
      <c r="M36">
        <f t="shared" si="10"/>
        <v>98</v>
      </c>
      <c r="AA36" t="s">
        <v>482</v>
      </c>
      <c r="AB36" s="447">
        <f>AB9/98*100</f>
        <v>0</v>
      </c>
      <c r="AC36" s="447">
        <f t="shared" ref="AC36:AM36" si="16">AC9/98*100</f>
        <v>0</v>
      </c>
      <c r="AD36" s="447">
        <f t="shared" si="16"/>
        <v>0</v>
      </c>
      <c r="AE36" s="447">
        <f t="shared" si="16"/>
        <v>0</v>
      </c>
      <c r="AF36" s="447">
        <f t="shared" si="16"/>
        <v>1.0204081632653061</v>
      </c>
      <c r="AG36" s="447">
        <f t="shared" si="16"/>
        <v>2.0408163265306123</v>
      </c>
      <c r="AH36" s="447">
        <f t="shared" si="16"/>
        <v>45.91836734693878</v>
      </c>
      <c r="AI36" s="447">
        <f t="shared" si="16"/>
        <v>85.714285714285708</v>
      </c>
      <c r="AJ36" s="447">
        <f t="shared" si="16"/>
        <v>95.918367346938766</v>
      </c>
      <c r="AK36" s="447">
        <f t="shared" si="16"/>
        <v>98.979591836734699</v>
      </c>
      <c r="AL36" s="447">
        <f t="shared" si="16"/>
        <v>100</v>
      </c>
      <c r="AM36" s="447">
        <f t="shared" si="16"/>
        <v>100</v>
      </c>
    </row>
    <row r="37" spans="1:39">
      <c r="A37" t="s">
        <v>18</v>
      </c>
      <c r="B37">
        <f t="shared" si="0"/>
        <v>0</v>
      </c>
      <c r="C37">
        <f t="shared" si="1"/>
        <v>0</v>
      </c>
      <c r="D37">
        <f t="shared" si="2"/>
        <v>0</v>
      </c>
      <c r="E37">
        <f t="shared" si="3"/>
        <v>0</v>
      </c>
      <c r="F37">
        <f t="shared" si="4"/>
        <v>0</v>
      </c>
      <c r="G37">
        <f t="shared" si="12"/>
        <v>2</v>
      </c>
      <c r="H37">
        <f t="shared" si="5"/>
        <v>108</v>
      </c>
      <c r="I37">
        <f t="shared" si="6"/>
        <v>124</v>
      </c>
      <c r="J37">
        <f t="shared" si="7"/>
        <v>127</v>
      </c>
      <c r="K37">
        <f t="shared" si="8"/>
        <v>129</v>
      </c>
      <c r="L37">
        <f t="shared" si="9"/>
        <v>129</v>
      </c>
      <c r="M37">
        <f t="shared" si="10"/>
        <v>132</v>
      </c>
      <c r="AA37" t="s">
        <v>18</v>
      </c>
      <c r="AB37" s="447">
        <f t="shared" ref="AB37:AM54" si="17">AB10/132*100</f>
        <v>0</v>
      </c>
      <c r="AC37" s="447">
        <f t="shared" si="17"/>
        <v>0</v>
      </c>
      <c r="AD37" s="447">
        <f t="shared" si="17"/>
        <v>0</v>
      </c>
      <c r="AE37" s="447">
        <f t="shared" si="17"/>
        <v>0</v>
      </c>
      <c r="AF37" s="447">
        <f t="shared" si="17"/>
        <v>0</v>
      </c>
      <c r="AG37" s="447">
        <f t="shared" si="17"/>
        <v>1.5151515151515151</v>
      </c>
      <c r="AH37" s="447">
        <f t="shared" si="17"/>
        <v>81.818181818181827</v>
      </c>
      <c r="AI37" s="447">
        <f t="shared" si="17"/>
        <v>93.939393939393938</v>
      </c>
      <c r="AJ37" s="447">
        <f t="shared" si="17"/>
        <v>96.212121212121218</v>
      </c>
      <c r="AK37" s="447">
        <f t="shared" si="17"/>
        <v>97.727272727272734</v>
      </c>
      <c r="AL37" s="447">
        <f t="shared" si="17"/>
        <v>97.727272727272734</v>
      </c>
      <c r="AM37" s="447">
        <f t="shared" si="17"/>
        <v>100</v>
      </c>
    </row>
    <row r="38" spans="1:39">
      <c r="A38" s="15" t="s">
        <v>466</v>
      </c>
      <c r="B38">
        <f t="shared" si="0"/>
        <v>0</v>
      </c>
      <c r="C38">
        <f t="shared" si="1"/>
        <v>0</v>
      </c>
      <c r="D38">
        <f t="shared" si="2"/>
        <v>0</v>
      </c>
      <c r="E38">
        <f t="shared" si="3"/>
        <v>0</v>
      </c>
      <c r="F38">
        <f t="shared" si="4"/>
        <v>0</v>
      </c>
      <c r="G38">
        <f t="shared" si="12"/>
        <v>10</v>
      </c>
      <c r="H38">
        <f t="shared" si="5"/>
        <v>109</v>
      </c>
      <c r="I38">
        <f t="shared" si="6"/>
        <v>123</v>
      </c>
      <c r="J38">
        <f t="shared" si="7"/>
        <v>126</v>
      </c>
      <c r="K38">
        <f t="shared" si="8"/>
        <v>129</v>
      </c>
      <c r="L38">
        <f t="shared" si="9"/>
        <v>129</v>
      </c>
      <c r="M38">
        <f t="shared" si="10"/>
        <v>132</v>
      </c>
      <c r="AA38" t="s">
        <v>466</v>
      </c>
      <c r="AB38" s="447">
        <f t="shared" si="17"/>
        <v>0</v>
      </c>
      <c r="AC38" s="447">
        <f t="shared" si="17"/>
        <v>0</v>
      </c>
      <c r="AD38" s="447">
        <f t="shared" si="17"/>
        <v>0</v>
      </c>
      <c r="AE38" s="447">
        <f t="shared" si="17"/>
        <v>0</v>
      </c>
      <c r="AF38" s="447">
        <f t="shared" si="17"/>
        <v>0</v>
      </c>
      <c r="AG38" s="447">
        <f t="shared" si="17"/>
        <v>7.5757575757575761</v>
      </c>
      <c r="AH38" s="447">
        <f t="shared" si="17"/>
        <v>82.575757575757578</v>
      </c>
      <c r="AI38" s="447">
        <f t="shared" si="17"/>
        <v>93.181818181818173</v>
      </c>
      <c r="AJ38" s="447">
        <f t="shared" si="17"/>
        <v>95.454545454545453</v>
      </c>
      <c r="AK38" s="447">
        <f t="shared" si="17"/>
        <v>97.727272727272734</v>
      </c>
      <c r="AL38" s="447">
        <f t="shared" si="17"/>
        <v>97.727272727272734</v>
      </c>
      <c r="AM38" s="447">
        <f t="shared" si="17"/>
        <v>100</v>
      </c>
    </row>
    <row r="39" spans="1:39">
      <c r="A39" s="15" t="s">
        <v>477</v>
      </c>
      <c r="B39">
        <f t="shared" si="0"/>
        <v>0</v>
      </c>
      <c r="C39">
        <f t="shared" si="1"/>
        <v>0</v>
      </c>
      <c r="D39">
        <f t="shared" si="2"/>
        <v>0</v>
      </c>
      <c r="E39">
        <f t="shared" si="3"/>
        <v>0</v>
      </c>
      <c r="F39">
        <f t="shared" si="4"/>
        <v>0</v>
      </c>
      <c r="G39">
        <f t="shared" si="12"/>
        <v>8</v>
      </c>
      <c r="H39">
        <f t="shared" si="5"/>
        <v>109</v>
      </c>
      <c r="I39">
        <f t="shared" si="6"/>
        <v>123</v>
      </c>
      <c r="J39">
        <f t="shared" si="7"/>
        <v>124</v>
      </c>
      <c r="K39">
        <f t="shared" si="8"/>
        <v>126</v>
      </c>
      <c r="L39">
        <f t="shared" si="9"/>
        <v>127</v>
      </c>
      <c r="M39">
        <f t="shared" si="10"/>
        <v>130</v>
      </c>
      <c r="AA39" t="s">
        <v>477</v>
      </c>
      <c r="AB39" s="447">
        <f>AB12/130*100</f>
        <v>0</v>
      </c>
      <c r="AC39" s="447">
        <f t="shared" ref="AC39:AM39" si="18">AC12/130*100</f>
        <v>0</v>
      </c>
      <c r="AD39" s="447">
        <f t="shared" si="18"/>
        <v>0</v>
      </c>
      <c r="AE39" s="447">
        <f t="shared" si="18"/>
        <v>0</v>
      </c>
      <c r="AF39" s="447">
        <f t="shared" si="18"/>
        <v>0</v>
      </c>
      <c r="AG39" s="447">
        <f t="shared" si="18"/>
        <v>6.1538461538461542</v>
      </c>
      <c r="AH39" s="447">
        <f t="shared" si="18"/>
        <v>83.846153846153854</v>
      </c>
      <c r="AI39" s="447">
        <f t="shared" si="18"/>
        <v>94.615384615384613</v>
      </c>
      <c r="AJ39" s="447">
        <f t="shared" si="18"/>
        <v>95.384615384615387</v>
      </c>
      <c r="AK39" s="447">
        <f t="shared" si="18"/>
        <v>96.92307692307692</v>
      </c>
      <c r="AL39" s="447">
        <f t="shared" si="18"/>
        <v>97.692307692307693</v>
      </c>
      <c r="AM39" s="447">
        <f t="shared" si="18"/>
        <v>100</v>
      </c>
    </row>
    <row r="40" spans="1:39">
      <c r="A40" s="15" t="s">
        <v>478</v>
      </c>
      <c r="B40">
        <f t="shared" si="0"/>
        <v>0</v>
      </c>
      <c r="C40">
        <f t="shared" si="1"/>
        <v>0</v>
      </c>
      <c r="D40">
        <f t="shared" si="2"/>
        <v>0</v>
      </c>
      <c r="E40">
        <f t="shared" si="3"/>
        <v>0</v>
      </c>
      <c r="F40">
        <f t="shared" si="4"/>
        <v>0</v>
      </c>
      <c r="G40">
        <f t="shared" si="12"/>
        <v>1</v>
      </c>
      <c r="H40">
        <f t="shared" si="5"/>
        <v>101</v>
      </c>
      <c r="I40">
        <f t="shared" si="6"/>
        <v>112</v>
      </c>
      <c r="J40">
        <f t="shared" si="7"/>
        <v>114</v>
      </c>
      <c r="K40">
        <f t="shared" si="8"/>
        <v>116</v>
      </c>
      <c r="L40">
        <f t="shared" si="9"/>
        <v>117</v>
      </c>
      <c r="M40">
        <f t="shared" si="10"/>
        <v>119</v>
      </c>
      <c r="AA40" t="s">
        <v>478</v>
      </c>
      <c r="AB40" s="447">
        <f>AB13/119*100</f>
        <v>0</v>
      </c>
      <c r="AC40" s="447">
        <f t="shared" ref="AC40:AM40" si="19">AC13/119*100</f>
        <v>0</v>
      </c>
      <c r="AD40" s="447">
        <f t="shared" si="19"/>
        <v>0</v>
      </c>
      <c r="AE40" s="447">
        <f t="shared" si="19"/>
        <v>0</v>
      </c>
      <c r="AF40" s="447">
        <f t="shared" si="19"/>
        <v>0</v>
      </c>
      <c r="AG40" s="447">
        <f t="shared" si="19"/>
        <v>0.84033613445378152</v>
      </c>
      <c r="AH40" s="447">
        <f t="shared" si="19"/>
        <v>84.87394957983193</v>
      </c>
      <c r="AI40" s="447">
        <f t="shared" si="19"/>
        <v>94.117647058823522</v>
      </c>
      <c r="AJ40" s="447">
        <f t="shared" si="19"/>
        <v>95.798319327731093</v>
      </c>
      <c r="AK40" s="447">
        <f t="shared" si="19"/>
        <v>97.47899159663865</v>
      </c>
      <c r="AL40" s="447">
        <f t="shared" si="19"/>
        <v>98.319327731092429</v>
      </c>
      <c r="AM40" s="447">
        <f t="shared" si="19"/>
        <v>100</v>
      </c>
    </row>
    <row r="41" spans="1:39">
      <c r="A41" s="15" t="s">
        <v>479</v>
      </c>
      <c r="B41">
        <f t="shared" si="0"/>
        <v>0</v>
      </c>
      <c r="C41">
        <f t="shared" si="1"/>
        <v>0</v>
      </c>
      <c r="D41">
        <f t="shared" si="2"/>
        <v>0</v>
      </c>
      <c r="E41">
        <f t="shared" si="3"/>
        <v>0</v>
      </c>
      <c r="F41">
        <f t="shared" si="4"/>
        <v>1</v>
      </c>
      <c r="G41">
        <f t="shared" si="12"/>
        <v>1</v>
      </c>
      <c r="H41">
        <f t="shared" si="5"/>
        <v>83</v>
      </c>
      <c r="I41">
        <f t="shared" si="6"/>
        <v>90</v>
      </c>
      <c r="J41">
        <f t="shared" si="7"/>
        <v>92</v>
      </c>
      <c r="K41">
        <f t="shared" si="8"/>
        <v>97</v>
      </c>
      <c r="L41">
        <f t="shared" si="9"/>
        <v>97</v>
      </c>
      <c r="M41">
        <f t="shared" si="10"/>
        <v>99</v>
      </c>
      <c r="AA41" t="s">
        <v>479</v>
      </c>
      <c r="AB41" s="447">
        <f>AB14/99*100</f>
        <v>0</v>
      </c>
      <c r="AC41" s="447">
        <f t="shared" ref="AC41:AM41" si="20">AC14/99*100</f>
        <v>0</v>
      </c>
      <c r="AD41" s="447">
        <f t="shared" si="20"/>
        <v>0</v>
      </c>
      <c r="AE41" s="447">
        <f t="shared" si="20"/>
        <v>0</v>
      </c>
      <c r="AF41" s="447">
        <f t="shared" si="20"/>
        <v>1.0101010101010102</v>
      </c>
      <c r="AG41" s="447">
        <f t="shared" si="20"/>
        <v>1.0101010101010102</v>
      </c>
      <c r="AH41" s="447">
        <f t="shared" si="20"/>
        <v>83.838383838383834</v>
      </c>
      <c r="AI41" s="447">
        <f t="shared" si="20"/>
        <v>90.909090909090907</v>
      </c>
      <c r="AJ41" s="447">
        <f t="shared" si="20"/>
        <v>92.929292929292927</v>
      </c>
      <c r="AK41" s="447">
        <f t="shared" si="20"/>
        <v>97.979797979797979</v>
      </c>
      <c r="AL41" s="447">
        <f t="shared" si="20"/>
        <v>97.979797979797979</v>
      </c>
      <c r="AM41" s="447">
        <f t="shared" si="20"/>
        <v>100</v>
      </c>
    </row>
    <row r="42" spans="1:39">
      <c r="A42" t="s">
        <v>19</v>
      </c>
      <c r="B42">
        <f t="shared" si="0"/>
        <v>0</v>
      </c>
      <c r="C42">
        <f t="shared" si="1"/>
        <v>0</v>
      </c>
      <c r="D42">
        <f t="shared" si="2"/>
        <v>0</v>
      </c>
      <c r="E42">
        <f t="shared" si="3"/>
        <v>5</v>
      </c>
      <c r="F42">
        <f t="shared" si="4"/>
        <v>46</v>
      </c>
      <c r="G42">
        <f t="shared" si="12"/>
        <v>121</v>
      </c>
      <c r="H42">
        <f t="shared" si="5"/>
        <v>124</v>
      </c>
      <c r="I42">
        <f t="shared" si="6"/>
        <v>125</v>
      </c>
      <c r="J42">
        <f t="shared" si="7"/>
        <v>126</v>
      </c>
      <c r="K42">
        <f t="shared" si="8"/>
        <v>126</v>
      </c>
      <c r="L42">
        <f t="shared" si="9"/>
        <v>127</v>
      </c>
      <c r="M42">
        <f t="shared" si="10"/>
        <v>132</v>
      </c>
      <c r="AA42" t="s">
        <v>19</v>
      </c>
      <c r="AB42" s="447">
        <f t="shared" si="17"/>
        <v>0</v>
      </c>
      <c r="AC42" s="447">
        <f t="shared" si="17"/>
        <v>0</v>
      </c>
      <c r="AD42" s="447">
        <f t="shared" si="17"/>
        <v>0</v>
      </c>
      <c r="AE42" s="447">
        <f t="shared" si="17"/>
        <v>3.7878787878787881</v>
      </c>
      <c r="AF42" s="447">
        <f t="shared" si="17"/>
        <v>34.848484848484851</v>
      </c>
      <c r="AG42" s="447">
        <f t="shared" si="17"/>
        <v>91.666666666666657</v>
      </c>
      <c r="AH42" s="447">
        <f t="shared" si="17"/>
        <v>93.939393939393938</v>
      </c>
      <c r="AI42" s="447">
        <f t="shared" si="17"/>
        <v>94.696969696969703</v>
      </c>
      <c r="AJ42" s="447">
        <f t="shared" si="17"/>
        <v>95.454545454545453</v>
      </c>
      <c r="AK42" s="447">
        <f t="shared" si="17"/>
        <v>95.454545454545453</v>
      </c>
      <c r="AL42" s="447">
        <f t="shared" si="17"/>
        <v>96.212121212121218</v>
      </c>
      <c r="AM42" s="447">
        <f t="shared" si="17"/>
        <v>100</v>
      </c>
    </row>
    <row r="43" spans="1:39">
      <c r="A43" s="21" t="s">
        <v>468</v>
      </c>
      <c r="B43">
        <f t="shared" si="0"/>
        <v>0</v>
      </c>
      <c r="C43">
        <f t="shared" si="1"/>
        <v>1</v>
      </c>
      <c r="D43">
        <f t="shared" ref="D43:D46" si="21">SUM(B16:D16)</f>
        <v>3</v>
      </c>
      <c r="E43">
        <f t="shared" ref="E43:E46" si="22">SUM(B16:E16)</f>
        <v>13</v>
      </c>
      <c r="F43">
        <f t="shared" ref="F43:F46" si="23">SUM(B16:F16)</f>
        <v>66</v>
      </c>
      <c r="G43">
        <f t="shared" ref="G43:G46" si="24">SUM(B16:G16)</f>
        <v>120</v>
      </c>
      <c r="H43">
        <f t="shared" ref="H43:H46" si="25">SUM(B16:H16)</f>
        <v>122</v>
      </c>
      <c r="I43">
        <f t="shared" ref="I43:I46" si="26">SUM(B16:I16)</f>
        <v>124</v>
      </c>
      <c r="J43">
        <f t="shared" ref="J43:J46" si="27">SUM(B16:J16)</f>
        <v>125</v>
      </c>
      <c r="K43">
        <f t="shared" ref="K43:K46" si="28">SUM(B16:K16)</f>
        <v>125</v>
      </c>
      <c r="L43">
        <f t="shared" ref="L43:L46" si="29">SUM(B16:L16)</f>
        <v>126</v>
      </c>
      <c r="M43">
        <f t="shared" ref="M43:M46" si="30">SUM(B16:M16)</f>
        <v>132</v>
      </c>
      <c r="AA43" t="s">
        <v>468</v>
      </c>
      <c r="AB43" s="447">
        <f t="shared" si="17"/>
        <v>0</v>
      </c>
      <c r="AC43" s="447">
        <f t="shared" si="17"/>
        <v>0.75757575757575757</v>
      </c>
      <c r="AD43" s="447">
        <f t="shared" si="17"/>
        <v>2.2727272727272729</v>
      </c>
      <c r="AE43" s="447">
        <f t="shared" si="17"/>
        <v>9.8484848484848477</v>
      </c>
      <c r="AF43" s="447">
        <f t="shared" si="17"/>
        <v>50</v>
      </c>
      <c r="AG43" s="447">
        <f t="shared" si="17"/>
        <v>90.909090909090907</v>
      </c>
      <c r="AH43" s="447">
        <f t="shared" si="17"/>
        <v>92.424242424242422</v>
      </c>
      <c r="AI43" s="447">
        <f t="shared" si="17"/>
        <v>93.939393939393938</v>
      </c>
      <c r="AJ43" s="447">
        <f t="shared" si="17"/>
        <v>94.696969696969703</v>
      </c>
      <c r="AK43" s="447">
        <f t="shared" si="17"/>
        <v>94.696969696969703</v>
      </c>
      <c r="AL43" s="447">
        <f t="shared" si="17"/>
        <v>95.454545454545453</v>
      </c>
      <c r="AM43" s="447">
        <f t="shared" si="17"/>
        <v>100</v>
      </c>
    </row>
    <row r="44" spans="1:39">
      <c r="A44" s="21" t="s">
        <v>474</v>
      </c>
      <c r="B44">
        <f t="shared" si="0"/>
        <v>0</v>
      </c>
      <c r="C44">
        <f t="shared" si="1"/>
        <v>0</v>
      </c>
      <c r="D44">
        <f t="shared" si="21"/>
        <v>1</v>
      </c>
      <c r="E44">
        <f t="shared" si="22"/>
        <v>9</v>
      </c>
      <c r="F44">
        <f t="shared" si="23"/>
        <v>68</v>
      </c>
      <c r="G44">
        <f t="shared" si="24"/>
        <v>120</v>
      </c>
      <c r="H44">
        <f t="shared" si="25"/>
        <v>124</v>
      </c>
      <c r="I44">
        <f t="shared" si="26"/>
        <v>125</v>
      </c>
      <c r="J44">
        <f t="shared" si="27"/>
        <v>125</v>
      </c>
      <c r="K44">
        <f t="shared" si="28"/>
        <v>125</v>
      </c>
      <c r="L44">
        <f t="shared" si="29"/>
        <v>126</v>
      </c>
      <c r="M44">
        <f t="shared" si="30"/>
        <v>131</v>
      </c>
      <c r="AA44" t="s">
        <v>474</v>
      </c>
      <c r="AB44" s="447">
        <f>AB17/131*100</f>
        <v>0</v>
      </c>
      <c r="AC44" s="447">
        <f t="shared" ref="AC44:AM44" si="31">AC17/131*100</f>
        <v>0</v>
      </c>
      <c r="AD44" s="447">
        <f t="shared" si="31"/>
        <v>0.76335877862595414</v>
      </c>
      <c r="AE44" s="447">
        <f t="shared" si="31"/>
        <v>6.8702290076335881</v>
      </c>
      <c r="AF44" s="447">
        <f t="shared" si="31"/>
        <v>51.908396946564885</v>
      </c>
      <c r="AG44" s="447">
        <f t="shared" si="31"/>
        <v>91.603053435114504</v>
      </c>
      <c r="AH44" s="447">
        <f t="shared" si="31"/>
        <v>94.656488549618317</v>
      </c>
      <c r="AI44" s="447">
        <f t="shared" si="31"/>
        <v>95.419847328244273</v>
      </c>
      <c r="AJ44" s="447">
        <f t="shared" si="31"/>
        <v>95.419847328244273</v>
      </c>
      <c r="AK44" s="447">
        <f t="shared" si="31"/>
        <v>95.419847328244273</v>
      </c>
      <c r="AL44" s="447">
        <f t="shared" si="31"/>
        <v>96.18320610687023</v>
      </c>
      <c r="AM44" s="447">
        <f t="shared" si="31"/>
        <v>100</v>
      </c>
    </row>
    <row r="45" spans="1:39">
      <c r="A45" s="21" t="s">
        <v>475</v>
      </c>
      <c r="B45">
        <f t="shared" si="0"/>
        <v>0</v>
      </c>
      <c r="C45">
        <f t="shared" si="1"/>
        <v>0</v>
      </c>
      <c r="D45">
        <f t="shared" si="21"/>
        <v>1</v>
      </c>
      <c r="E45">
        <f t="shared" si="22"/>
        <v>4</v>
      </c>
      <c r="F45">
        <f t="shared" si="23"/>
        <v>47</v>
      </c>
      <c r="G45">
        <f t="shared" si="24"/>
        <v>107</v>
      </c>
      <c r="H45">
        <f t="shared" si="25"/>
        <v>111</v>
      </c>
      <c r="I45">
        <f t="shared" si="26"/>
        <v>112</v>
      </c>
      <c r="J45">
        <f t="shared" si="27"/>
        <v>112</v>
      </c>
      <c r="K45">
        <f t="shared" si="28"/>
        <v>112</v>
      </c>
      <c r="L45">
        <f t="shared" si="29"/>
        <v>114</v>
      </c>
      <c r="M45">
        <f t="shared" si="30"/>
        <v>120</v>
      </c>
      <c r="AA45" t="s">
        <v>475</v>
      </c>
      <c r="AB45" s="447">
        <f>AB18/120*100</f>
        <v>0</v>
      </c>
      <c r="AC45" s="447">
        <f t="shared" ref="AC45:AM45" si="32">AC18/120*100</f>
        <v>0</v>
      </c>
      <c r="AD45" s="447">
        <f t="shared" si="32"/>
        <v>0.83333333333333337</v>
      </c>
      <c r="AE45" s="447">
        <f t="shared" si="32"/>
        <v>3.3333333333333335</v>
      </c>
      <c r="AF45" s="447">
        <f t="shared" si="32"/>
        <v>39.166666666666664</v>
      </c>
      <c r="AG45" s="447">
        <f t="shared" si="32"/>
        <v>89.166666666666671</v>
      </c>
      <c r="AH45" s="447">
        <f t="shared" si="32"/>
        <v>92.5</v>
      </c>
      <c r="AI45" s="447">
        <f t="shared" si="32"/>
        <v>93.333333333333329</v>
      </c>
      <c r="AJ45" s="447">
        <f t="shared" si="32"/>
        <v>93.333333333333329</v>
      </c>
      <c r="AK45" s="447">
        <f t="shared" si="32"/>
        <v>93.333333333333329</v>
      </c>
      <c r="AL45" s="447">
        <f t="shared" si="32"/>
        <v>95</v>
      </c>
      <c r="AM45" s="447">
        <f t="shared" si="32"/>
        <v>100</v>
      </c>
    </row>
    <row r="46" spans="1:39">
      <c r="A46" s="21" t="s">
        <v>476</v>
      </c>
      <c r="B46">
        <f t="shared" si="0"/>
        <v>0</v>
      </c>
      <c r="C46">
        <f t="shared" si="1"/>
        <v>0</v>
      </c>
      <c r="D46">
        <f t="shared" si="21"/>
        <v>1</v>
      </c>
      <c r="E46">
        <f t="shared" si="22"/>
        <v>4</v>
      </c>
      <c r="F46">
        <f t="shared" si="23"/>
        <v>39</v>
      </c>
      <c r="G46">
        <f t="shared" si="24"/>
        <v>88</v>
      </c>
      <c r="H46">
        <f t="shared" si="25"/>
        <v>91</v>
      </c>
      <c r="I46">
        <f t="shared" si="26"/>
        <v>91</v>
      </c>
      <c r="J46">
        <f t="shared" si="27"/>
        <v>91</v>
      </c>
      <c r="K46">
        <f t="shared" si="28"/>
        <v>91</v>
      </c>
      <c r="L46">
        <f t="shared" si="29"/>
        <v>93</v>
      </c>
      <c r="M46">
        <f t="shared" si="30"/>
        <v>99</v>
      </c>
      <c r="AA46" t="s">
        <v>476</v>
      </c>
      <c r="AB46" s="447">
        <f>AB19/99*100</f>
        <v>0</v>
      </c>
      <c r="AC46" s="447">
        <f t="shared" ref="AC46:AM46" si="33">AC19/99*100</f>
        <v>0</v>
      </c>
      <c r="AD46" s="447">
        <f t="shared" si="33"/>
        <v>1.0101010101010102</v>
      </c>
      <c r="AE46" s="447">
        <f t="shared" si="33"/>
        <v>4.0404040404040407</v>
      </c>
      <c r="AF46" s="447">
        <f t="shared" si="33"/>
        <v>39.393939393939391</v>
      </c>
      <c r="AG46" s="447">
        <f t="shared" si="33"/>
        <v>88.888888888888886</v>
      </c>
      <c r="AH46" s="447">
        <f t="shared" si="33"/>
        <v>91.919191919191917</v>
      </c>
      <c r="AI46" s="447">
        <f t="shared" si="33"/>
        <v>91.919191919191917</v>
      </c>
      <c r="AJ46" s="447">
        <f t="shared" si="33"/>
        <v>91.919191919191917</v>
      </c>
      <c r="AK46" s="447">
        <f t="shared" si="33"/>
        <v>91.919191919191917</v>
      </c>
      <c r="AL46" s="447">
        <f t="shared" si="33"/>
        <v>93.939393939393938</v>
      </c>
      <c r="AM46" s="447">
        <f t="shared" si="33"/>
        <v>100</v>
      </c>
    </row>
    <row r="47" spans="1:39">
      <c r="A47" t="s">
        <v>20</v>
      </c>
      <c r="B47">
        <f>B20</f>
        <v>0</v>
      </c>
      <c r="C47">
        <f>B20+C20</f>
        <v>10</v>
      </c>
      <c r="D47">
        <f>SUM(B20:D20)</f>
        <v>36</v>
      </c>
      <c r="E47">
        <f>SUM(B20:E20)</f>
        <v>90</v>
      </c>
      <c r="F47">
        <f>SUM(B20:F20)</f>
        <v>91</v>
      </c>
      <c r="G47">
        <f>SUM(B20:G20)</f>
        <v>91</v>
      </c>
      <c r="H47">
        <f>SUM(B20:H20)</f>
        <v>93</v>
      </c>
      <c r="I47">
        <f>SUM(B20:I20)</f>
        <v>93</v>
      </c>
      <c r="J47">
        <f>SUM(B20:J20)</f>
        <v>94</v>
      </c>
      <c r="K47">
        <f>SUM(B20:K20)</f>
        <v>95</v>
      </c>
      <c r="L47">
        <f>SUM(B20:L20)</f>
        <v>95</v>
      </c>
      <c r="M47">
        <f>SUM(B20:M20)</f>
        <v>132</v>
      </c>
      <c r="AA47" t="s">
        <v>20</v>
      </c>
      <c r="AB47" s="447">
        <f t="shared" si="17"/>
        <v>0</v>
      </c>
      <c r="AC47" s="447">
        <f t="shared" si="17"/>
        <v>7.5757575757575761</v>
      </c>
      <c r="AD47" s="447">
        <f t="shared" si="17"/>
        <v>27.27272727272727</v>
      </c>
      <c r="AE47" s="447">
        <f t="shared" si="17"/>
        <v>68.181818181818173</v>
      </c>
      <c r="AF47" s="447">
        <f t="shared" si="17"/>
        <v>68.939393939393938</v>
      </c>
      <c r="AG47" s="447">
        <f t="shared" si="17"/>
        <v>68.939393939393938</v>
      </c>
      <c r="AH47" s="447">
        <f t="shared" si="17"/>
        <v>70.454545454545453</v>
      </c>
      <c r="AI47" s="447">
        <f t="shared" si="17"/>
        <v>70.454545454545453</v>
      </c>
      <c r="AJ47" s="447">
        <f t="shared" si="17"/>
        <v>71.212121212121218</v>
      </c>
      <c r="AK47" s="447">
        <f t="shared" si="17"/>
        <v>71.969696969696969</v>
      </c>
      <c r="AL47" s="447">
        <f t="shared" si="17"/>
        <v>71.969696969696969</v>
      </c>
      <c r="AM47" s="447">
        <f t="shared" si="17"/>
        <v>100</v>
      </c>
    </row>
    <row r="48" spans="1:39">
      <c r="A48" s="27" t="s">
        <v>469</v>
      </c>
      <c r="B48">
        <f t="shared" ref="B48:B51" si="34">B21</f>
        <v>0</v>
      </c>
      <c r="C48">
        <f t="shared" ref="C48:C51" si="35">B21+C21</f>
        <v>24</v>
      </c>
      <c r="D48">
        <f t="shared" ref="D48:D51" si="36">SUM(B21:D21)</f>
        <v>52</v>
      </c>
      <c r="E48">
        <f t="shared" ref="E48:E51" si="37">SUM(B21:E21)</f>
        <v>84</v>
      </c>
      <c r="F48">
        <f t="shared" ref="F48:F51" si="38">SUM(B21:F21)</f>
        <v>88</v>
      </c>
      <c r="G48">
        <f t="shared" ref="G48:G51" si="39">SUM(B21:G21)</f>
        <v>89</v>
      </c>
      <c r="H48">
        <f t="shared" ref="H48:H51" si="40">SUM(B21:H21)</f>
        <v>91</v>
      </c>
      <c r="I48">
        <f t="shared" ref="I48:I51" si="41">SUM(B21:I21)</f>
        <v>92</v>
      </c>
      <c r="J48">
        <f t="shared" ref="J48:J51" si="42">SUM(B21:J21)</f>
        <v>93</v>
      </c>
      <c r="K48">
        <f t="shared" ref="K48:K51" si="43">SUM(B21:K21)</f>
        <v>95</v>
      </c>
      <c r="L48">
        <f t="shared" ref="L48:L51" si="44">SUM(B21:L21)</f>
        <v>95</v>
      </c>
      <c r="M48">
        <f t="shared" ref="M48:M51" si="45">SUM(B21:M21)</f>
        <v>132</v>
      </c>
      <c r="AA48" t="s">
        <v>469</v>
      </c>
      <c r="AB48" s="447">
        <f t="shared" si="17"/>
        <v>0</v>
      </c>
      <c r="AC48" s="447">
        <f t="shared" si="17"/>
        <v>18.181818181818183</v>
      </c>
      <c r="AD48" s="447">
        <f t="shared" si="17"/>
        <v>39.393939393939391</v>
      </c>
      <c r="AE48" s="447">
        <f t="shared" si="17"/>
        <v>63.636363636363633</v>
      </c>
      <c r="AF48" s="447">
        <f t="shared" si="17"/>
        <v>66.666666666666657</v>
      </c>
      <c r="AG48" s="447">
        <f t="shared" si="17"/>
        <v>67.424242424242422</v>
      </c>
      <c r="AH48" s="447">
        <f t="shared" si="17"/>
        <v>68.939393939393938</v>
      </c>
      <c r="AI48" s="447">
        <f t="shared" si="17"/>
        <v>69.696969696969703</v>
      </c>
      <c r="AJ48" s="447">
        <f t="shared" si="17"/>
        <v>70.454545454545453</v>
      </c>
      <c r="AK48" s="447">
        <f t="shared" si="17"/>
        <v>71.969696969696969</v>
      </c>
      <c r="AL48" s="447">
        <f t="shared" si="17"/>
        <v>71.969696969696969</v>
      </c>
      <c r="AM48" s="447">
        <f t="shared" si="17"/>
        <v>100</v>
      </c>
    </row>
    <row r="49" spans="1:39">
      <c r="A49" s="27" t="s">
        <v>471</v>
      </c>
      <c r="B49">
        <f t="shared" si="34"/>
        <v>0</v>
      </c>
      <c r="C49">
        <f t="shared" si="35"/>
        <v>20</v>
      </c>
      <c r="D49">
        <f t="shared" si="36"/>
        <v>54</v>
      </c>
      <c r="E49">
        <f t="shared" si="37"/>
        <v>89</v>
      </c>
      <c r="F49">
        <f t="shared" si="38"/>
        <v>90</v>
      </c>
      <c r="G49">
        <f t="shared" si="39"/>
        <v>90</v>
      </c>
      <c r="H49">
        <f t="shared" si="40"/>
        <v>92</v>
      </c>
      <c r="I49">
        <f t="shared" si="41"/>
        <v>93</v>
      </c>
      <c r="J49">
        <f t="shared" si="42"/>
        <v>95</v>
      </c>
      <c r="K49">
        <f t="shared" si="43"/>
        <v>96</v>
      </c>
      <c r="L49">
        <f t="shared" si="44"/>
        <v>96</v>
      </c>
      <c r="M49">
        <f t="shared" si="45"/>
        <v>132</v>
      </c>
      <c r="AA49" t="s">
        <v>471</v>
      </c>
      <c r="AB49" s="447">
        <f t="shared" si="17"/>
        <v>0</v>
      </c>
      <c r="AC49" s="447">
        <f t="shared" si="17"/>
        <v>15.151515151515152</v>
      </c>
      <c r="AD49" s="447">
        <f t="shared" si="17"/>
        <v>40.909090909090914</v>
      </c>
      <c r="AE49" s="447">
        <f t="shared" si="17"/>
        <v>67.424242424242422</v>
      </c>
      <c r="AF49" s="447">
        <f t="shared" si="17"/>
        <v>68.181818181818173</v>
      </c>
      <c r="AG49" s="447">
        <f t="shared" si="17"/>
        <v>68.181818181818173</v>
      </c>
      <c r="AH49" s="447">
        <f t="shared" si="17"/>
        <v>69.696969696969703</v>
      </c>
      <c r="AI49" s="447">
        <f t="shared" si="17"/>
        <v>70.454545454545453</v>
      </c>
      <c r="AJ49" s="447">
        <f t="shared" si="17"/>
        <v>71.969696969696969</v>
      </c>
      <c r="AK49" s="447">
        <f t="shared" si="17"/>
        <v>72.727272727272734</v>
      </c>
      <c r="AL49" s="447">
        <f t="shared" si="17"/>
        <v>72.727272727272734</v>
      </c>
      <c r="AM49" s="447">
        <f t="shared" si="17"/>
        <v>100</v>
      </c>
    </row>
    <row r="50" spans="1:39">
      <c r="A50" s="27" t="s">
        <v>472</v>
      </c>
      <c r="B50">
        <f t="shared" si="34"/>
        <v>0</v>
      </c>
      <c r="C50">
        <f t="shared" si="35"/>
        <v>11</v>
      </c>
      <c r="D50">
        <f t="shared" si="36"/>
        <v>39</v>
      </c>
      <c r="E50">
        <f t="shared" si="37"/>
        <v>77</v>
      </c>
      <c r="F50">
        <f t="shared" si="38"/>
        <v>77</v>
      </c>
      <c r="G50">
        <f t="shared" si="39"/>
        <v>78</v>
      </c>
      <c r="H50">
        <f t="shared" si="40"/>
        <v>80</v>
      </c>
      <c r="I50">
        <f t="shared" si="41"/>
        <v>80</v>
      </c>
      <c r="J50">
        <f t="shared" si="42"/>
        <v>80</v>
      </c>
      <c r="K50">
        <f t="shared" si="43"/>
        <v>81</v>
      </c>
      <c r="L50">
        <f t="shared" si="44"/>
        <v>81</v>
      </c>
      <c r="M50">
        <f t="shared" si="45"/>
        <v>117</v>
      </c>
      <c r="AA50" t="s">
        <v>472</v>
      </c>
      <c r="AB50" s="447">
        <f>AB23/117*100</f>
        <v>0</v>
      </c>
      <c r="AC50" s="447">
        <f t="shared" ref="AC50:AM50" si="46">AC23/117*100</f>
        <v>9.4017094017094021</v>
      </c>
      <c r="AD50" s="447">
        <f t="shared" si="46"/>
        <v>33.333333333333329</v>
      </c>
      <c r="AE50" s="447">
        <f t="shared" si="46"/>
        <v>65.811965811965806</v>
      </c>
      <c r="AF50" s="447">
        <f t="shared" si="46"/>
        <v>65.811965811965806</v>
      </c>
      <c r="AG50" s="447">
        <f t="shared" si="46"/>
        <v>66.666666666666657</v>
      </c>
      <c r="AH50" s="447">
        <f t="shared" si="46"/>
        <v>68.376068376068375</v>
      </c>
      <c r="AI50" s="447">
        <f t="shared" si="46"/>
        <v>68.376068376068375</v>
      </c>
      <c r="AJ50" s="447">
        <f t="shared" si="46"/>
        <v>68.376068376068375</v>
      </c>
      <c r="AK50" s="447">
        <f t="shared" si="46"/>
        <v>69.230769230769226</v>
      </c>
      <c r="AL50" s="447">
        <f t="shared" si="46"/>
        <v>69.230769230769226</v>
      </c>
      <c r="AM50" s="447">
        <f t="shared" si="46"/>
        <v>100</v>
      </c>
    </row>
    <row r="51" spans="1:39">
      <c r="A51" s="27" t="s">
        <v>473</v>
      </c>
      <c r="B51">
        <f t="shared" si="34"/>
        <v>0</v>
      </c>
      <c r="C51">
        <f t="shared" si="35"/>
        <v>11</v>
      </c>
      <c r="D51">
        <f t="shared" si="36"/>
        <v>33</v>
      </c>
      <c r="E51">
        <f t="shared" si="37"/>
        <v>72</v>
      </c>
      <c r="F51">
        <f t="shared" si="38"/>
        <v>73</v>
      </c>
      <c r="G51">
        <f t="shared" si="39"/>
        <v>74</v>
      </c>
      <c r="H51">
        <f t="shared" si="40"/>
        <v>76</v>
      </c>
      <c r="I51">
        <f t="shared" si="41"/>
        <v>76</v>
      </c>
      <c r="J51">
        <f t="shared" si="42"/>
        <v>76</v>
      </c>
      <c r="K51">
        <f t="shared" si="43"/>
        <v>76</v>
      </c>
      <c r="L51">
        <f t="shared" si="44"/>
        <v>76</v>
      </c>
      <c r="M51">
        <f t="shared" si="45"/>
        <v>105</v>
      </c>
      <c r="AA51" t="s">
        <v>473</v>
      </c>
      <c r="AB51" s="447">
        <f>AB24/105*100</f>
        <v>0</v>
      </c>
      <c r="AC51" s="447">
        <f t="shared" ref="AC51:AM51" si="47">AC24/105*100</f>
        <v>10.476190476190476</v>
      </c>
      <c r="AD51" s="447">
        <f t="shared" si="47"/>
        <v>31.428571428571427</v>
      </c>
      <c r="AE51" s="447">
        <f t="shared" si="47"/>
        <v>68.571428571428569</v>
      </c>
      <c r="AF51" s="447">
        <f t="shared" si="47"/>
        <v>69.523809523809518</v>
      </c>
      <c r="AG51" s="447">
        <f t="shared" si="47"/>
        <v>70.476190476190482</v>
      </c>
      <c r="AH51" s="447">
        <f t="shared" si="47"/>
        <v>72.38095238095238</v>
      </c>
      <c r="AI51" s="447">
        <f t="shared" si="47"/>
        <v>72.38095238095238</v>
      </c>
      <c r="AJ51" s="447">
        <f t="shared" si="47"/>
        <v>72.38095238095238</v>
      </c>
      <c r="AK51" s="447">
        <f t="shared" si="47"/>
        <v>72.38095238095238</v>
      </c>
      <c r="AL51" s="447">
        <f t="shared" si="47"/>
        <v>72.38095238095238</v>
      </c>
      <c r="AM51" s="447">
        <f t="shared" si="47"/>
        <v>100</v>
      </c>
    </row>
    <row r="52" spans="1:39">
      <c r="A52" t="s">
        <v>21</v>
      </c>
      <c r="B52">
        <f>B25</f>
        <v>0</v>
      </c>
      <c r="C52">
        <f>B25+C25</f>
        <v>0</v>
      </c>
      <c r="D52">
        <f>SUM(B25:D25)</f>
        <v>0</v>
      </c>
      <c r="E52">
        <f>SUM(B25:E25)</f>
        <v>0</v>
      </c>
      <c r="F52">
        <f>SUM(B25:F25)</f>
        <v>1</v>
      </c>
      <c r="G52">
        <f>SUM(B25:G25)</f>
        <v>1</v>
      </c>
      <c r="H52">
        <f>SUM(B25:H25)</f>
        <v>7</v>
      </c>
      <c r="I52">
        <f>SUM(B25:I25)</f>
        <v>113</v>
      </c>
      <c r="J52">
        <f>SUM(B25:J25)</f>
        <v>131</v>
      </c>
      <c r="K52">
        <f>SUM(B25:K25)</f>
        <v>132</v>
      </c>
      <c r="L52">
        <f>SUM(B25:L25)</f>
        <v>132</v>
      </c>
      <c r="M52">
        <f>SUM(B25:M25)</f>
        <v>132</v>
      </c>
      <c r="AA52" s="121" t="s">
        <v>21</v>
      </c>
      <c r="AB52" s="447">
        <f t="shared" si="17"/>
        <v>0</v>
      </c>
      <c r="AC52" s="447">
        <f t="shared" si="17"/>
        <v>0</v>
      </c>
      <c r="AD52" s="447">
        <f t="shared" si="17"/>
        <v>0</v>
      </c>
      <c r="AE52" s="447">
        <f t="shared" si="17"/>
        <v>0</v>
      </c>
      <c r="AF52" s="447">
        <f t="shared" si="17"/>
        <v>0.75757575757575757</v>
      </c>
      <c r="AG52" s="447">
        <f t="shared" si="17"/>
        <v>0.75757575757575757</v>
      </c>
      <c r="AH52" s="447">
        <f t="shared" si="17"/>
        <v>5.3030303030303028</v>
      </c>
      <c r="AI52" s="447">
        <f t="shared" si="17"/>
        <v>85.606060606060609</v>
      </c>
      <c r="AJ52" s="447">
        <f t="shared" si="17"/>
        <v>99.242424242424249</v>
      </c>
      <c r="AK52" s="447">
        <f t="shared" si="17"/>
        <v>100</v>
      </c>
      <c r="AL52" s="447">
        <f t="shared" si="17"/>
        <v>100</v>
      </c>
      <c r="AM52" s="447">
        <f t="shared" si="17"/>
        <v>100</v>
      </c>
    </row>
    <row r="53" spans="1:39" ht="15.75">
      <c r="A53" s="413" t="s">
        <v>460</v>
      </c>
      <c r="B53">
        <f t="shared" ref="B53:B56" si="48">B26</f>
        <v>0</v>
      </c>
      <c r="C53">
        <f t="shared" ref="C53:C56" si="49">B26+C26</f>
        <v>0</v>
      </c>
      <c r="D53">
        <f t="shared" ref="D53:D56" si="50">SUM(B26:D26)</f>
        <v>0</v>
      </c>
      <c r="E53">
        <f t="shared" ref="E53:E56" si="51">SUM(B26:E26)</f>
        <v>0</v>
      </c>
      <c r="F53">
        <f t="shared" ref="F53:F56" si="52">SUM(B26:F26)</f>
        <v>0</v>
      </c>
      <c r="G53">
        <f t="shared" ref="G53:G56" si="53">SUM(B26:G26)</f>
        <v>2</v>
      </c>
      <c r="H53">
        <f t="shared" ref="H53:H56" si="54">SUM(B26:H26)</f>
        <v>8</v>
      </c>
      <c r="I53">
        <f t="shared" ref="I53:I56" si="55">SUM(B26:I26)</f>
        <v>102</v>
      </c>
      <c r="J53">
        <f t="shared" ref="J53:J56" si="56">SUM(B26:J26)</f>
        <v>129</v>
      </c>
      <c r="K53">
        <f t="shared" ref="K53:K56" si="57">SUM(B26:K26)</f>
        <v>130</v>
      </c>
      <c r="L53">
        <f t="shared" ref="L53:L56" si="58">SUM(B26:L26)</f>
        <v>130</v>
      </c>
      <c r="M53">
        <f t="shared" ref="M53:M56" si="59">SUM(B26:M26)</f>
        <v>130</v>
      </c>
      <c r="AA53" t="s">
        <v>460</v>
      </c>
      <c r="AB53" s="447">
        <f>AB26/130*100</f>
        <v>0</v>
      </c>
      <c r="AC53" s="447">
        <f t="shared" ref="AC53:AM53" si="60">AC26/130*100</f>
        <v>0</v>
      </c>
      <c r="AD53" s="447">
        <f t="shared" si="60"/>
        <v>0</v>
      </c>
      <c r="AE53" s="447">
        <f t="shared" si="60"/>
        <v>0</v>
      </c>
      <c r="AF53" s="447">
        <f t="shared" si="60"/>
        <v>0</v>
      </c>
      <c r="AG53" s="447">
        <f t="shared" si="60"/>
        <v>1.5384615384615385</v>
      </c>
      <c r="AH53" s="447">
        <f t="shared" si="60"/>
        <v>6.1538461538461542</v>
      </c>
      <c r="AI53" s="447">
        <f t="shared" si="60"/>
        <v>78.461538461538467</v>
      </c>
      <c r="AJ53" s="447">
        <f t="shared" si="60"/>
        <v>99.230769230769226</v>
      </c>
      <c r="AK53" s="447">
        <f t="shared" si="60"/>
        <v>100</v>
      </c>
      <c r="AL53" s="447">
        <f t="shared" si="60"/>
        <v>100</v>
      </c>
      <c r="AM53" s="447">
        <f t="shared" si="60"/>
        <v>100</v>
      </c>
    </row>
    <row r="54" spans="1:39" ht="15.75">
      <c r="A54" s="413" t="s">
        <v>461</v>
      </c>
      <c r="B54">
        <f t="shared" si="48"/>
        <v>0</v>
      </c>
      <c r="C54">
        <f t="shared" si="49"/>
        <v>0</v>
      </c>
      <c r="D54">
        <f t="shared" si="50"/>
        <v>0</v>
      </c>
      <c r="E54">
        <f t="shared" si="51"/>
        <v>0</v>
      </c>
      <c r="F54">
        <f t="shared" si="52"/>
        <v>1</v>
      </c>
      <c r="G54">
        <f t="shared" si="53"/>
        <v>1</v>
      </c>
      <c r="H54">
        <f t="shared" si="54"/>
        <v>8</v>
      </c>
      <c r="I54">
        <f t="shared" si="55"/>
        <v>113</v>
      </c>
      <c r="J54">
        <f t="shared" si="56"/>
        <v>131</v>
      </c>
      <c r="K54">
        <f t="shared" si="57"/>
        <v>132</v>
      </c>
      <c r="L54">
        <f t="shared" si="58"/>
        <v>132</v>
      </c>
      <c r="M54">
        <f t="shared" si="59"/>
        <v>132</v>
      </c>
      <c r="AA54" t="s">
        <v>461</v>
      </c>
      <c r="AB54" s="447">
        <f t="shared" si="17"/>
        <v>0</v>
      </c>
      <c r="AC54" s="447">
        <f t="shared" si="17"/>
        <v>0</v>
      </c>
      <c r="AD54" s="447">
        <f t="shared" si="17"/>
        <v>0</v>
      </c>
      <c r="AE54" s="447">
        <f t="shared" si="17"/>
        <v>0</v>
      </c>
      <c r="AF54" s="447">
        <f t="shared" si="17"/>
        <v>0.75757575757575757</v>
      </c>
      <c r="AG54" s="447">
        <f t="shared" si="17"/>
        <v>0.75757575757575757</v>
      </c>
      <c r="AH54" s="447">
        <f t="shared" si="17"/>
        <v>6.0606060606060606</v>
      </c>
      <c r="AI54" s="447">
        <f t="shared" si="17"/>
        <v>85.606060606060609</v>
      </c>
      <c r="AJ54" s="447">
        <f t="shared" si="17"/>
        <v>99.242424242424249</v>
      </c>
      <c r="AK54" s="447">
        <f t="shared" si="17"/>
        <v>100</v>
      </c>
      <c r="AL54" s="447">
        <f t="shared" si="17"/>
        <v>100</v>
      </c>
      <c r="AM54" s="447">
        <f t="shared" si="17"/>
        <v>100</v>
      </c>
    </row>
    <row r="55" spans="1:39" ht="15.75">
      <c r="A55" s="413" t="s">
        <v>462</v>
      </c>
      <c r="B55">
        <f t="shared" si="48"/>
        <v>0</v>
      </c>
      <c r="C55">
        <f t="shared" si="49"/>
        <v>0</v>
      </c>
      <c r="D55">
        <f t="shared" si="50"/>
        <v>0</v>
      </c>
      <c r="E55">
        <f t="shared" si="51"/>
        <v>0</v>
      </c>
      <c r="F55">
        <f t="shared" si="52"/>
        <v>1</v>
      </c>
      <c r="G55">
        <f t="shared" si="53"/>
        <v>2</v>
      </c>
      <c r="H55">
        <f t="shared" si="54"/>
        <v>46</v>
      </c>
      <c r="I55">
        <f t="shared" si="55"/>
        <v>115</v>
      </c>
      <c r="J55">
        <f t="shared" si="56"/>
        <v>117</v>
      </c>
      <c r="K55">
        <f t="shared" si="57"/>
        <v>118</v>
      </c>
      <c r="L55">
        <f t="shared" si="58"/>
        <v>118</v>
      </c>
      <c r="M55">
        <f t="shared" si="59"/>
        <v>118</v>
      </c>
      <c r="AA55" t="s">
        <v>462</v>
      </c>
      <c r="AB55" s="447">
        <f>AB28/118*100</f>
        <v>0</v>
      </c>
      <c r="AC55" s="447">
        <f t="shared" ref="AC55:AM55" si="61">AC28/118*100</f>
        <v>0</v>
      </c>
      <c r="AD55" s="447">
        <f t="shared" si="61"/>
        <v>0</v>
      </c>
      <c r="AE55" s="447">
        <f t="shared" si="61"/>
        <v>0</v>
      </c>
      <c r="AF55" s="447">
        <f t="shared" si="61"/>
        <v>0.84745762711864403</v>
      </c>
      <c r="AG55" s="447">
        <f t="shared" si="61"/>
        <v>1.6949152542372881</v>
      </c>
      <c r="AH55" s="447">
        <f t="shared" si="61"/>
        <v>38.983050847457626</v>
      </c>
      <c r="AI55" s="447">
        <f t="shared" si="61"/>
        <v>97.457627118644069</v>
      </c>
      <c r="AJ55" s="447">
        <f t="shared" si="61"/>
        <v>99.152542372881356</v>
      </c>
      <c r="AK55" s="447">
        <f t="shared" si="61"/>
        <v>100</v>
      </c>
      <c r="AL55" s="447">
        <f t="shared" si="61"/>
        <v>100</v>
      </c>
      <c r="AM55" s="447">
        <f t="shared" si="61"/>
        <v>100</v>
      </c>
    </row>
    <row r="56" spans="1:39" ht="15.75">
      <c r="A56" s="413" t="s">
        <v>470</v>
      </c>
      <c r="B56">
        <f t="shared" si="48"/>
        <v>0</v>
      </c>
      <c r="C56">
        <f t="shared" si="49"/>
        <v>0</v>
      </c>
      <c r="D56">
        <f t="shared" si="50"/>
        <v>0</v>
      </c>
      <c r="E56">
        <f t="shared" si="51"/>
        <v>0</v>
      </c>
      <c r="F56">
        <f t="shared" si="52"/>
        <v>1</v>
      </c>
      <c r="G56">
        <f t="shared" si="53"/>
        <v>1</v>
      </c>
      <c r="H56">
        <f t="shared" si="54"/>
        <v>43</v>
      </c>
      <c r="I56">
        <f t="shared" si="55"/>
        <v>95</v>
      </c>
      <c r="J56">
        <f t="shared" si="56"/>
        <v>95</v>
      </c>
      <c r="K56">
        <f t="shared" si="57"/>
        <v>96</v>
      </c>
      <c r="L56">
        <f t="shared" si="58"/>
        <v>96</v>
      </c>
      <c r="M56">
        <f t="shared" si="59"/>
        <v>96</v>
      </c>
      <c r="AA56" t="s">
        <v>470</v>
      </c>
      <c r="AB56" s="447">
        <f>AB29/96*100</f>
        <v>0</v>
      </c>
      <c r="AC56" s="447">
        <f t="shared" ref="AC56:AM56" si="62">AC29/96*100</f>
        <v>0</v>
      </c>
      <c r="AD56" s="447">
        <f t="shared" si="62"/>
        <v>0</v>
      </c>
      <c r="AE56" s="447">
        <f t="shared" si="62"/>
        <v>0</v>
      </c>
      <c r="AF56" s="447">
        <f t="shared" si="62"/>
        <v>1.0416666666666665</v>
      </c>
      <c r="AG56" s="447">
        <f t="shared" si="62"/>
        <v>1.0416666666666665</v>
      </c>
      <c r="AH56" s="447">
        <f t="shared" si="62"/>
        <v>44.791666666666671</v>
      </c>
      <c r="AI56" s="447">
        <f t="shared" si="62"/>
        <v>98.958333333333343</v>
      </c>
      <c r="AJ56" s="447">
        <f t="shared" si="62"/>
        <v>98.958333333333343</v>
      </c>
      <c r="AK56" s="447">
        <f t="shared" si="62"/>
        <v>100</v>
      </c>
      <c r="AL56" s="447">
        <f t="shared" si="62"/>
        <v>100</v>
      </c>
      <c r="AM56" s="447">
        <f t="shared" si="62"/>
        <v>100</v>
      </c>
    </row>
    <row r="57" spans="1:39">
      <c r="AB57">
        <f>AB30/132*100</f>
        <v>0</v>
      </c>
    </row>
    <row r="58" spans="1:39" ht="19.5" thickBot="1">
      <c r="A58" s="82" t="s">
        <v>23</v>
      </c>
    </row>
    <row r="59" spans="1:39" ht="15.75">
      <c r="A59" s="42" t="s">
        <v>15</v>
      </c>
      <c r="B59" s="43">
        <v>1.4999999999999999E-2</v>
      </c>
      <c r="C59" s="43">
        <v>0.03</v>
      </c>
      <c r="D59" s="43">
        <v>0.06</v>
      </c>
      <c r="E59" s="43">
        <v>0.125</v>
      </c>
      <c r="F59" s="43">
        <v>0.25</v>
      </c>
      <c r="G59" s="43">
        <v>0.5</v>
      </c>
      <c r="H59" s="43">
        <v>1</v>
      </c>
      <c r="I59" s="43">
        <v>2</v>
      </c>
      <c r="J59" s="43">
        <v>4</v>
      </c>
      <c r="K59" s="43">
        <v>8</v>
      </c>
      <c r="L59" s="43">
        <v>16</v>
      </c>
      <c r="M59" s="44" t="s">
        <v>16</v>
      </c>
    </row>
    <row r="60" spans="1:39" ht="15.75">
      <c r="A60" s="45" t="s">
        <v>24</v>
      </c>
      <c r="B60" s="46">
        <v>0</v>
      </c>
      <c r="C60" s="46">
        <v>0</v>
      </c>
      <c r="D60" s="46">
        <v>0</v>
      </c>
      <c r="E60" s="47">
        <v>3</v>
      </c>
      <c r="F60" s="48">
        <v>17</v>
      </c>
      <c r="G60" s="48">
        <v>16</v>
      </c>
      <c r="H60" s="48">
        <v>13</v>
      </c>
      <c r="I60" s="49">
        <v>1</v>
      </c>
      <c r="J60" s="49">
        <v>2</v>
      </c>
      <c r="K60" s="46">
        <v>0</v>
      </c>
      <c r="L60" s="49">
        <v>2</v>
      </c>
      <c r="M60" s="50">
        <v>46</v>
      </c>
    </row>
    <row r="61" spans="1:39" ht="15.75">
      <c r="A61" s="51" t="s">
        <v>25</v>
      </c>
      <c r="B61" s="46">
        <v>0</v>
      </c>
      <c r="C61" s="52">
        <v>1</v>
      </c>
      <c r="D61" s="52">
        <v>2</v>
      </c>
      <c r="E61" s="53">
        <v>25</v>
      </c>
      <c r="F61" s="53">
        <v>25</v>
      </c>
      <c r="G61" s="52">
        <v>2</v>
      </c>
      <c r="H61" s="46">
        <v>0</v>
      </c>
      <c r="I61" s="52">
        <v>1</v>
      </c>
      <c r="J61" s="54">
        <v>15</v>
      </c>
      <c r="K61" s="46">
        <v>7</v>
      </c>
      <c r="L61" s="54">
        <v>10</v>
      </c>
      <c r="M61" s="55">
        <v>12</v>
      </c>
    </row>
    <row r="62" spans="1:39" ht="15.75">
      <c r="A62" s="56" t="s">
        <v>26</v>
      </c>
      <c r="B62" s="46">
        <v>0</v>
      </c>
      <c r="C62" s="46">
        <v>0</v>
      </c>
      <c r="D62" s="46">
        <v>0</v>
      </c>
      <c r="E62" s="46">
        <v>0</v>
      </c>
      <c r="F62" s="57">
        <v>23</v>
      </c>
      <c r="G62" s="57">
        <v>19</v>
      </c>
      <c r="H62" s="58">
        <v>2</v>
      </c>
      <c r="I62" s="46">
        <v>0</v>
      </c>
      <c r="J62" s="46">
        <v>0</v>
      </c>
      <c r="K62" s="58">
        <v>2</v>
      </c>
      <c r="L62" s="58">
        <v>2</v>
      </c>
      <c r="M62" s="59">
        <v>52</v>
      </c>
    </row>
    <row r="63" spans="1:39" ht="15.75">
      <c r="A63" s="60" t="s">
        <v>18</v>
      </c>
      <c r="B63" s="46">
        <v>0</v>
      </c>
      <c r="C63" s="46">
        <v>0</v>
      </c>
      <c r="D63" s="46">
        <v>0</v>
      </c>
      <c r="E63" s="46">
        <v>0</v>
      </c>
      <c r="F63" s="61">
        <v>2</v>
      </c>
      <c r="G63" s="62">
        <v>56</v>
      </c>
      <c r="H63" s="63">
        <v>39</v>
      </c>
      <c r="I63" s="64">
        <v>1</v>
      </c>
      <c r="J63" s="61">
        <v>2</v>
      </c>
      <c r="K63" s="46">
        <v>0</v>
      </c>
      <c r="L63" s="46">
        <v>0</v>
      </c>
      <c r="M63" s="65">
        <v>0</v>
      </c>
    </row>
    <row r="64" spans="1:39" ht="15.75">
      <c r="A64" s="66" t="s">
        <v>19</v>
      </c>
      <c r="B64" s="46">
        <v>0</v>
      </c>
      <c r="C64" s="46">
        <v>0</v>
      </c>
      <c r="D64" s="46">
        <v>0</v>
      </c>
      <c r="E64" s="46">
        <v>0</v>
      </c>
      <c r="F64" s="67">
        <v>92</v>
      </c>
      <c r="G64" s="46">
        <v>0</v>
      </c>
      <c r="H64" s="46">
        <v>0</v>
      </c>
      <c r="I64" s="46">
        <v>0</v>
      </c>
      <c r="J64" s="68">
        <v>1</v>
      </c>
      <c r="K64" s="46">
        <v>0</v>
      </c>
      <c r="L64" s="68">
        <v>1</v>
      </c>
      <c r="M64" s="69">
        <v>6</v>
      </c>
    </row>
    <row r="65" spans="1:14" ht="15.75">
      <c r="A65" s="70" t="s">
        <v>20</v>
      </c>
      <c r="B65" s="71">
        <v>1</v>
      </c>
      <c r="C65" s="46">
        <v>0</v>
      </c>
      <c r="D65" s="72">
        <v>27</v>
      </c>
      <c r="E65" s="73">
        <v>48</v>
      </c>
      <c r="F65" s="74">
        <v>7</v>
      </c>
      <c r="G65" s="46">
        <v>0</v>
      </c>
      <c r="H65" s="46">
        <v>0</v>
      </c>
      <c r="I65" s="46">
        <v>0</v>
      </c>
      <c r="J65" s="46">
        <v>0</v>
      </c>
      <c r="K65" s="46">
        <v>0</v>
      </c>
      <c r="L65" s="46">
        <v>0</v>
      </c>
      <c r="M65" s="75">
        <v>17</v>
      </c>
    </row>
    <row r="66" spans="1:14" ht="16.5" thickBot="1">
      <c r="A66" s="76" t="s">
        <v>21</v>
      </c>
      <c r="B66" s="77">
        <v>0</v>
      </c>
      <c r="C66" s="77">
        <v>0</v>
      </c>
      <c r="D66" s="77">
        <v>0</v>
      </c>
      <c r="E66" s="77">
        <v>0</v>
      </c>
      <c r="F66" s="77">
        <v>0</v>
      </c>
      <c r="G66" s="77">
        <v>0</v>
      </c>
      <c r="H66" s="78">
        <v>97</v>
      </c>
      <c r="I66" s="79">
        <v>3</v>
      </c>
      <c r="J66" s="77">
        <v>0</v>
      </c>
      <c r="K66" s="77">
        <v>0</v>
      </c>
      <c r="L66" s="77">
        <v>0</v>
      </c>
      <c r="M66" s="80">
        <v>0</v>
      </c>
    </row>
    <row r="67" spans="1:14" s="121" customFormat="1" ht="16.5" thickBot="1">
      <c r="A67" s="117"/>
      <c r="B67" s="118"/>
      <c r="C67" s="118"/>
      <c r="D67" s="118"/>
      <c r="E67" s="118"/>
      <c r="F67" s="118"/>
      <c r="G67" s="118"/>
      <c r="H67" s="119"/>
      <c r="I67" s="118"/>
      <c r="J67" s="118"/>
      <c r="K67" s="118"/>
      <c r="L67" s="118"/>
      <c r="M67" s="120"/>
    </row>
    <row r="68" spans="1:14" ht="15.75">
      <c r="A68" s="4" t="s">
        <v>15</v>
      </c>
      <c r="B68" s="5">
        <v>1.4999999999999999E-2</v>
      </c>
      <c r="C68" s="5">
        <v>0.03</v>
      </c>
      <c r="D68" s="5">
        <v>0.06</v>
      </c>
      <c r="E68" s="5">
        <v>0.125</v>
      </c>
      <c r="F68" s="5">
        <v>0.25</v>
      </c>
      <c r="G68" s="5">
        <v>0.5</v>
      </c>
      <c r="H68" s="5">
        <v>1</v>
      </c>
      <c r="I68" s="5">
        <v>2</v>
      </c>
      <c r="J68" s="5">
        <v>4</v>
      </c>
      <c r="K68" s="5">
        <v>8</v>
      </c>
      <c r="L68" s="5">
        <v>16</v>
      </c>
      <c r="M68" s="6" t="s">
        <v>16</v>
      </c>
    </row>
    <row r="69" spans="1:14">
      <c r="A69" s="126" t="s">
        <v>24</v>
      </c>
      <c r="B69">
        <f t="shared" ref="B69:B75" si="63">B60</f>
        <v>0</v>
      </c>
      <c r="C69">
        <f t="shared" ref="C69:C75" si="64">B60+C60</f>
        <v>0</v>
      </c>
      <c r="D69">
        <f t="shared" ref="D69:D75" si="65">SUM(B60:D60)</f>
        <v>0</v>
      </c>
      <c r="E69">
        <f t="shared" ref="E69:E75" si="66">SUM(B60:E60)</f>
        <v>3</v>
      </c>
      <c r="F69">
        <f t="shared" ref="F69:F75" si="67">SUM(B60:F60)</f>
        <v>20</v>
      </c>
      <c r="G69">
        <f t="shared" ref="G69:G75" si="68">SUM(B60:G60)</f>
        <v>36</v>
      </c>
      <c r="H69">
        <f t="shared" ref="H69:H75" si="69">SUM(B60:H60)</f>
        <v>49</v>
      </c>
      <c r="I69">
        <f t="shared" ref="I69:I75" si="70">SUM(B60:I60)</f>
        <v>50</v>
      </c>
      <c r="J69">
        <f t="shared" ref="J69:J75" si="71">SUM(B60:J60)</f>
        <v>52</v>
      </c>
      <c r="K69">
        <f t="shared" ref="K69:K75" si="72">SUM(B60:K60)</f>
        <v>52</v>
      </c>
      <c r="L69">
        <f t="shared" ref="L69:L75" si="73">SUM(B60:L60)</f>
        <v>54</v>
      </c>
      <c r="M69">
        <f t="shared" ref="M69:M75" si="74">SUM(B60:M60)</f>
        <v>100</v>
      </c>
    </row>
    <row r="70" spans="1:14">
      <c r="A70" s="126" t="s">
        <v>25</v>
      </c>
      <c r="B70">
        <f t="shared" si="63"/>
        <v>0</v>
      </c>
      <c r="C70">
        <f t="shared" si="64"/>
        <v>1</v>
      </c>
      <c r="D70">
        <f t="shared" si="65"/>
        <v>3</v>
      </c>
      <c r="E70">
        <f t="shared" si="66"/>
        <v>28</v>
      </c>
      <c r="F70">
        <f t="shared" si="67"/>
        <v>53</v>
      </c>
      <c r="G70">
        <f t="shared" si="68"/>
        <v>55</v>
      </c>
      <c r="H70">
        <f t="shared" si="69"/>
        <v>55</v>
      </c>
      <c r="I70">
        <f t="shared" si="70"/>
        <v>56</v>
      </c>
      <c r="J70">
        <f t="shared" si="71"/>
        <v>71</v>
      </c>
      <c r="K70">
        <f t="shared" si="72"/>
        <v>78</v>
      </c>
      <c r="L70">
        <f t="shared" si="73"/>
        <v>88</v>
      </c>
      <c r="M70">
        <f t="shared" si="74"/>
        <v>100</v>
      </c>
    </row>
    <row r="71" spans="1:14">
      <c r="A71" t="s">
        <v>26</v>
      </c>
      <c r="B71">
        <f t="shared" si="63"/>
        <v>0</v>
      </c>
      <c r="C71">
        <f t="shared" si="64"/>
        <v>0</v>
      </c>
      <c r="D71">
        <f t="shared" si="65"/>
        <v>0</v>
      </c>
      <c r="E71">
        <f t="shared" si="66"/>
        <v>0</v>
      </c>
      <c r="F71">
        <f t="shared" si="67"/>
        <v>23</v>
      </c>
      <c r="G71">
        <f t="shared" si="68"/>
        <v>42</v>
      </c>
      <c r="H71">
        <f t="shared" si="69"/>
        <v>44</v>
      </c>
      <c r="I71">
        <f t="shared" si="70"/>
        <v>44</v>
      </c>
      <c r="J71">
        <f t="shared" si="71"/>
        <v>44</v>
      </c>
      <c r="K71">
        <f t="shared" si="72"/>
        <v>46</v>
      </c>
      <c r="L71">
        <f t="shared" si="73"/>
        <v>48</v>
      </c>
      <c r="M71">
        <f t="shared" si="74"/>
        <v>100</v>
      </c>
    </row>
    <row r="72" spans="1:14">
      <c r="A72" t="s">
        <v>18</v>
      </c>
      <c r="B72">
        <f t="shared" si="63"/>
        <v>0</v>
      </c>
      <c r="C72">
        <f t="shared" si="64"/>
        <v>0</v>
      </c>
      <c r="D72">
        <f t="shared" si="65"/>
        <v>0</v>
      </c>
      <c r="E72">
        <f t="shared" si="66"/>
        <v>0</v>
      </c>
      <c r="F72">
        <f t="shared" si="67"/>
        <v>2</v>
      </c>
      <c r="G72">
        <f t="shared" si="68"/>
        <v>58</v>
      </c>
      <c r="H72">
        <f t="shared" si="69"/>
        <v>97</v>
      </c>
      <c r="I72">
        <f t="shared" si="70"/>
        <v>98</v>
      </c>
      <c r="J72">
        <f t="shared" si="71"/>
        <v>100</v>
      </c>
      <c r="K72">
        <f t="shared" si="72"/>
        <v>100</v>
      </c>
      <c r="L72">
        <f t="shared" si="73"/>
        <v>100</v>
      </c>
      <c r="M72">
        <f t="shared" si="74"/>
        <v>100</v>
      </c>
    </row>
    <row r="73" spans="1:14">
      <c r="A73" t="s">
        <v>19</v>
      </c>
      <c r="B73">
        <f t="shared" si="63"/>
        <v>0</v>
      </c>
      <c r="C73">
        <f t="shared" si="64"/>
        <v>0</v>
      </c>
      <c r="D73">
        <f t="shared" si="65"/>
        <v>0</v>
      </c>
      <c r="E73">
        <f t="shared" si="66"/>
        <v>0</v>
      </c>
      <c r="F73">
        <f t="shared" si="67"/>
        <v>92</v>
      </c>
      <c r="G73">
        <f t="shared" si="68"/>
        <v>92</v>
      </c>
      <c r="H73">
        <f t="shared" si="69"/>
        <v>92</v>
      </c>
      <c r="I73">
        <f t="shared" si="70"/>
        <v>92</v>
      </c>
      <c r="J73">
        <f t="shared" si="71"/>
        <v>93</v>
      </c>
      <c r="K73">
        <f t="shared" si="72"/>
        <v>93</v>
      </c>
      <c r="L73">
        <f t="shared" si="73"/>
        <v>94</v>
      </c>
      <c r="M73">
        <f t="shared" si="74"/>
        <v>100</v>
      </c>
    </row>
    <row r="74" spans="1:14">
      <c r="A74" t="s">
        <v>20</v>
      </c>
      <c r="B74">
        <f t="shared" si="63"/>
        <v>1</v>
      </c>
      <c r="C74">
        <f t="shared" si="64"/>
        <v>1</v>
      </c>
      <c r="D74">
        <f t="shared" si="65"/>
        <v>28</v>
      </c>
      <c r="E74">
        <f t="shared" si="66"/>
        <v>76</v>
      </c>
      <c r="F74">
        <f t="shared" si="67"/>
        <v>83</v>
      </c>
      <c r="G74">
        <f t="shared" si="68"/>
        <v>83</v>
      </c>
      <c r="H74">
        <f t="shared" si="69"/>
        <v>83</v>
      </c>
      <c r="I74">
        <f t="shared" si="70"/>
        <v>83</v>
      </c>
      <c r="J74">
        <f t="shared" si="71"/>
        <v>83</v>
      </c>
      <c r="K74">
        <f t="shared" si="72"/>
        <v>83</v>
      </c>
      <c r="L74">
        <f t="shared" si="73"/>
        <v>83</v>
      </c>
      <c r="M74">
        <f t="shared" si="74"/>
        <v>100</v>
      </c>
    </row>
    <row r="75" spans="1:14">
      <c r="A75" t="s">
        <v>21</v>
      </c>
      <c r="B75">
        <f t="shared" si="63"/>
        <v>0</v>
      </c>
      <c r="C75">
        <f t="shared" si="64"/>
        <v>0</v>
      </c>
      <c r="D75">
        <f t="shared" si="65"/>
        <v>0</v>
      </c>
      <c r="E75">
        <f t="shared" si="66"/>
        <v>0</v>
      </c>
      <c r="F75">
        <f t="shared" si="67"/>
        <v>0</v>
      </c>
      <c r="G75">
        <f t="shared" si="68"/>
        <v>0</v>
      </c>
      <c r="H75">
        <f t="shared" si="69"/>
        <v>97</v>
      </c>
      <c r="I75">
        <f t="shared" si="70"/>
        <v>100</v>
      </c>
      <c r="J75">
        <f t="shared" si="71"/>
        <v>100</v>
      </c>
      <c r="K75">
        <f t="shared" si="72"/>
        <v>100</v>
      </c>
      <c r="L75">
        <f t="shared" si="73"/>
        <v>100</v>
      </c>
      <c r="M75">
        <f t="shared" si="74"/>
        <v>100</v>
      </c>
    </row>
    <row r="79" spans="1:14" ht="19.5" thickBot="1">
      <c r="A79" s="81" t="s">
        <v>27</v>
      </c>
    </row>
    <row r="80" spans="1:14" ht="15.75">
      <c r="A80" s="42" t="s">
        <v>15</v>
      </c>
      <c r="B80" s="43" t="s">
        <v>28</v>
      </c>
      <c r="C80" s="43">
        <v>8.0000000000000002E-3</v>
      </c>
      <c r="D80" s="43">
        <v>1.4999999999999999E-2</v>
      </c>
      <c r="E80" s="43">
        <v>0.03</v>
      </c>
      <c r="F80" s="43">
        <v>0.06</v>
      </c>
      <c r="G80" s="43">
        <v>0.12</v>
      </c>
      <c r="H80" s="43">
        <v>0.25</v>
      </c>
      <c r="I80" s="43">
        <v>0.5</v>
      </c>
      <c r="J80" s="43">
        <v>1</v>
      </c>
      <c r="K80" s="43">
        <v>2</v>
      </c>
      <c r="L80" s="43">
        <v>4</v>
      </c>
      <c r="M80" s="43">
        <v>8</v>
      </c>
      <c r="N80" s="44" t="s">
        <v>29</v>
      </c>
    </row>
    <row r="81" spans="1:14" ht="15.75">
      <c r="A81" s="83" t="s">
        <v>30</v>
      </c>
      <c r="B81" s="84">
        <v>20</v>
      </c>
      <c r="C81" s="46">
        <v>0</v>
      </c>
      <c r="D81" s="85">
        <v>5</v>
      </c>
      <c r="E81" s="86">
        <v>2</v>
      </c>
      <c r="F81" s="87">
        <v>1</v>
      </c>
      <c r="G81" s="46">
        <v>0</v>
      </c>
      <c r="H81" s="46">
        <v>0</v>
      </c>
      <c r="I81" s="87">
        <v>1</v>
      </c>
      <c r="J81" s="87">
        <v>1</v>
      </c>
      <c r="K81" s="46">
        <v>0</v>
      </c>
      <c r="L81" s="46">
        <v>0</v>
      </c>
      <c r="M81" s="46">
        <v>0</v>
      </c>
      <c r="N81" s="65">
        <v>0</v>
      </c>
    </row>
    <row r="82" spans="1:14" ht="15.75">
      <c r="A82" s="88" t="s">
        <v>31</v>
      </c>
      <c r="B82" s="89">
        <v>0</v>
      </c>
      <c r="C82" s="46">
        <v>0</v>
      </c>
      <c r="D82" s="46">
        <v>0</v>
      </c>
      <c r="E82" s="46">
        <v>0</v>
      </c>
      <c r="F82" s="90">
        <v>2</v>
      </c>
      <c r="G82" s="91">
        <v>6</v>
      </c>
      <c r="H82" s="62">
        <v>11</v>
      </c>
      <c r="I82" s="90">
        <v>2</v>
      </c>
      <c r="J82" s="61">
        <v>1</v>
      </c>
      <c r="K82" s="90">
        <v>2</v>
      </c>
      <c r="L82" s="61">
        <v>1</v>
      </c>
      <c r="M82" s="61">
        <v>1</v>
      </c>
      <c r="N82" s="92">
        <v>4</v>
      </c>
    </row>
    <row r="83" spans="1:14" ht="15.75">
      <c r="A83" s="93" t="s">
        <v>32</v>
      </c>
      <c r="B83" s="94">
        <v>14</v>
      </c>
      <c r="C83" s="46">
        <v>0</v>
      </c>
      <c r="D83" s="46">
        <v>0</v>
      </c>
      <c r="E83" s="46">
        <v>0</v>
      </c>
      <c r="F83" s="68">
        <v>1</v>
      </c>
      <c r="G83" s="46">
        <v>0</v>
      </c>
      <c r="H83" s="46">
        <v>0</v>
      </c>
      <c r="I83" s="46">
        <v>0</v>
      </c>
      <c r="J83" s="68">
        <v>1</v>
      </c>
      <c r="K83" s="46">
        <v>0</v>
      </c>
      <c r="L83" s="68">
        <v>1</v>
      </c>
      <c r="M83" s="95">
        <v>4</v>
      </c>
      <c r="N83" s="96">
        <v>9</v>
      </c>
    </row>
    <row r="84" spans="1:14" ht="16.5" thickBot="1">
      <c r="A84" s="97" t="s">
        <v>21</v>
      </c>
      <c r="B84" s="98">
        <v>0</v>
      </c>
      <c r="C84" s="77">
        <v>0</v>
      </c>
      <c r="D84" s="77">
        <v>0</v>
      </c>
      <c r="E84" s="77">
        <v>0</v>
      </c>
      <c r="F84" s="77">
        <v>0</v>
      </c>
      <c r="G84" s="77">
        <v>0</v>
      </c>
      <c r="H84" s="77">
        <v>0</v>
      </c>
      <c r="I84" s="99">
        <v>3</v>
      </c>
      <c r="J84" s="100">
        <v>10</v>
      </c>
      <c r="K84" s="101">
        <v>15</v>
      </c>
      <c r="L84" s="77">
        <v>0</v>
      </c>
      <c r="M84" s="102">
        <v>1</v>
      </c>
      <c r="N84" s="103">
        <v>1</v>
      </c>
    </row>
    <row r="85" spans="1:14" ht="15.75" thickBot="1"/>
    <row r="86" spans="1:14" ht="15.75">
      <c r="A86" s="4" t="s">
        <v>15</v>
      </c>
      <c r="B86" s="43" t="s">
        <v>28</v>
      </c>
      <c r="C86" s="43">
        <v>8.0000000000000002E-3</v>
      </c>
      <c r="D86" s="43">
        <v>1.4999999999999999E-2</v>
      </c>
      <c r="E86" s="43">
        <v>0.03</v>
      </c>
      <c r="F86" s="43">
        <v>0.06</v>
      </c>
      <c r="G86" s="43">
        <v>0.12</v>
      </c>
      <c r="H86" s="43">
        <v>0.25</v>
      </c>
      <c r="I86" s="43">
        <v>0.5</v>
      </c>
      <c r="J86" s="43">
        <v>1</v>
      </c>
      <c r="K86" s="43">
        <v>2</v>
      </c>
      <c r="L86" s="43">
        <v>4</v>
      </c>
      <c r="M86" s="43">
        <v>8</v>
      </c>
      <c r="N86" s="44" t="s">
        <v>29</v>
      </c>
    </row>
    <row r="87" spans="1:14">
      <c r="A87" t="s">
        <v>30</v>
      </c>
      <c r="B87">
        <f>B81</f>
        <v>20</v>
      </c>
      <c r="C87">
        <f>B81+C81</f>
        <v>20</v>
      </c>
      <c r="D87">
        <f>SUM(B81:D81)</f>
        <v>25</v>
      </c>
      <c r="E87">
        <f>SUM(B81:E81)</f>
        <v>27</v>
      </c>
      <c r="F87">
        <f>SUM(B81:F81)</f>
        <v>28</v>
      </c>
      <c r="G87">
        <f>SUM(B81:G81)</f>
        <v>28</v>
      </c>
      <c r="H87">
        <f>SUM(B81:H81)</f>
        <v>28</v>
      </c>
      <c r="I87">
        <f>SUM(B81:I81)</f>
        <v>29</v>
      </c>
      <c r="J87">
        <f>SUM(B81:J81)</f>
        <v>30</v>
      </c>
      <c r="K87">
        <f>SUM(B81:K81)</f>
        <v>30</v>
      </c>
      <c r="L87">
        <f>SUM(B81:L81)</f>
        <v>30</v>
      </c>
      <c r="M87">
        <f>SUM(B81:M81)</f>
        <v>30</v>
      </c>
      <c r="N87">
        <f>SUM(B81:N81)</f>
        <v>30</v>
      </c>
    </row>
    <row r="88" spans="1:14">
      <c r="A88" t="s">
        <v>31</v>
      </c>
      <c r="B88">
        <f>B82</f>
        <v>0</v>
      </c>
      <c r="C88">
        <f>B82+C82</f>
        <v>0</v>
      </c>
      <c r="D88">
        <f>SUM(B82:D82)</f>
        <v>0</v>
      </c>
      <c r="E88">
        <f>SUM(B82:E82)</f>
        <v>0</v>
      </c>
      <c r="F88">
        <f>SUM(B82:F82)</f>
        <v>2</v>
      </c>
      <c r="G88">
        <f>SUM(B82:G82)</f>
        <v>8</v>
      </c>
      <c r="H88">
        <f>SUM(B82:H82)</f>
        <v>19</v>
      </c>
      <c r="I88">
        <f>SUM(B82:I82)</f>
        <v>21</v>
      </c>
      <c r="J88">
        <f>SUM(B82:J82)</f>
        <v>22</v>
      </c>
      <c r="K88">
        <f>SUM(B82:K82)</f>
        <v>24</v>
      </c>
      <c r="L88">
        <f>SUM(B82:L82)</f>
        <v>25</v>
      </c>
      <c r="M88">
        <f>SUM(B82:M82)</f>
        <v>26</v>
      </c>
      <c r="N88">
        <f>SUM(B82:N82)</f>
        <v>30</v>
      </c>
    </row>
    <row r="89" spans="1:14">
      <c r="A89" t="s">
        <v>32</v>
      </c>
      <c r="B89">
        <f>B83</f>
        <v>14</v>
      </c>
      <c r="C89">
        <f>B83+C83</f>
        <v>14</v>
      </c>
      <c r="D89">
        <f>SUM(B83:D83)</f>
        <v>14</v>
      </c>
      <c r="E89">
        <f>SUM(B83:E83)</f>
        <v>14</v>
      </c>
      <c r="F89">
        <f>SUM(B83:F83)</f>
        <v>15</v>
      </c>
      <c r="G89">
        <f>SUM(B83:G83)</f>
        <v>15</v>
      </c>
      <c r="H89">
        <f>SUM(B83:H83)</f>
        <v>15</v>
      </c>
      <c r="I89">
        <f>SUM(B83:I83)</f>
        <v>15</v>
      </c>
      <c r="J89">
        <f>SUM(B83:J83)</f>
        <v>16</v>
      </c>
      <c r="K89">
        <f>SUM(B83:K83)</f>
        <v>16</v>
      </c>
      <c r="L89">
        <f>SUM(B83:L83)</f>
        <v>17</v>
      </c>
      <c r="M89">
        <f>SUM(B83:M83)</f>
        <v>21</v>
      </c>
      <c r="N89">
        <f>SUM(B83:N83)</f>
        <v>30</v>
      </c>
    </row>
    <row r="90" spans="1:14">
      <c r="A90" t="s">
        <v>21</v>
      </c>
      <c r="B90">
        <f>B84</f>
        <v>0</v>
      </c>
      <c r="C90">
        <f>B84+C84</f>
        <v>0</v>
      </c>
      <c r="D90">
        <f>SUM(B84:D84)</f>
        <v>0</v>
      </c>
      <c r="E90">
        <f>SUM(B84:E84)</f>
        <v>0</v>
      </c>
      <c r="F90">
        <f>SUM(B84:F84)</f>
        <v>0</v>
      </c>
      <c r="G90">
        <f>SUM(B84:G84)</f>
        <v>0</v>
      </c>
      <c r="H90">
        <f>SUM(B84:H84)</f>
        <v>0</v>
      </c>
      <c r="I90">
        <f>SUM(B84:I84)</f>
        <v>3</v>
      </c>
      <c r="J90">
        <f>SUM(B84:J84)</f>
        <v>13</v>
      </c>
      <c r="K90">
        <f>SUM(B84:K84)</f>
        <v>28</v>
      </c>
      <c r="L90">
        <f>SUM(B84:L84)</f>
        <v>28</v>
      </c>
      <c r="M90">
        <f>SUM(B84:M84)</f>
        <v>29</v>
      </c>
      <c r="N90">
        <f>SUM(B84:N84)</f>
        <v>30</v>
      </c>
    </row>
    <row r="93" spans="1:14" ht="19.5" thickBot="1">
      <c r="A93" s="81" t="s">
        <v>33</v>
      </c>
    </row>
    <row r="94" spans="1:14" ht="15.75">
      <c r="A94" s="42" t="s">
        <v>15</v>
      </c>
      <c r="B94" s="43" t="s">
        <v>28</v>
      </c>
      <c r="C94" s="43">
        <v>8.0000000000000002E-3</v>
      </c>
      <c r="D94" s="43">
        <v>1.4999999999999999E-2</v>
      </c>
      <c r="E94" s="43">
        <v>0.03</v>
      </c>
      <c r="F94" s="43">
        <v>0.06</v>
      </c>
      <c r="G94" s="43">
        <v>0.12</v>
      </c>
      <c r="H94" s="43">
        <v>0.25</v>
      </c>
      <c r="I94" s="43">
        <v>0.5</v>
      </c>
      <c r="J94" s="43">
        <v>1</v>
      </c>
      <c r="K94" s="43">
        <v>2</v>
      </c>
      <c r="L94" s="43">
        <v>4</v>
      </c>
      <c r="M94" s="43">
        <v>8</v>
      </c>
      <c r="N94" s="44" t="s">
        <v>29</v>
      </c>
    </row>
    <row r="95" spans="1:14" ht="15" customHeight="1">
      <c r="A95" s="83" t="s">
        <v>30</v>
      </c>
      <c r="B95" s="104">
        <v>2</v>
      </c>
      <c r="C95" s="85">
        <v>4</v>
      </c>
      <c r="D95" s="105">
        <v>6</v>
      </c>
      <c r="E95" s="85">
        <v>3</v>
      </c>
      <c r="F95" s="105">
        <v>6</v>
      </c>
      <c r="G95" s="87">
        <v>1</v>
      </c>
      <c r="H95" s="86">
        <v>2</v>
      </c>
      <c r="I95" s="106">
        <v>0</v>
      </c>
      <c r="J95" s="87">
        <v>1</v>
      </c>
      <c r="K95" s="87">
        <v>1</v>
      </c>
      <c r="L95" s="46">
        <v>0</v>
      </c>
      <c r="M95" s="46">
        <v>0</v>
      </c>
      <c r="N95" s="65">
        <v>0</v>
      </c>
    </row>
    <row r="96" spans="1:14" ht="15" customHeight="1">
      <c r="A96" s="83" t="s">
        <v>463</v>
      </c>
      <c r="B96" s="104">
        <v>3</v>
      </c>
      <c r="C96" s="85">
        <v>5</v>
      </c>
      <c r="D96" s="105">
        <v>6</v>
      </c>
      <c r="E96" s="85">
        <v>1</v>
      </c>
      <c r="F96" s="105">
        <v>6</v>
      </c>
      <c r="G96" s="87">
        <v>1</v>
      </c>
      <c r="H96" s="86">
        <v>2</v>
      </c>
      <c r="I96" s="106">
        <v>0</v>
      </c>
      <c r="J96" s="87">
        <v>0</v>
      </c>
      <c r="K96" s="87">
        <v>1</v>
      </c>
      <c r="L96" s="46">
        <v>0</v>
      </c>
      <c r="M96" s="46">
        <v>0</v>
      </c>
      <c r="N96" s="65">
        <v>0</v>
      </c>
    </row>
    <row r="97" spans="1:14" ht="15" customHeight="1">
      <c r="A97" s="83" t="s">
        <v>464</v>
      </c>
      <c r="B97" s="104">
        <v>2</v>
      </c>
      <c r="C97" s="85">
        <v>2</v>
      </c>
      <c r="D97" s="105">
        <v>6</v>
      </c>
      <c r="E97" s="85">
        <v>4</v>
      </c>
      <c r="F97" s="105">
        <v>5</v>
      </c>
      <c r="G97" s="87">
        <v>3</v>
      </c>
      <c r="H97" s="86">
        <v>1</v>
      </c>
      <c r="I97" s="106">
        <v>0</v>
      </c>
      <c r="J97" s="87">
        <v>1</v>
      </c>
      <c r="K97" s="87">
        <v>1</v>
      </c>
      <c r="L97" s="46">
        <v>0</v>
      </c>
      <c r="M97" s="46">
        <v>0</v>
      </c>
      <c r="N97" s="65">
        <v>0</v>
      </c>
    </row>
    <row r="98" spans="1:14" ht="15" customHeight="1">
      <c r="A98" s="83" t="s">
        <v>465</v>
      </c>
      <c r="B98" s="104">
        <v>2</v>
      </c>
      <c r="C98" s="85">
        <v>5</v>
      </c>
      <c r="D98" s="105">
        <v>3</v>
      </c>
      <c r="E98" s="85">
        <v>10</v>
      </c>
      <c r="F98" s="105">
        <v>0</v>
      </c>
      <c r="G98" s="87">
        <v>3</v>
      </c>
      <c r="H98" s="86">
        <v>1</v>
      </c>
      <c r="I98" s="106">
        <v>0</v>
      </c>
      <c r="J98" s="87">
        <v>1</v>
      </c>
      <c r="K98" s="87">
        <v>1</v>
      </c>
      <c r="L98" s="46">
        <v>0</v>
      </c>
      <c r="M98" s="46">
        <v>0</v>
      </c>
      <c r="N98" s="65">
        <v>0</v>
      </c>
    </row>
    <row r="99" spans="1:14" ht="15" customHeight="1">
      <c r="A99" s="93" t="s">
        <v>32</v>
      </c>
      <c r="B99" s="107">
        <v>6</v>
      </c>
      <c r="C99" s="68">
        <v>1</v>
      </c>
      <c r="D99" s="108">
        <v>3</v>
      </c>
      <c r="E99" s="106">
        <v>0</v>
      </c>
      <c r="F99" s="106">
        <v>0</v>
      </c>
      <c r="G99" s="68">
        <v>1</v>
      </c>
      <c r="H99" s="106">
        <v>0</v>
      </c>
      <c r="I99" s="106">
        <v>0</v>
      </c>
      <c r="J99" s="106">
        <v>0</v>
      </c>
      <c r="K99" s="68">
        <v>1</v>
      </c>
      <c r="L99" s="68">
        <v>1</v>
      </c>
      <c r="M99" s="109"/>
      <c r="N99" s="110">
        <v>13</v>
      </c>
    </row>
    <row r="100" spans="1:14" ht="15" customHeight="1">
      <c r="A100" s="93" t="s">
        <v>457</v>
      </c>
      <c r="B100" s="107">
        <v>6</v>
      </c>
      <c r="C100" s="68">
        <v>1</v>
      </c>
      <c r="D100" s="108">
        <v>3</v>
      </c>
      <c r="E100" s="106">
        <v>0</v>
      </c>
      <c r="F100" s="106">
        <v>0</v>
      </c>
      <c r="G100" s="68">
        <v>1</v>
      </c>
      <c r="H100" s="106">
        <v>0</v>
      </c>
      <c r="I100" s="106">
        <v>0</v>
      </c>
      <c r="J100" s="106">
        <v>0</v>
      </c>
      <c r="K100" s="68">
        <v>1</v>
      </c>
      <c r="L100" s="68">
        <v>2</v>
      </c>
      <c r="M100" s="446">
        <v>0</v>
      </c>
      <c r="N100" s="110">
        <v>11</v>
      </c>
    </row>
    <row r="101" spans="1:14" ht="15" customHeight="1">
      <c r="A101" s="93" t="s">
        <v>459</v>
      </c>
      <c r="B101" s="107">
        <v>4</v>
      </c>
      <c r="C101" s="68">
        <v>3</v>
      </c>
      <c r="D101" s="108">
        <v>2</v>
      </c>
      <c r="E101" s="106">
        <v>1</v>
      </c>
      <c r="F101" s="106">
        <v>0</v>
      </c>
      <c r="G101" s="68">
        <v>1</v>
      </c>
      <c r="H101" s="106">
        <v>0</v>
      </c>
      <c r="I101" s="106">
        <v>0</v>
      </c>
      <c r="J101" s="106">
        <v>0</v>
      </c>
      <c r="K101" s="68">
        <v>1</v>
      </c>
      <c r="L101" s="68">
        <v>1</v>
      </c>
      <c r="M101" s="446">
        <v>0</v>
      </c>
      <c r="N101" s="110">
        <v>13</v>
      </c>
    </row>
    <row r="102" spans="1:14" ht="15" customHeight="1">
      <c r="A102" s="93" t="s">
        <v>458</v>
      </c>
      <c r="B102" s="107">
        <v>6</v>
      </c>
      <c r="C102" s="68">
        <v>1</v>
      </c>
      <c r="D102" s="108">
        <v>3</v>
      </c>
      <c r="E102" s="106">
        <v>0</v>
      </c>
      <c r="F102" s="106">
        <v>0</v>
      </c>
      <c r="G102" s="68">
        <v>1</v>
      </c>
      <c r="H102" s="106">
        <v>0</v>
      </c>
      <c r="I102" s="106">
        <v>0</v>
      </c>
      <c r="J102" s="106">
        <v>0</v>
      </c>
      <c r="K102" s="68">
        <v>1</v>
      </c>
      <c r="L102" s="68">
        <v>0</v>
      </c>
      <c r="M102" s="446">
        <v>4</v>
      </c>
      <c r="N102" s="110">
        <v>10</v>
      </c>
    </row>
    <row r="103" spans="1:14" ht="15" customHeight="1" thickBot="1">
      <c r="A103" s="97" t="s">
        <v>21</v>
      </c>
      <c r="B103" s="98">
        <v>0</v>
      </c>
      <c r="C103" s="77">
        <v>0</v>
      </c>
      <c r="D103" s="77">
        <v>0</v>
      </c>
      <c r="E103" s="77">
        <v>0</v>
      </c>
      <c r="F103" s="77">
        <v>0</v>
      </c>
      <c r="G103" s="77">
        <v>0</v>
      </c>
      <c r="H103" s="77">
        <v>0</v>
      </c>
      <c r="I103" s="111">
        <v>0</v>
      </c>
      <c r="J103" s="112">
        <v>5</v>
      </c>
      <c r="K103" s="78">
        <v>17</v>
      </c>
      <c r="L103" s="79">
        <v>3</v>
      </c>
      <c r="M103" s="111">
        <v>0</v>
      </c>
      <c r="N103" s="113">
        <v>1</v>
      </c>
    </row>
    <row r="104" spans="1:14" ht="15" customHeight="1">
      <c r="A104" s="439" t="s">
        <v>460</v>
      </c>
      <c r="B104" s="440">
        <v>0</v>
      </c>
      <c r="C104" s="440">
        <v>0</v>
      </c>
      <c r="D104" s="440">
        <v>0</v>
      </c>
      <c r="E104" s="440">
        <v>0</v>
      </c>
      <c r="F104" s="440">
        <v>0</v>
      </c>
      <c r="G104" s="440">
        <v>0</v>
      </c>
      <c r="H104" s="440">
        <v>0</v>
      </c>
      <c r="I104" s="441">
        <v>2</v>
      </c>
      <c r="J104" s="442">
        <v>14</v>
      </c>
      <c r="K104" s="443">
        <v>9</v>
      </c>
      <c r="L104" s="444">
        <v>0</v>
      </c>
      <c r="M104" s="441">
        <v>0</v>
      </c>
      <c r="N104" s="445">
        <v>0</v>
      </c>
    </row>
    <row r="105" spans="1:14" ht="15" customHeight="1">
      <c r="A105" s="439" t="s">
        <v>461</v>
      </c>
      <c r="B105" s="440">
        <v>0</v>
      </c>
      <c r="C105" s="440">
        <v>0</v>
      </c>
      <c r="D105" s="440">
        <v>0</v>
      </c>
      <c r="E105" s="440">
        <v>0</v>
      </c>
      <c r="F105" s="440">
        <v>0</v>
      </c>
      <c r="G105" s="440">
        <v>0</v>
      </c>
      <c r="H105" s="440">
        <v>0</v>
      </c>
      <c r="I105" s="441">
        <v>0</v>
      </c>
      <c r="J105" s="442">
        <v>0</v>
      </c>
      <c r="K105" s="443">
        <v>10</v>
      </c>
      <c r="L105" s="444">
        <v>12</v>
      </c>
      <c r="M105" s="441">
        <v>1</v>
      </c>
      <c r="N105" s="445">
        <v>3</v>
      </c>
    </row>
    <row r="106" spans="1:14" ht="15" customHeight="1">
      <c r="A106" s="439" t="s">
        <v>462</v>
      </c>
      <c r="B106" s="440">
        <v>0</v>
      </c>
      <c r="C106" s="440">
        <v>0</v>
      </c>
      <c r="D106" s="440">
        <v>0</v>
      </c>
      <c r="E106" s="440">
        <v>0</v>
      </c>
      <c r="F106" s="440">
        <v>0</v>
      </c>
      <c r="G106" s="440">
        <v>0</v>
      </c>
      <c r="H106" s="440">
        <v>0</v>
      </c>
      <c r="I106" s="441">
        <v>1</v>
      </c>
      <c r="J106" s="442">
        <v>7</v>
      </c>
      <c r="K106" s="443">
        <v>15</v>
      </c>
      <c r="L106" s="444">
        <v>2</v>
      </c>
      <c r="M106" s="441">
        <v>0</v>
      </c>
      <c r="N106" s="445">
        <v>1</v>
      </c>
    </row>
    <row r="107" spans="1:14" ht="15.75" thickBot="1"/>
    <row r="108" spans="1:14" ht="15.75">
      <c r="A108" s="4" t="s">
        <v>15</v>
      </c>
      <c r="B108" s="43" t="s">
        <v>28</v>
      </c>
      <c r="C108" s="43">
        <v>8.0000000000000002E-3</v>
      </c>
      <c r="D108" s="43">
        <v>1.4999999999999999E-2</v>
      </c>
      <c r="E108" s="43">
        <v>0.03</v>
      </c>
      <c r="F108" s="43">
        <v>0.06</v>
      </c>
      <c r="G108" s="43">
        <v>0.12</v>
      </c>
      <c r="H108" s="43">
        <v>0.25</v>
      </c>
      <c r="I108" s="43">
        <v>0.5</v>
      </c>
      <c r="J108" s="43">
        <v>1</v>
      </c>
      <c r="K108" s="43">
        <v>2</v>
      </c>
      <c r="L108" s="43">
        <v>4</v>
      </c>
      <c r="M108" s="43">
        <v>8</v>
      </c>
      <c r="N108" s="44" t="s">
        <v>29</v>
      </c>
    </row>
    <row r="109" spans="1:14">
      <c r="A109" t="s">
        <v>30</v>
      </c>
      <c r="B109">
        <f>B95</f>
        <v>2</v>
      </c>
      <c r="C109">
        <f>B95+C95</f>
        <v>6</v>
      </c>
      <c r="D109">
        <f>SUM(B95:D95)</f>
        <v>12</v>
      </c>
      <c r="E109">
        <f>SUM(B95:E95)</f>
        <v>15</v>
      </c>
      <c r="F109">
        <f>SUM(B95:F95)</f>
        <v>21</v>
      </c>
      <c r="G109">
        <f>SUM(B95:G95)</f>
        <v>22</v>
      </c>
      <c r="H109">
        <f>SUM(B95:H95)</f>
        <v>24</v>
      </c>
      <c r="I109">
        <f>SUM(B95:I95)</f>
        <v>24</v>
      </c>
      <c r="J109">
        <f>SUM(B95:J95)</f>
        <v>25</v>
      </c>
      <c r="K109">
        <f>SUM(B95:K95)</f>
        <v>26</v>
      </c>
      <c r="L109">
        <f>SUM(B95:L95)</f>
        <v>26</v>
      </c>
      <c r="M109">
        <f>SUM(B95:M95)</f>
        <v>26</v>
      </c>
      <c r="N109">
        <f>SUM(B95:N95)</f>
        <v>26</v>
      </c>
    </row>
    <row r="110" spans="1:14">
      <c r="A110" s="83" t="s">
        <v>463</v>
      </c>
      <c r="B110">
        <f t="shared" ref="B110:B112" si="75">B96</f>
        <v>3</v>
      </c>
      <c r="C110">
        <f t="shared" ref="C110:C112" si="76">B96+C96</f>
        <v>8</v>
      </c>
      <c r="D110">
        <f t="shared" ref="D110:D112" si="77">SUM(B96:D96)</f>
        <v>14</v>
      </c>
      <c r="E110">
        <f t="shared" ref="E110:E112" si="78">SUM(B96:E96)</f>
        <v>15</v>
      </c>
      <c r="F110">
        <f t="shared" ref="F110:F112" si="79">SUM(B96:F96)</f>
        <v>21</v>
      </c>
      <c r="G110">
        <f t="shared" ref="G110:G112" si="80">SUM(B96:G96)</f>
        <v>22</v>
      </c>
      <c r="H110">
        <f t="shared" ref="H110:H112" si="81">SUM(B96:H96)</f>
        <v>24</v>
      </c>
      <c r="I110">
        <f t="shared" ref="I110:I112" si="82">SUM(B96:I96)</f>
        <v>24</v>
      </c>
      <c r="J110">
        <f t="shared" ref="J110:J112" si="83">SUM(B96:J96)</f>
        <v>24</v>
      </c>
      <c r="K110">
        <f t="shared" ref="K110:K112" si="84">SUM(B96:K96)</f>
        <v>25</v>
      </c>
      <c r="L110">
        <f t="shared" ref="L110:L112" si="85">SUM(B96:L96)</f>
        <v>25</v>
      </c>
      <c r="M110">
        <f t="shared" ref="M110:M112" si="86">SUM(B96:M96)</f>
        <v>25</v>
      </c>
      <c r="N110">
        <f t="shared" ref="N110:N112" si="87">SUM(B96:N96)</f>
        <v>25</v>
      </c>
    </row>
    <row r="111" spans="1:14">
      <c r="A111" s="83" t="s">
        <v>464</v>
      </c>
      <c r="B111">
        <f t="shared" si="75"/>
        <v>2</v>
      </c>
      <c r="C111">
        <f t="shared" si="76"/>
        <v>4</v>
      </c>
      <c r="D111">
        <f t="shared" si="77"/>
        <v>10</v>
      </c>
      <c r="E111">
        <f t="shared" si="78"/>
        <v>14</v>
      </c>
      <c r="F111">
        <f t="shared" si="79"/>
        <v>19</v>
      </c>
      <c r="G111">
        <f t="shared" si="80"/>
        <v>22</v>
      </c>
      <c r="H111">
        <f t="shared" si="81"/>
        <v>23</v>
      </c>
      <c r="I111">
        <f t="shared" si="82"/>
        <v>23</v>
      </c>
      <c r="J111">
        <f t="shared" si="83"/>
        <v>24</v>
      </c>
      <c r="K111">
        <f t="shared" si="84"/>
        <v>25</v>
      </c>
      <c r="L111">
        <f t="shared" si="85"/>
        <v>25</v>
      </c>
      <c r="M111">
        <f t="shared" si="86"/>
        <v>25</v>
      </c>
      <c r="N111">
        <f t="shared" si="87"/>
        <v>25</v>
      </c>
    </row>
    <row r="112" spans="1:14">
      <c r="A112" s="83" t="s">
        <v>465</v>
      </c>
      <c r="B112">
        <f t="shared" si="75"/>
        <v>2</v>
      </c>
      <c r="C112">
        <f t="shared" si="76"/>
        <v>7</v>
      </c>
      <c r="D112">
        <f t="shared" si="77"/>
        <v>10</v>
      </c>
      <c r="E112">
        <f t="shared" si="78"/>
        <v>20</v>
      </c>
      <c r="F112">
        <f t="shared" si="79"/>
        <v>20</v>
      </c>
      <c r="G112">
        <f t="shared" si="80"/>
        <v>23</v>
      </c>
      <c r="H112">
        <f t="shared" si="81"/>
        <v>24</v>
      </c>
      <c r="I112">
        <f t="shared" si="82"/>
        <v>24</v>
      </c>
      <c r="J112">
        <f t="shared" si="83"/>
        <v>25</v>
      </c>
      <c r="K112">
        <f t="shared" si="84"/>
        <v>26</v>
      </c>
      <c r="L112">
        <f t="shared" si="85"/>
        <v>26</v>
      </c>
      <c r="M112">
        <f t="shared" si="86"/>
        <v>26</v>
      </c>
      <c r="N112">
        <f t="shared" si="87"/>
        <v>26</v>
      </c>
    </row>
    <row r="113" spans="1:14">
      <c r="A113" t="s">
        <v>32</v>
      </c>
      <c r="B113">
        <f>B99</f>
        <v>6</v>
      </c>
      <c r="C113">
        <f>B99+C99</f>
        <v>7</v>
      </c>
      <c r="D113">
        <v>2</v>
      </c>
      <c r="E113">
        <f>SUM(B99:E99)</f>
        <v>10</v>
      </c>
      <c r="F113">
        <f>SUM(B99:F99)</f>
        <v>10</v>
      </c>
      <c r="G113">
        <f>SUM(B99:G99)</f>
        <v>11</v>
      </c>
      <c r="H113">
        <f>SUM(B99:H99)</f>
        <v>11</v>
      </c>
      <c r="I113">
        <f>SUM(B99:I99)</f>
        <v>11</v>
      </c>
      <c r="J113">
        <f>SUM(B99:J99)</f>
        <v>11</v>
      </c>
      <c r="K113">
        <f>SUM(B99:K99)</f>
        <v>12</v>
      </c>
      <c r="L113">
        <f>SUM(B99:L99)</f>
        <v>13</v>
      </c>
      <c r="M113">
        <f>SUM(B99:M99)</f>
        <v>13</v>
      </c>
      <c r="N113">
        <f>SUM(B99:N99)</f>
        <v>26</v>
      </c>
    </row>
    <row r="114" spans="1:14">
      <c r="A114" s="93" t="s">
        <v>457</v>
      </c>
      <c r="B114">
        <f t="shared" ref="B114:B116" si="88">B100</f>
        <v>6</v>
      </c>
      <c r="C114">
        <f t="shared" ref="C114:C116" si="89">B100+C100</f>
        <v>7</v>
      </c>
      <c r="D114">
        <v>3</v>
      </c>
      <c r="E114">
        <f t="shared" ref="E114:E116" si="90">SUM(B100:E100)</f>
        <v>10</v>
      </c>
      <c r="F114">
        <f t="shared" ref="F114:F116" si="91">SUM(B100:F100)</f>
        <v>10</v>
      </c>
      <c r="G114">
        <f t="shared" ref="G114:G116" si="92">SUM(B100:G100)</f>
        <v>11</v>
      </c>
      <c r="H114">
        <f t="shared" ref="H114:H116" si="93">SUM(B100:H100)</f>
        <v>11</v>
      </c>
      <c r="I114">
        <f t="shared" ref="I114:I116" si="94">SUM(B100:I100)</f>
        <v>11</v>
      </c>
      <c r="J114">
        <f t="shared" ref="J114:J116" si="95">SUM(B100:J100)</f>
        <v>11</v>
      </c>
      <c r="K114">
        <f t="shared" ref="K114:K116" si="96">SUM(B100:K100)</f>
        <v>12</v>
      </c>
      <c r="L114">
        <f t="shared" ref="L114:L116" si="97">SUM(B100:L100)</f>
        <v>14</v>
      </c>
      <c r="M114">
        <f t="shared" ref="M114:M116" si="98">SUM(B100:M100)</f>
        <v>14</v>
      </c>
      <c r="N114">
        <f t="shared" ref="N114:N116" si="99">SUM(B100:N100)</f>
        <v>25</v>
      </c>
    </row>
    <row r="115" spans="1:14">
      <c r="A115" s="93" t="s">
        <v>459</v>
      </c>
      <c r="B115">
        <f t="shared" si="88"/>
        <v>4</v>
      </c>
      <c r="C115">
        <f t="shared" si="89"/>
        <v>7</v>
      </c>
      <c r="D115">
        <v>4</v>
      </c>
      <c r="E115">
        <f t="shared" si="90"/>
        <v>10</v>
      </c>
      <c r="F115">
        <f t="shared" si="91"/>
        <v>10</v>
      </c>
      <c r="G115">
        <f t="shared" si="92"/>
        <v>11</v>
      </c>
      <c r="H115">
        <f t="shared" si="93"/>
        <v>11</v>
      </c>
      <c r="I115">
        <f t="shared" si="94"/>
        <v>11</v>
      </c>
      <c r="J115">
        <f t="shared" si="95"/>
        <v>11</v>
      </c>
      <c r="K115">
        <f t="shared" si="96"/>
        <v>12</v>
      </c>
      <c r="L115">
        <f t="shared" si="97"/>
        <v>13</v>
      </c>
      <c r="M115">
        <f t="shared" si="98"/>
        <v>13</v>
      </c>
      <c r="N115">
        <f t="shared" si="99"/>
        <v>26</v>
      </c>
    </row>
    <row r="116" spans="1:14">
      <c r="A116" s="93" t="s">
        <v>458</v>
      </c>
      <c r="B116">
        <f t="shared" si="88"/>
        <v>6</v>
      </c>
      <c r="C116">
        <f t="shared" si="89"/>
        <v>7</v>
      </c>
      <c r="D116">
        <v>5</v>
      </c>
      <c r="E116">
        <f t="shared" si="90"/>
        <v>10</v>
      </c>
      <c r="F116">
        <f t="shared" si="91"/>
        <v>10</v>
      </c>
      <c r="G116">
        <f t="shared" si="92"/>
        <v>11</v>
      </c>
      <c r="H116">
        <f t="shared" si="93"/>
        <v>11</v>
      </c>
      <c r="I116">
        <f t="shared" si="94"/>
        <v>11</v>
      </c>
      <c r="J116">
        <f t="shared" si="95"/>
        <v>11</v>
      </c>
      <c r="K116">
        <f t="shared" si="96"/>
        <v>12</v>
      </c>
      <c r="L116">
        <f t="shared" si="97"/>
        <v>12</v>
      </c>
      <c r="M116">
        <f t="shared" si="98"/>
        <v>16</v>
      </c>
      <c r="N116">
        <f t="shared" si="99"/>
        <v>26</v>
      </c>
    </row>
    <row r="117" spans="1:14">
      <c r="A117" t="s">
        <v>21</v>
      </c>
      <c r="B117">
        <f>B103</f>
        <v>0</v>
      </c>
      <c r="C117">
        <f>B103+C103</f>
        <v>0</v>
      </c>
      <c r="D117">
        <f>SUM(B103:D103)</f>
        <v>0</v>
      </c>
      <c r="E117">
        <f>SUM(B103:E103)</f>
        <v>0</v>
      </c>
      <c r="F117">
        <f>SUM(B103:F103)</f>
        <v>0</v>
      </c>
      <c r="G117">
        <f>SUM(B103:G103)</f>
        <v>0</v>
      </c>
      <c r="H117">
        <f>SUM(B103:H103)</f>
        <v>0</v>
      </c>
      <c r="I117">
        <f>SUM(B103:I103)</f>
        <v>0</v>
      </c>
      <c r="J117">
        <f>SUM(B103:J103)</f>
        <v>5</v>
      </c>
      <c r="K117">
        <f>SUM(B103:K103)</f>
        <v>22</v>
      </c>
      <c r="L117">
        <f>SUM(B103:L103)</f>
        <v>25</v>
      </c>
      <c r="M117">
        <f>SUM(B103:M103)</f>
        <v>25</v>
      </c>
      <c r="N117">
        <f>SUM(B103:N103)</f>
        <v>26</v>
      </c>
    </row>
    <row r="118" spans="1:14" ht="15.75">
      <c r="A118" s="439" t="s">
        <v>460</v>
      </c>
      <c r="B118">
        <f t="shared" ref="B118:B120" si="100">B104</f>
        <v>0</v>
      </c>
      <c r="C118">
        <f t="shared" ref="C118:C120" si="101">B104+C104</f>
        <v>0</v>
      </c>
      <c r="D118">
        <f t="shared" ref="D118:D120" si="102">SUM(B104:D104)</f>
        <v>0</v>
      </c>
      <c r="E118">
        <f t="shared" ref="E118:E120" si="103">SUM(B104:E104)</f>
        <v>0</v>
      </c>
      <c r="F118">
        <f t="shared" ref="F118:F120" si="104">SUM(B104:F104)</f>
        <v>0</v>
      </c>
      <c r="G118">
        <f t="shared" ref="G118:G120" si="105">SUM(B104:G104)</f>
        <v>0</v>
      </c>
      <c r="H118">
        <f t="shared" ref="H118:H120" si="106">SUM(B104:H104)</f>
        <v>0</v>
      </c>
      <c r="I118">
        <f t="shared" ref="I118:I120" si="107">SUM(B104:I104)</f>
        <v>2</v>
      </c>
      <c r="J118">
        <f t="shared" ref="J118:J120" si="108">SUM(B104:J104)</f>
        <v>16</v>
      </c>
      <c r="K118">
        <f t="shared" ref="K118:K120" si="109">SUM(B104:K104)</f>
        <v>25</v>
      </c>
      <c r="L118">
        <f t="shared" ref="L118:L120" si="110">SUM(B104:L104)</f>
        <v>25</v>
      </c>
      <c r="M118">
        <f t="shared" ref="M118:M120" si="111">SUM(B104:M104)</f>
        <v>25</v>
      </c>
      <c r="N118">
        <f t="shared" ref="N118:N120" si="112">SUM(B104:N104)</f>
        <v>25</v>
      </c>
    </row>
    <row r="119" spans="1:14" ht="15.75">
      <c r="A119" s="439" t="s">
        <v>461</v>
      </c>
      <c r="B119">
        <f t="shared" si="100"/>
        <v>0</v>
      </c>
      <c r="C119">
        <f t="shared" si="101"/>
        <v>0</v>
      </c>
      <c r="D119">
        <f t="shared" si="102"/>
        <v>0</v>
      </c>
      <c r="E119">
        <f t="shared" si="103"/>
        <v>0</v>
      </c>
      <c r="F119">
        <f t="shared" si="104"/>
        <v>0</v>
      </c>
      <c r="G119">
        <f t="shared" si="105"/>
        <v>0</v>
      </c>
      <c r="H119">
        <f t="shared" si="106"/>
        <v>0</v>
      </c>
      <c r="I119">
        <f t="shared" si="107"/>
        <v>0</v>
      </c>
      <c r="J119">
        <f t="shared" si="108"/>
        <v>0</v>
      </c>
      <c r="K119">
        <f t="shared" si="109"/>
        <v>10</v>
      </c>
      <c r="L119">
        <f t="shared" si="110"/>
        <v>22</v>
      </c>
      <c r="M119">
        <f t="shared" si="111"/>
        <v>23</v>
      </c>
      <c r="N119">
        <f t="shared" si="112"/>
        <v>26</v>
      </c>
    </row>
    <row r="120" spans="1:14" ht="15.75">
      <c r="A120" s="439" t="s">
        <v>462</v>
      </c>
      <c r="B120">
        <f t="shared" si="100"/>
        <v>0</v>
      </c>
      <c r="C120">
        <f t="shared" si="101"/>
        <v>0</v>
      </c>
      <c r="D120">
        <f t="shared" si="102"/>
        <v>0</v>
      </c>
      <c r="E120">
        <f t="shared" si="103"/>
        <v>0</v>
      </c>
      <c r="F120">
        <f t="shared" si="104"/>
        <v>0</v>
      </c>
      <c r="G120">
        <f t="shared" si="105"/>
        <v>0</v>
      </c>
      <c r="H120">
        <f t="shared" si="106"/>
        <v>0</v>
      </c>
      <c r="I120">
        <f t="shared" si="107"/>
        <v>1</v>
      </c>
      <c r="J120">
        <f t="shared" si="108"/>
        <v>8</v>
      </c>
      <c r="K120">
        <f t="shared" si="109"/>
        <v>23</v>
      </c>
      <c r="L120">
        <f t="shared" si="110"/>
        <v>25</v>
      </c>
      <c r="M120">
        <f t="shared" si="111"/>
        <v>25</v>
      </c>
      <c r="N120">
        <f t="shared" si="112"/>
        <v>26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5"/>
  <sheetViews>
    <sheetView topLeftCell="A98" zoomScale="82" zoomScaleNormal="82" workbookViewId="0">
      <selection activeCell="H128" sqref="H128"/>
    </sheetView>
  </sheetViews>
  <sheetFormatPr defaultRowHeight="15"/>
  <sheetData>
    <row r="1" spans="1:33">
      <c r="A1" s="448" t="s">
        <v>373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  <c r="T1" s="448"/>
      <c r="U1" s="448"/>
      <c r="V1" s="448"/>
      <c r="W1" s="448"/>
      <c r="X1" s="448"/>
      <c r="Y1" s="448"/>
      <c r="Z1" s="448"/>
    </row>
    <row r="2" spans="1:33">
      <c r="A2" s="449" t="s">
        <v>374</v>
      </c>
      <c r="B2" s="450"/>
      <c r="C2" s="451"/>
      <c r="D2" s="455" t="s">
        <v>375</v>
      </c>
      <c r="E2" s="456"/>
      <c r="F2" s="457"/>
      <c r="G2" s="461" t="s">
        <v>376</v>
      </c>
      <c r="H2" s="462"/>
      <c r="I2" s="463"/>
      <c r="J2" s="467" t="s">
        <v>377</v>
      </c>
      <c r="K2" s="468"/>
      <c r="L2" s="468"/>
      <c r="M2" s="468"/>
      <c r="N2" s="468"/>
      <c r="O2" s="468"/>
      <c r="P2" s="468"/>
      <c r="Q2" s="468"/>
      <c r="R2" s="468"/>
      <c r="S2" s="469"/>
      <c r="T2" s="448"/>
      <c r="U2" s="448"/>
      <c r="V2" s="448"/>
      <c r="W2" s="448"/>
      <c r="X2" s="448"/>
      <c r="Y2" s="448"/>
      <c r="Z2" s="448"/>
      <c r="AA2" s="412"/>
      <c r="AE2" s="2"/>
    </row>
    <row r="3" spans="1:33">
      <c r="A3" s="452"/>
      <c r="B3" s="453"/>
      <c r="C3" s="454"/>
      <c r="D3" s="458"/>
      <c r="E3" s="459"/>
      <c r="F3" s="460"/>
      <c r="G3" s="464"/>
      <c r="H3" s="465"/>
      <c r="I3" s="466"/>
      <c r="J3" s="467" t="s">
        <v>378</v>
      </c>
      <c r="K3" s="468"/>
      <c r="L3" s="469"/>
      <c r="M3" s="467" t="s">
        <v>379</v>
      </c>
      <c r="N3" s="468"/>
      <c r="O3" s="468"/>
      <c r="P3" s="469"/>
      <c r="Q3" s="467" t="s">
        <v>380</v>
      </c>
      <c r="R3" s="468"/>
      <c r="S3" s="469"/>
      <c r="T3" s="448"/>
      <c r="U3" s="448"/>
      <c r="V3" s="448"/>
      <c r="W3" s="448"/>
      <c r="X3" s="448"/>
      <c r="Y3" s="448"/>
      <c r="Z3" s="448"/>
      <c r="AA3" s="1"/>
      <c r="AB3" s="1"/>
      <c r="AC3" s="1"/>
      <c r="AD3" s="1"/>
      <c r="AE3" s="1"/>
      <c r="AF3" s="1"/>
      <c r="AG3" s="1"/>
    </row>
    <row r="4" spans="1:33">
      <c r="A4" s="470" t="s">
        <v>381</v>
      </c>
      <c r="B4" s="471"/>
      <c r="C4" s="472"/>
      <c r="D4" s="479" t="s">
        <v>382</v>
      </c>
      <c r="E4" s="480"/>
      <c r="F4" s="481"/>
      <c r="G4" s="488">
        <v>1</v>
      </c>
      <c r="H4" s="489"/>
      <c r="I4" s="490"/>
      <c r="J4" s="488">
        <v>2</v>
      </c>
      <c r="K4" s="489"/>
      <c r="L4" s="490"/>
      <c r="M4" s="491" t="s">
        <v>383</v>
      </c>
      <c r="N4" s="492"/>
      <c r="O4" s="492"/>
      <c r="P4" s="493"/>
      <c r="Q4" s="491" t="s">
        <v>384</v>
      </c>
      <c r="R4" s="492"/>
      <c r="S4" s="493"/>
      <c r="T4" s="494"/>
      <c r="U4" s="494"/>
      <c r="V4" s="494"/>
      <c r="W4" s="494"/>
      <c r="X4" s="494"/>
      <c r="Y4" s="494"/>
      <c r="Z4" s="494"/>
      <c r="AA4" s="1"/>
      <c r="AB4" s="1"/>
      <c r="AC4" s="1"/>
      <c r="AD4" s="1"/>
      <c r="AE4" s="1"/>
      <c r="AF4" s="1"/>
      <c r="AG4" s="1"/>
    </row>
    <row r="5" spans="1:33">
      <c r="A5" s="473"/>
      <c r="B5" s="474"/>
      <c r="C5" s="475"/>
      <c r="D5" s="482"/>
      <c r="E5" s="483"/>
      <c r="F5" s="484"/>
      <c r="G5" s="488">
        <v>2</v>
      </c>
      <c r="H5" s="489"/>
      <c r="I5" s="490"/>
      <c r="J5" s="488">
        <v>4</v>
      </c>
      <c r="K5" s="489"/>
      <c r="L5" s="490"/>
      <c r="M5" s="491" t="s">
        <v>383</v>
      </c>
      <c r="N5" s="492"/>
      <c r="O5" s="492"/>
      <c r="P5" s="493"/>
      <c r="Q5" s="491" t="s">
        <v>384</v>
      </c>
      <c r="R5" s="492"/>
      <c r="S5" s="493"/>
      <c r="T5" s="494"/>
      <c r="U5" s="494"/>
      <c r="V5" s="494"/>
      <c r="W5" s="494"/>
      <c r="X5" s="494"/>
      <c r="Y5" s="494"/>
      <c r="Z5" s="494"/>
      <c r="AA5" s="1"/>
      <c r="AB5" s="1"/>
      <c r="AC5" s="1"/>
      <c r="AD5" s="1"/>
      <c r="AE5" s="1"/>
      <c r="AF5" s="1"/>
      <c r="AG5" s="1"/>
    </row>
    <row r="6" spans="1:33">
      <c r="A6" s="473"/>
      <c r="B6" s="474"/>
      <c r="C6" s="475"/>
      <c r="D6" s="482"/>
      <c r="E6" s="483"/>
      <c r="F6" s="484"/>
      <c r="G6" s="488">
        <v>3</v>
      </c>
      <c r="H6" s="489"/>
      <c r="I6" s="490"/>
      <c r="J6" s="488">
        <v>4</v>
      </c>
      <c r="K6" s="489"/>
      <c r="L6" s="490"/>
      <c r="M6" s="491" t="s">
        <v>383</v>
      </c>
      <c r="N6" s="492"/>
      <c r="O6" s="492"/>
      <c r="P6" s="493"/>
      <c r="Q6" s="491" t="s">
        <v>385</v>
      </c>
      <c r="R6" s="492"/>
      <c r="S6" s="493"/>
      <c r="T6" s="494"/>
      <c r="U6" s="494"/>
      <c r="V6" s="494"/>
      <c r="W6" s="494"/>
      <c r="X6" s="494"/>
      <c r="Y6" s="494"/>
      <c r="Z6" s="494"/>
      <c r="AA6" s="1"/>
      <c r="AB6" s="1"/>
      <c r="AC6" s="1"/>
      <c r="AD6" s="1"/>
      <c r="AE6" s="1"/>
      <c r="AF6" s="1"/>
      <c r="AG6" s="1"/>
    </row>
    <row r="7" spans="1:33">
      <c r="A7" s="476"/>
      <c r="B7" s="477"/>
      <c r="C7" s="478"/>
      <c r="D7" s="485"/>
      <c r="E7" s="486"/>
      <c r="F7" s="487"/>
      <c r="G7" s="495" t="s">
        <v>386</v>
      </c>
      <c r="H7" s="496"/>
      <c r="I7" s="497"/>
      <c r="J7" s="488">
        <v>4</v>
      </c>
      <c r="K7" s="489"/>
      <c r="L7" s="490"/>
      <c r="M7" s="498">
        <v>4.0000000000000001E-3</v>
      </c>
      <c r="N7" s="499"/>
      <c r="O7" s="499"/>
      <c r="P7" s="500"/>
      <c r="Q7" s="498">
        <v>1.4999999999999999E-2</v>
      </c>
      <c r="R7" s="499"/>
      <c r="S7" s="500"/>
      <c r="T7" s="448"/>
      <c r="U7" s="448"/>
      <c r="V7" s="448"/>
      <c r="W7" s="448"/>
      <c r="X7" s="448"/>
      <c r="Y7" s="448"/>
      <c r="Z7" s="448"/>
      <c r="AA7" s="1"/>
      <c r="AB7" s="1"/>
      <c r="AC7" s="1"/>
      <c r="AD7" s="1"/>
      <c r="AE7" s="1"/>
      <c r="AF7" s="1"/>
      <c r="AG7" s="1"/>
    </row>
    <row r="8" spans="1:33">
      <c r="A8" s="470" t="s">
        <v>387</v>
      </c>
      <c r="B8" s="471"/>
      <c r="C8" s="472"/>
      <c r="D8" s="501" t="s">
        <v>388</v>
      </c>
      <c r="E8" s="502"/>
      <c r="F8" s="503"/>
      <c r="G8" s="488">
        <v>1</v>
      </c>
      <c r="H8" s="489"/>
      <c r="I8" s="490"/>
      <c r="J8" s="488">
        <v>1</v>
      </c>
      <c r="K8" s="489"/>
      <c r="L8" s="490"/>
      <c r="M8" s="498">
        <v>4.0000000000000001E-3</v>
      </c>
      <c r="N8" s="499"/>
      <c r="O8" s="499"/>
      <c r="P8" s="500"/>
      <c r="Q8" s="495" t="s">
        <v>389</v>
      </c>
      <c r="R8" s="496"/>
      <c r="S8" s="497"/>
      <c r="T8" s="448"/>
      <c r="U8" s="448"/>
      <c r="V8" s="448"/>
      <c r="W8" s="448"/>
      <c r="X8" s="448"/>
      <c r="Y8" s="448"/>
      <c r="Z8" s="448"/>
      <c r="AA8" s="1"/>
      <c r="AB8" s="1"/>
      <c r="AC8" s="1"/>
      <c r="AD8" s="1"/>
      <c r="AE8" s="1"/>
      <c r="AF8" s="1"/>
      <c r="AG8" s="1"/>
    </row>
    <row r="9" spans="1:33">
      <c r="A9" s="473"/>
      <c r="B9" s="474"/>
      <c r="C9" s="475"/>
      <c r="D9" s="504"/>
      <c r="E9" s="505"/>
      <c r="F9" s="506"/>
      <c r="G9" s="488">
        <v>2</v>
      </c>
      <c r="H9" s="489"/>
      <c r="I9" s="490"/>
      <c r="J9" s="488">
        <v>2</v>
      </c>
      <c r="K9" s="489"/>
      <c r="L9" s="490"/>
      <c r="M9" s="498">
        <v>4.0000000000000001E-3</v>
      </c>
      <c r="N9" s="499"/>
      <c r="O9" s="499"/>
      <c r="P9" s="500"/>
      <c r="Q9" s="495" t="s">
        <v>390</v>
      </c>
      <c r="R9" s="496"/>
      <c r="S9" s="497"/>
      <c r="T9" s="448"/>
      <c r="U9" s="448"/>
      <c r="V9" s="448"/>
      <c r="W9" s="448"/>
      <c r="X9" s="448"/>
      <c r="Y9" s="448"/>
      <c r="Z9" s="448"/>
      <c r="AA9" s="1"/>
      <c r="AB9" s="1"/>
      <c r="AC9" s="1"/>
      <c r="AD9" s="1"/>
      <c r="AE9" s="1"/>
      <c r="AF9" s="1"/>
      <c r="AG9" s="1"/>
    </row>
    <row r="10" spans="1:33">
      <c r="A10" s="473"/>
      <c r="B10" s="474"/>
      <c r="C10" s="475"/>
      <c r="D10" s="504"/>
      <c r="E10" s="505"/>
      <c r="F10" s="506"/>
      <c r="G10" s="488">
        <v>3</v>
      </c>
      <c r="H10" s="489"/>
      <c r="I10" s="490"/>
      <c r="J10" s="488">
        <v>1</v>
      </c>
      <c r="K10" s="489"/>
      <c r="L10" s="490"/>
      <c r="M10" s="498">
        <v>4.0000000000000001E-3</v>
      </c>
      <c r="N10" s="499"/>
      <c r="O10" s="499"/>
      <c r="P10" s="500"/>
      <c r="Q10" s="495" t="s">
        <v>389</v>
      </c>
      <c r="R10" s="496"/>
      <c r="S10" s="497"/>
      <c r="T10" s="448"/>
      <c r="U10" s="448"/>
      <c r="V10" s="448"/>
      <c r="W10" s="448"/>
      <c r="X10" s="448"/>
      <c r="Y10" s="448"/>
      <c r="Z10" s="448"/>
    </row>
    <row r="11" spans="1:33">
      <c r="A11" s="476"/>
      <c r="B11" s="477"/>
      <c r="C11" s="478"/>
      <c r="D11" s="507"/>
      <c r="E11" s="508"/>
      <c r="F11" s="509"/>
      <c r="G11" s="495" t="s">
        <v>386</v>
      </c>
      <c r="H11" s="496"/>
      <c r="I11" s="497"/>
      <c r="J11" s="488">
        <v>1</v>
      </c>
      <c r="K11" s="489"/>
      <c r="L11" s="490"/>
      <c r="M11" s="498">
        <v>4.0000000000000001E-3</v>
      </c>
      <c r="N11" s="499"/>
      <c r="O11" s="499"/>
      <c r="P11" s="500"/>
      <c r="Q11" s="495" t="s">
        <v>389</v>
      </c>
      <c r="R11" s="496"/>
      <c r="S11" s="497"/>
      <c r="T11" s="448"/>
      <c r="U11" s="448"/>
      <c r="V11" s="448"/>
      <c r="W11" s="448"/>
      <c r="X11" s="448"/>
      <c r="Y11" s="448"/>
      <c r="Z11" s="448"/>
    </row>
    <row r="12" spans="1:33">
      <c r="A12" s="470" t="s">
        <v>391</v>
      </c>
      <c r="B12" s="471"/>
      <c r="C12" s="472"/>
      <c r="D12" s="501" t="s">
        <v>392</v>
      </c>
      <c r="E12" s="502"/>
      <c r="F12" s="503"/>
      <c r="G12" s="488">
        <v>1</v>
      </c>
      <c r="H12" s="489"/>
      <c r="I12" s="490"/>
      <c r="J12" s="488">
        <v>1</v>
      </c>
      <c r="K12" s="489"/>
      <c r="L12" s="490"/>
      <c r="M12" s="510">
        <v>0.12</v>
      </c>
      <c r="N12" s="511"/>
      <c r="O12" s="511"/>
      <c r="P12" s="512"/>
      <c r="Q12" s="498">
        <v>1.4999999999999999E-2</v>
      </c>
      <c r="R12" s="499"/>
      <c r="S12" s="500"/>
      <c r="T12" s="448"/>
      <c r="U12" s="448"/>
      <c r="V12" s="448"/>
      <c r="W12" s="448"/>
      <c r="X12" s="448"/>
      <c r="Y12" s="448"/>
      <c r="Z12" s="448"/>
    </row>
    <row r="13" spans="1:33">
      <c r="A13" s="473"/>
      <c r="B13" s="474"/>
      <c r="C13" s="475"/>
      <c r="D13" s="504"/>
      <c r="E13" s="505"/>
      <c r="F13" s="506"/>
      <c r="G13" s="488">
        <v>2</v>
      </c>
      <c r="H13" s="489"/>
      <c r="I13" s="490"/>
      <c r="J13" s="488">
        <v>2</v>
      </c>
      <c r="K13" s="489"/>
      <c r="L13" s="490"/>
      <c r="M13" s="510">
        <v>0.12</v>
      </c>
      <c r="N13" s="511"/>
      <c r="O13" s="511"/>
      <c r="P13" s="512"/>
      <c r="Q13" s="498">
        <v>1.4999999999999999E-2</v>
      </c>
      <c r="R13" s="499"/>
      <c r="S13" s="500"/>
      <c r="T13" s="448"/>
      <c r="U13" s="448"/>
      <c r="V13" s="448"/>
      <c r="W13" s="448"/>
      <c r="X13" s="448"/>
      <c r="Y13" s="448"/>
      <c r="Z13" s="448"/>
    </row>
    <row r="14" spans="1:33">
      <c r="A14" s="473"/>
      <c r="B14" s="474"/>
      <c r="C14" s="475"/>
      <c r="D14" s="504"/>
      <c r="E14" s="505"/>
      <c r="F14" s="506"/>
      <c r="G14" s="488">
        <v>3</v>
      </c>
      <c r="H14" s="489"/>
      <c r="I14" s="490"/>
      <c r="J14" s="488">
        <v>2</v>
      </c>
      <c r="K14" s="489"/>
      <c r="L14" s="490"/>
      <c r="M14" s="510">
        <v>0.12</v>
      </c>
      <c r="N14" s="511"/>
      <c r="O14" s="511"/>
      <c r="P14" s="512"/>
      <c r="Q14" s="510">
        <v>0.03</v>
      </c>
      <c r="R14" s="511"/>
      <c r="S14" s="512"/>
      <c r="T14" s="448"/>
      <c r="U14" s="448"/>
      <c r="V14" s="448"/>
      <c r="W14" s="448"/>
      <c r="X14" s="448"/>
      <c r="Y14" s="448"/>
      <c r="Z14" s="448"/>
    </row>
    <row r="15" spans="1:33">
      <c r="A15" s="476"/>
      <c r="B15" s="477"/>
      <c r="C15" s="478"/>
      <c r="D15" s="507"/>
      <c r="E15" s="508"/>
      <c r="F15" s="509"/>
      <c r="G15" s="495" t="s">
        <v>386</v>
      </c>
      <c r="H15" s="496"/>
      <c r="I15" s="497"/>
      <c r="J15" s="488">
        <v>2</v>
      </c>
      <c r="K15" s="489"/>
      <c r="L15" s="490"/>
      <c r="M15" s="510">
        <v>0.12</v>
      </c>
      <c r="N15" s="511"/>
      <c r="O15" s="511"/>
      <c r="P15" s="512"/>
      <c r="Q15" s="498">
        <v>1.4999999999999999E-2</v>
      </c>
      <c r="R15" s="499"/>
      <c r="S15" s="500"/>
      <c r="T15" s="448"/>
      <c r="U15" s="448"/>
      <c r="V15" s="448"/>
      <c r="W15" s="448"/>
      <c r="X15" s="448"/>
      <c r="Y15" s="448"/>
      <c r="Z15" s="448"/>
    </row>
    <row r="16" spans="1:33">
      <c r="A16" s="470" t="s">
        <v>393</v>
      </c>
      <c r="B16" s="471"/>
      <c r="C16" s="472"/>
      <c r="D16" s="501" t="s">
        <v>394</v>
      </c>
      <c r="E16" s="502"/>
      <c r="F16" s="503"/>
      <c r="G16" s="488">
        <v>1</v>
      </c>
      <c r="H16" s="489"/>
      <c r="I16" s="490"/>
      <c r="J16" s="513">
        <v>0.5</v>
      </c>
      <c r="K16" s="514"/>
      <c r="L16" s="515"/>
      <c r="M16" s="488">
        <v>4</v>
      </c>
      <c r="N16" s="489"/>
      <c r="O16" s="489"/>
      <c r="P16" s="490"/>
      <c r="Q16" s="498">
        <v>1.4999999999999999E-2</v>
      </c>
      <c r="R16" s="499"/>
      <c r="S16" s="500"/>
      <c r="T16" s="448"/>
      <c r="U16" s="448"/>
      <c r="V16" s="448"/>
      <c r="W16" s="448"/>
      <c r="X16" s="448"/>
      <c r="Y16" s="448"/>
      <c r="Z16" s="448"/>
    </row>
    <row r="17" spans="1:26">
      <c r="A17" s="473"/>
      <c r="B17" s="474"/>
      <c r="C17" s="475"/>
      <c r="D17" s="504"/>
      <c r="E17" s="505"/>
      <c r="F17" s="506"/>
      <c r="G17" s="488">
        <v>2</v>
      </c>
      <c r="H17" s="489"/>
      <c r="I17" s="490"/>
      <c r="J17" s="488">
        <v>2</v>
      </c>
      <c r="K17" s="489"/>
      <c r="L17" s="490"/>
      <c r="M17" s="495" t="s">
        <v>395</v>
      </c>
      <c r="N17" s="496"/>
      <c r="O17" s="496"/>
      <c r="P17" s="497"/>
      <c r="Q17" s="510">
        <v>0.06</v>
      </c>
      <c r="R17" s="511"/>
      <c r="S17" s="512"/>
      <c r="T17" s="448"/>
      <c r="U17" s="448"/>
      <c r="V17" s="448"/>
      <c r="W17" s="448"/>
      <c r="X17" s="448"/>
      <c r="Y17" s="448"/>
      <c r="Z17" s="448"/>
    </row>
    <row r="18" spans="1:26">
      <c r="A18" s="473"/>
      <c r="B18" s="474"/>
      <c r="C18" s="475"/>
      <c r="D18" s="504"/>
      <c r="E18" s="505"/>
      <c r="F18" s="506"/>
      <c r="G18" s="488">
        <v>3</v>
      </c>
      <c r="H18" s="489"/>
      <c r="I18" s="490"/>
      <c r="J18" s="488">
        <v>1</v>
      </c>
      <c r="K18" s="489"/>
      <c r="L18" s="490"/>
      <c r="M18" s="495" t="s">
        <v>395</v>
      </c>
      <c r="N18" s="496"/>
      <c r="O18" s="496"/>
      <c r="P18" s="497"/>
      <c r="Q18" s="510">
        <v>0.12</v>
      </c>
      <c r="R18" s="511"/>
      <c r="S18" s="512"/>
      <c r="T18" s="448"/>
      <c r="U18" s="448"/>
      <c r="V18" s="448"/>
      <c r="W18" s="448"/>
      <c r="X18" s="448"/>
      <c r="Y18" s="448"/>
      <c r="Z18" s="448"/>
    </row>
    <row r="19" spans="1:26">
      <c r="A19" s="476"/>
      <c r="B19" s="477"/>
      <c r="C19" s="478"/>
      <c r="D19" s="507"/>
      <c r="E19" s="508"/>
      <c r="F19" s="509"/>
      <c r="G19" s="495" t="s">
        <v>386</v>
      </c>
      <c r="H19" s="496"/>
      <c r="I19" s="497"/>
      <c r="J19" s="488">
        <v>1</v>
      </c>
      <c r="K19" s="489"/>
      <c r="L19" s="490"/>
      <c r="M19" s="495" t="s">
        <v>395</v>
      </c>
      <c r="N19" s="496"/>
      <c r="O19" s="496"/>
      <c r="P19" s="497"/>
      <c r="Q19" s="510">
        <v>0.06</v>
      </c>
      <c r="R19" s="511"/>
      <c r="S19" s="512"/>
      <c r="T19" s="448"/>
      <c r="U19" s="448"/>
      <c r="V19" s="448"/>
      <c r="W19" s="448"/>
      <c r="X19" s="448"/>
      <c r="Y19" s="448"/>
      <c r="Z19" s="448"/>
    </row>
    <row r="20" spans="1:26">
      <c r="A20" s="470" t="s">
        <v>396</v>
      </c>
      <c r="B20" s="471"/>
      <c r="C20" s="472"/>
      <c r="D20" s="501" t="s">
        <v>397</v>
      </c>
      <c r="E20" s="502"/>
      <c r="F20" s="503"/>
      <c r="G20" s="488">
        <v>1</v>
      </c>
      <c r="H20" s="489"/>
      <c r="I20" s="490"/>
      <c r="J20" s="488">
        <v>2</v>
      </c>
      <c r="K20" s="489"/>
      <c r="L20" s="490"/>
      <c r="M20" s="495" t="s">
        <v>395</v>
      </c>
      <c r="N20" s="496"/>
      <c r="O20" s="496"/>
      <c r="P20" s="497"/>
      <c r="Q20" s="510">
        <v>0.25</v>
      </c>
      <c r="R20" s="511"/>
      <c r="S20" s="512"/>
      <c r="T20" s="448"/>
      <c r="U20" s="448"/>
      <c r="V20" s="448"/>
      <c r="W20" s="448"/>
      <c r="X20" s="448"/>
      <c r="Y20" s="448"/>
      <c r="Z20" s="448"/>
    </row>
    <row r="21" spans="1:26">
      <c r="A21" s="473"/>
      <c r="B21" s="474"/>
      <c r="C21" s="475"/>
      <c r="D21" s="504"/>
      <c r="E21" s="505"/>
      <c r="F21" s="506"/>
      <c r="G21" s="488">
        <v>2</v>
      </c>
      <c r="H21" s="489"/>
      <c r="I21" s="490"/>
      <c r="J21" s="488">
        <v>2</v>
      </c>
      <c r="K21" s="489"/>
      <c r="L21" s="490"/>
      <c r="M21" s="495" t="s">
        <v>395</v>
      </c>
      <c r="N21" s="496"/>
      <c r="O21" s="496"/>
      <c r="P21" s="497"/>
      <c r="Q21" s="510">
        <v>0.12</v>
      </c>
      <c r="R21" s="511"/>
      <c r="S21" s="512"/>
      <c r="T21" s="448"/>
      <c r="U21" s="448"/>
      <c r="V21" s="448"/>
      <c r="W21" s="448"/>
      <c r="X21" s="448"/>
      <c r="Y21" s="448"/>
      <c r="Z21" s="448"/>
    </row>
    <row r="22" spans="1:26">
      <c r="A22" s="473"/>
      <c r="B22" s="474"/>
      <c r="C22" s="475"/>
      <c r="D22" s="504"/>
      <c r="E22" s="505"/>
      <c r="F22" s="506"/>
      <c r="G22" s="488">
        <v>3</v>
      </c>
      <c r="H22" s="489"/>
      <c r="I22" s="490"/>
      <c r="J22" s="488">
        <v>2</v>
      </c>
      <c r="K22" s="489"/>
      <c r="L22" s="490"/>
      <c r="M22" s="495" t="s">
        <v>395</v>
      </c>
      <c r="N22" s="496"/>
      <c r="O22" s="496"/>
      <c r="P22" s="497"/>
      <c r="Q22" s="510">
        <v>0.25</v>
      </c>
      <c r="R22" s="511"/>
      <c r="S22" s="512"/>
      <c r="T22" s="448"/>
      <c r="U22" s="448"/>
      <c r="V22" s="448"/>
      <c r="W22" s="448"/>
      <c r="X22" s="448"/>
      <c r="Y22" s="448"/>
      <c r="Z22" s="448"/>
    </row>
    <row r="23" spans="1:26">
      <c r="A23" s="476"/>
      <c r="B23" s="477"/>
      <c r="C23" s="478"/>
      <c r="D23" s="507"/>
      <c r="E23" s="508"/>
      <c r="F23" s="509"/>
      <c r="G23" s="495" t="s">
        <v>386</v>
      </c>
      <c r="H23" s="496"/>
      <c r="I23" s="497"/>
      <c r="J23" s="488">
        <v>2</v>
      </c>
      <c r="K23" s="489"/>
      <c r="L23" s="490"/>
      <c r="M23" s="495" t="s">
        <v>395</v>
      </c>
      <c r="N23" s="496"/>
      <c r="O23" s="496"/>
      <c r="P23" s="497"/>
      <c r="Q23" s="510">
        <v>0.25</v>
      </c>
      <c r="R23" s="511"/>
      <c r="S23" s="512"/>
      <c r="T23" s="448"/>
      <c r="U23" s="448"/>
      <c r="V23" s="448"/>
      <c r="W23" s="448"/>
      <c r="X23" s="448"/>
      <c r="Y23" s="448"/>
      <c r="Z23" s="448"/>
    </row>
    <row r="24" spans="1:26">
      <c r="A24" s="470" t="s">
        <v>398</v>
      </c>
      <c r="B24" s="471"/>
      <c r="C24" s="472"/>
      <c r="D24" s="501" t="s">
        <v>399</v>
      </c>
      <c r="E24" s="502"/>
      <c r="F24" s="503"/>
      <c r="G24" s="488">
        <v>1</v>
      </c>
      <c r="H24" s="489"/>
      <c r="I24" s="490"/>
      <c r="J24" s="488">
        <v>1</v>
      </c>
      <c r="K24" s="489"/>
      <c r="L24" s="490"/>
      <c r="M24" s="488">
        <v>2</v>
      </c>
      <c r="N24" s="489"/>
      <c r="O24" s="489"/>
      <c r="P24" s="490"/>
      <c r="Q24" s="498">
        <v>8.0000000000000002E-3</v>
      </c>
      <c r="R24" s="499"/>
      <c r="S24" s="500"/>
      <c r="T24" s="448"/>
      <c r="U24" s="448"/>
      <c r="V24" s="448"/>
      <c r="W24" s="448"/>
      <c r="X24" s="448"/>
      <c r="Y24" s="448"/>
      <c r="Z24" s="448"/>
    </row>
    <row r="25" spans="1:26">
      <c r="A25" s="473"/>
      <c r="B25" s="474"/>
      <c r="C25" s="475"/>
      <c r="D25" s="504"/>
      <c r="E25" s="505"/>
      <c r="F25" s="506"/>
      <c r="G25" s="488">
        <v>2</v>
      </c>
      <c r="H25" s="489"/>
      <c r="I25" s="490"/>
      <c r="J25" s="488">
        <v>2</v>
      </c>
      <c r="K25" s="489"/>
      <c r="L25" s="490"/>
      <c r="M25" s="488">
        <v>2</v>
      </c>
      <c r="N25" s="489"/>
      <c r="O25" s="489"/>
      <c r="P25" s="490"/>
      <c r="Q25" s="498">
        <v>1.4999999999999999E-2</v>
      </c>
      <c r="R25" s="499"/>
      <c r="S25" s="500"/>
      <c r="T25" s="448"/>
      <c r="U25" s="448"/>
      <c r="V25" s="448"/>
      <c r="W25" s="448"/>
      <c r="X25" s="448"/>
      <c r="Y25" s="448"/>
      <c r="Z25" s="448"/>
    </row>
    <row r="26" spans="1:26">
      <c r="A26" s="473"/>
      <c r="B26" s="474"/>
      <c r="C26" s="475"/>
      <c r="D26" s="504"/>
      <c r="E26" s="505"/>
      <c r="F26" s="506"/>
      <c r="G26" s="488">
        <v>3</v>
      </c>
      <c r="H26" s="489"/>
      <c r="I26" s="490"/>
      <c r="J26" s="488">
        <v>2</v>
      </c>
      <c r="K26" s="489"/>
      <c r="L26" s="490"/>
      <c r="M26" s="488">
        <v>2</v>
      </c>
      <c r="N26" s="489"/>
      <c r="O26" s="489"/>
      <c r="P26" s="490"/>
      <c r="Q26" s="510">
        <v>0.03</v>
      </c>
      <c r="R26" s="511"/>
      <c r="S26" s="512"/>
      <c r="T26" s="448"/>
      <c r="U26" s="448"/>
      <c r="V26" s="448"/>
      <c r="W26" s="448"/>
      <c r="X26" s="448"/>
      <c r="Y26" s="448"/>
      <c r="Z26" s="448"/>
    </row>
    <row r="27" spans="1:26">
      <c r="A27" s="476"/>
      <c r="B27" s="477"/>
      <c r="C27" s="478"/>
      <c r="D27" s="507"/>
      <c r="E27" s="508"/>
      <c r="F27" s="509"/>
      <c r="G27" s="495" t="s">
        <v>386</v>
      </c>
      <c r="H27" s="496"/>
      <c r="I27" s="497"/>
      <c r="J27" s="488">
        <v>2</v>
      </c>
      <c r="K27" s="489"/>
      <c r="L27" s="490"/>
      <c r="M27" s="488">
        <v>2</v>
      </c>
      <c r="N27" s="489"/>
      <c r="O27" s="489"/>
      <c r="P27" s="490"/>
      <c r="Q27" s="498">
        <v>1.4999999999999999E-2</v>
      </c>
      <c r="R27" s="499"/>
      <c r="S27" s="500"/>
      <c r="T27" s="448"/>
      <c r="U27" s="448"/>
      <c r="V27" s="448"/>
      <c r="W27" s="448"/>
      <c r="X27" s="448"/>
      <c r="Y27" s="448"/>
      <c r="Z27" s="448"/>
    </row>
    <row r="28" spans="1:26">
      <c r="A28" s="470" t="s">
        <v>400</v>
      </c>
      <c r="B28" s="471"/>
      <c r="C28" s="472"/>
      <c r="D28" s="501" t="s">
        <v>401</v>
      </c>
      <c r="E28" s="502"/>
      <c r="F28" s="503"/>
      <c r="G28" s="488">
        <v>1</v>
      </c>
      <c r="H28" s="489"/>
      <c r="I28" s="490"/>
      <c r="J28" s="488">
        <v>1</v>
      </c>
      <c r="K28" s="489"/>
      <c r="L28" s="490"/>
      <c r="M28" s="488">
        <v>4</v>
      </c>
      <c r="N28" s="489"/>
      <c r="O28" s="489"/>
      <c r="P28" s="490"/>
      <c r="Q28" s="498">
        <v>8.0000000000000002E-3</v>
      </c>
      <c r="R28" s="499"/>
      <c r="S28" s="500"/>
      <c r="T28" s="448"/>
      <c r="U28" s="448"/>
      <c r="V28" s="448"/>
      <c r="W28" s="448"/>
      <c r="X28" s="448"/>
      <c r="Y28" s="448"/>
      <c r="Z28" s="448"/>
    </row>
    <row r="29" spans="1:26">
      <c r="A29" s="473"/>
      <c r="B29" s="474"/>
      <c r="C29" s="475"/>
      <c r="D29" s="504"/>
      <c r="E29" s="505"/>
      <c r="F29" s="506"/>
      <c r="G29" s="488">
        <v>2</v>
      </c>
      <c r="H29" s="489"/>
      <c r="I29" s="490"/>
      <c r="J29" s="488">
        <v>4</v>
      </c>
      <c r="K29" s="489"/>
      <c r="L29" s="490"/>
      <c r="M29" s="488">
        <v>4</v>
      </c>
      <c r="N29" s="489"/>
      <c r="O29" s="489"/>
      <c r="P29" s="490"/>
      <c r="Q29" s="498">
        <v>1.4999999999999999E-2</v>
      </c>
      <c r="R29" s="499"/>
      <c r="S29" s="500"/>
      <c r="T29" s="448"/>
      <c r="U29" s="448"/>
      <c r="V29" s="448"/>
      <c r="W29" s="448"/>
      <c r="X29" s="448"/>
      <c r="Y29" s="448"/>
      <c r="Z29" s="448"/>
    </row>
    <row r="30" spans="1:26">
      <c r="A30" s="473"/>
      <c r="B30" s="474"/>
      <c r="C30" s="475"/>
      <c r="D30" s="504"/>
      <c r="E30" s="505"/>
      <c r="F30" s="506"/>
      <c r="G30" s="488">
        <v>3</v>
      </c>
      <c r="H30" s="489"/>
      <c r="I30" s="490"/>
      <c r="J30" s="488">
        <v>1</v>
      </c>
      <c r="K30" s="489"/>
      <c r="L30" s="490"/>
      <c r="M30" s="488">
        <v>8</v>
      </c>
      <c r="N30" s="489"/>
      <c r="O30" s="489"/>
      <c r="P30" s="490"/>
      <c r="Q30" s="498">
        <v>8.0000000000000002E-3</v>
      </c>
      <c r="R30" s="499"/>
      <c r="S30" s="500"/>
      <c r="T30" s="448"/>
      <c r="U30" s="448"/>
      <c r="V30" s="448"/>
      <c r="W30" s="448"/>
      <c r="X30" s="448"/>
      <c r="Y30" s="448"/>
      <c r="Z30" s="448"/>
    </row>
    <row r="31" spans="1:26">
      <c r="A31" s="476"/>
      <c r="B31" s="477"/>
      <c r="C31" s="478"/>
      <c r="D31" s="507"/>
      <c r="E31" s="508"/>
      <c r="F31" s="509"/>
      <c r="G31" s="495" t="s">
        <v>386</v>
      </c>
      <c r="H31" s="496"/>
      <c r="I31" s="497"/>
      <c r="J31" s="488">
        <v>1</v>
      </c>
      <c r="K31" s="489"/>
      <c r="L31" s="490"/>
      <c r="M31" s="488">
        <v>4</v>
      </c>
      <c r="N31" s="489"/>
      <c r="O31" s="489"/>
      <c r="P31" s="490"/>
      <c r="Q31" s="498">
        <v>8.0000000000000002E-3</v>
      </c>
      <c r="R31" s="499"/>
      <c r="S31" s="500"/>
      <c r="T31" s="448"/>
      <c r="U31" s="448"/>
      <c r="V31" s="448"/>
      <c r="W31" s="448"/>
      <c r="X31" s="448"/>
      <c r="Y31" s="448"/>
      <c r="Z31" s="448"/>
    </row>
    <row r="32" spans="1:26">
      <c r="A32" s="470" t="s">
        <v>402</v>
      </c>
      <c r="B32" s="471"/>
      <c r="C32" s="472"/>
      <c r="D32" s="501" t="s">
        <v>403</v>
      </c>
      <c r="E32" s="502"/>
      <c r="F32" s="503"/>
      <c r="G32" s="488">
        <v>1</v>
      </c>
      <c r="H32" s="489"/>
      <c r="I32" s="490"/>
      <c r="J32" s="488">
        <v>1</v>
      </c>
      <c r="K32" s="489"/>
      <c r="L32" s="490"/>
      <c r="M32" s="498">
        <v>1.4999999999999999E-2</v>
      </c>
      <c r="N32" s="499"/>
      <c r="O32" s="499"/>
      <c r="P32" s="500"/>
      <c r="Q32" s="498">
        <v>1.4999999999999999E-2</v>
      </c>
      <c r="R32" s="499"/>
      <c r="S32" s="500"/>
      <c r="T32" s="448"/>
      <c r="U32" s="448"/>
      <c r="V32" s="448"/>
      <c r="W32" s="448"/>
      <c r="X32" s="448"/>
      <c r="Y32" s="448"/>
      <c r="Z32" s="448"/>
    </row>
    <row r="33" spans="1:26">
      <c r="A33" s="473"/>
      <c r="B33" s="474"/>
      <c r="C33" s="475"/>
      <c r="D33" s="504"/>
      <c r="E33" s="505"/>
      <c r="F33" s="506"/>
      <c r="G33" s="488">
        <v>2</v>
      </c>
      <c r="H33" s="489"/>
      <c r="I33" s="490"/>
      <c r="J33" s="488">
        <v>2</v>
      </c>
      <c r="K33" s="489"/>
      <c r="L33" s="490"/>
      <c r="M33" s="498">
        <v>1.4999999999999999E-2</v>
      </c>
      <c r="N33" s="499"/>
      <c r="O33" s="499"/>
      <c r="P33" s="500"/>
      <c r="Q33" s="510">
        <v>0.03</v>
      </c>
      <c r="R33" s="511"/>
      <c r="S33" s="512"/>
      <c r="T33" s="448"/>
      <c r="U33" s="448"/>
      <c r="V33" s="448"/>
      <c r="W33" s="448"/>
      <c r="X33" s="448"/>
      <c r="Y33" s="448"/>
      <c r="Z33" s="448"/>
    </row>
    <row r="34" spans="1:26">
      <c r="A34" s="473"/>
      <c r="B34" s="474"/>
      <c r="C34" s="475"/>
      <c r="D34" s="504"/>
      <c r="E34" s="505"/>
      <c r="F34" s="506"/>
      <c r="G34" s="488">
        <v>3</v>
      </c>
      <c r="H34" s="489"/>
      <c r="I34" s="490"/>
      <c r="J34" s="488">
        <v>2</v>
      </c>
      <c r="K34" s="489"/>
      <c r="L34" s="490"/>
      <c r="M34" s="498">
        <v>1.4999999999999999E-2</v>
      </c>
      <c r="N34" s="499"/>
      <c r="O34" s="499"/>
      <c r="P34" s="500"/>
      <c r="Q34" s="498">
        <v>8.0000000000000002E-3</v>
      </c>
      <c r="R34" s="499"/>
      <c r="S34" s="500"/>
      <c r="T34" s="448"/>
      <c r="U34" s="448"/>
      <c r="V34" s="448"/>
      <c r="W34" s="448"/>
      <c r="X34" s="448"/>
      <c r="Y34" s="448"/>
      <c r="Z34" s="448"/>
    </row>
    <row r="35" spans="1:26">
      <c r="A35" s="476"/>
      <c r="B35" s="477"/>
      <c r="C35" s="478"/>
      <c r="D35" s="507"/>
      <c r="E35" s="508"/>
      <c r="F35" s="509"/>
      <c r="G35" s="495" t="s">
        <v>404</v>
      </c>
      <c r="H35" s="496"/>
      <c r="I35" s="497"/>
      <c r="J35" s="488">
        <v>2</v>
      </c>
      <c r="K35" s="489"/>
      <c r="L35" s="490"/>
      <c r="M35" s="498">
        <v>1.4999999999999999E-2</v>
      </c>
      <c r="N35" s="499"/>
      <c r="O35" s="499"/>
      <c r="P35" s="500"/>
      <c r="Q35" s="498">
        <v>1.4999999999999999E-2</v>
      </c>
      <c r="R35" s="499"/>
      <c r="S35" s="500"/>
      <c r="T35" s="448"/>
      <c r="U35" s="448"/>
      <c r="V35" s="448"/>
      <c r="W35" s="448"/>
      <c r="X35" s="448"/>
      <c r="Y35" s="448"/>
      <c r="Z35" s="448"/>
    </row>
    <row r="36" spans="1:26">
      <c r="A36" s="470" t="s">
        <v>405</v>
      </c>
      <c r="B36" s="471"/>
      <c r="C36" s="472"/>
      <c r="D36" s="501" t="s">
        <v>406</v>
      </c>
      <c r="E36" s="502"/>
      <c r="F36" s="503"/>
      <c r="G36" s="488">
        <v>1</v>
      </c>
      <c r="H36" s="489"/>
      <c r="I36" s="490"/>
      <c r="J36" s="488">
        <v>2</v>
      </c>
      <c r="K36" s="489"/>
      <c r="L36" s="490"/>
      <c r="M36" s="498">
        <v>8.0000000000000002E-3</v>
      </c>
      <c r="N36" s="499"/>
      <c r="O36" s="499"/>
      <c r="P36" s="500"/>
      <c r="Q36" s="498">
        <v>8.0000000000000002E-3</v>
      </c>
      <c r="R36" s="499"/>
      <c r="S36" s="500"/>
      <c r="T36" s="448"/>
      <c r="U36" s="448"/>
      <c r="V36" s="448"/>
      <c r="W36" s="448"/>
      <c r="X36" s="448"/>
      <c r="Y36" s="448"/>
      <c r="Z36" s="448"/>
    </row>
    <row r="37" spans="1:26">
      <c r="A37" s="473"/>
      <c r="B37" s="474"/>
      <c r="C37" s="475"/>
      <c r="D37" s="504"/>
      <c r="E37" s="505"/>
      <c r="F37" s="506"/>
      <c r="G37" s="488">
        <v>2</v>
      </c>
      <c r="H37" s="489"/>
      <c r="I37" s="490"/>
      <c r="J37" s="495" t="s">
        <v>407</v>
      </c>
      <c r="K37" s="496"/>
      <c r="L37" s="497"/>
      <c r="M37" s="498">
        <v>8.0000000000000002E-3</v>
      </c>
      <c r="N37" s="499"/>
      <c r="O37" s="499"/>
      <c r="P37" s="500"/>
      <c r="Q37" s="498">
        <v>8.0000000000000002E-3</v>
      </c>
      <c r="R37" s="499"/>
      <c r="S37" s="500"/>
      <c r="T37" s="448"/>
      <c r="U37" s="448"/>
      <c r="V37" s="448"/>
      <c r="W37" s="448"/>
      <c r="X37" s="448"/>
      <c r="Y37" s="448"/>
      <c r="Z37" s="448"/>
    </row>
    <row r="38" spans="1:26">
      <c r="A38" s="473"/>
      <c r="B38" s="474"/>
      <c r="C38" s="475"/>
      <c r="D38" s="504"/>
      <c r="E38" s="505"/>
      <c r="F38" s="506"/>
      <c r="G38" s="488">
        <v>3</v>
      </c>
      <c r="H38" s="489"/>
      <c r="I38" s="490"/>
      <c r="J38" s="495" t="s">
        <v>407</v>
      </c>
      <c r="K38" s="496"/>
      <c r="L38" s="497"/>
      <c r="M38" s="498">
        <v>8.0000000000000002E-3</v>
      </c>
      <c r="N38" s="499"/>
      <c r="O38" s="499"/>
      <c r="P38" s="500"/>
      <c r="Q38" s="498">
        <v>1.4999999999999999E-2</v>
      </c>
      <c r="R38" s="499"/>
      <c r="S38" s="500"/>
      <c r="T38" s="448"/>
      <c r="U38" s="448"/>
      <c r="V38" s="448"/>
      <c r="W38" s="448"/>
      <c r="X38" s="448"/>
      <c r="Y38" s="448"/>
      <c r="Z38" s="448"/>
    </row>
    <row r="39" spans="1:26">
      <c r="A39" s="476"/>
      <c r="B39" s="477"/>
      <c r="C39" s="478"/>
      <c r="D39" s="507"/>
      <c r="E39" s="508"/>
      <c r="F39" s="509"/>
      <c r="G39" s="495" t="s">
        <v>386</v>
      </c>
      <c r="H39" s="496"/>
      <c r="I39" s="497"/>
      <c r="J39" s="495" t="s">
        <v>407</v>
      </c>
      <c r="K39" s="496"/>
      <c r="L39" s="497"/>
      <c r="M39" s="498">
        <v>8.0000000000000002E-3</v>
      </c>
      <c r="N39" s="499"/>
      <c r="O39" s="499"/>
      <c r="P39" s="500"/>
      <c r="Q39" s="498">
        <v>8.0000000000000002E-3</v>
      </c>
      <c r="R39" s="499"/>
      <c r="S39" s="500"/>
      <c r="T39" s="448"/>
      <c r="U39" s="448"/>
      <c r="V39" s="448"/>
      <c r="W39" s="448"/>
      <c r="X39" s="448"/>
      <c r="Y39" s="448"/>
      <c r="Z39" s="448"/>
    </row>
    <row r="40" spans="1:26">
      <c r="A40" s="449" t="s">
        <v>374</v>
      </c>
      <c r="B40" s="450"/>
      <c r="C40" s="451"/>
      <c r="D40" s="455" t="s">
        <v>375</v>
      </c>
      <c r="E40" s="456"/>
      <c r="F40" s="457"/>
      <c r="G40" s="461" t="s">
        <v>376</v>
      </c>
      <c r="H40" s="462"/>
      <c r="I40" s="463"/>
      <c r="J40" s="467" t="s">
        <v>377</v>
      </c>
      <c r="K40" s="468"/>
      <c r="L40" s="468"/>
      <c r="M40" s="468"/>
      <c r="N40" s="468"/>
      <c r="O40" s="468"/>
      <c r="P40" s="468"/>
      <c r="Q40" s="468"/>
      <c r="R40" s="468"/>
      <c r="S40" s="469"/>
      <c r="T40" s="419"/>
      <c r="U40" s="419"/>
      <c r="V40" s="419"/>
      <c r="W40" s="419"/>
      <c r="X40" s="419"/>
      <c r="Y40" s="419"/>
      <c r="Z40" s="419"/>
    </row>
    <row r="41" spans="1:26">
      <c r="A41" s="452"/>
      <c r="B41" s="453"/>
      <c r="C41" s="454"/>
      <c r="D41" s="458"/>
      <c r="E41" s="459"/>
      <c r="F41" s="460"/>
      <c r="G41" s="464"/>
      <c r="H41" s="465"/>
      <c r="I41" s="466"/>
      <c r="J41" s="467" t="s">
        <v>378</v>
      </c>
      <c r="K41" s="468"/>
      <c r="L41" s="469"/>
      <c r="M41" s="467" t="s">
        <v>379</v>
      </c>
      <c r="N41" s="468"/>
      <c r="O41" s="468"/>
      <c r="P41" s="469"/>
      <c r="Q41" s="467" t="s">
        <v>380</v>
      </c>
      <c r="R41" s="468"/>
      <c r="S41" s="469"/>
      <c r="T41" s="419"/>
      <c r="U41" s="419"/>
      <c r="V41" s="419"/>
      <c r="W41" s="419"/>
      <c r="X41" s="419"/>
      <c r="Y41" s="419"/>
      <c r="Z41" s="419"/>
    </row>
    <row r="42" spans="1:26">
      <c r="A42" s="470" t="s">
        <v>408</v>
      </c>
      <c r="B42" s="471"/>
      <c r="C42" s="472"/>
      <c r="D42" s="501" t="s">
        <v>409</v>
      </c>
      <c r="E42" s="502"/>
      <c r="F42" s="503"/>
      <c r="G42" s="488">
        <v>1</v>
      </c>
      <c r="H42" s="489"/>
      <c r="I42" s="490"/>
      <c r="J42" s="488">
        <v>1</v>
      </c>
      <c r="K42" s="489"/>
      <c r="L42" s="490"/>
      <c r="M42" s="498">
        <v>4.0000000000000001E-3</v>
      </c>
      <c r="N42" s="499"/>
      <c r="O42" s="499"/>
      <c r="P42" s="500"/>
      <c r="Q42" s="498">
        <v>2E-3</v>
      </c>
      <c r="R42" s="499"/>
      <c r="S42" s="500"/>
      <c r="T42" s="419"/>
      <c r="U42" s="419"/>
      <c r="V42" s="419"/>
      <c r="W42" s="419"/>
      <c r="X42" s="419"/>
      <c r="Y42" s="419"/>
      <c r="Z42" s="419"/>
    </row>
    <row r="43" spans="1:26">
      <c r="A43" s="473"/>
      <c r="B43" s="474"/>
      <c r="C43" s="475"/>
      <c r="D43" s="504"/>
      <c r="E43" s="505"/>
      <c r="F43" s="506"/>
      <c r="G43" s="488">
        <v>2</v>
      </c>
      <c r="H43" s="489"/>
      <c r="I43" s="490"/>
      <c r="J43" s="488">
        <v>4</v>
      </c>
      <c r="K43" s="489"/>
      <c r="L43" s="490"/>
      <c r="M43" s="498">
        <v>4.0000000000000001E-3</v>
      </c>
      <c r="N43" s="499"/>
      <c r="O43" s="499"/>
      <c r="P43" s="500"/>
      <c r="Q43" s="498">
        <v>2E-3</v>
      </c>
      <c r="R43" s="499"/>
      <c r="S43" s="500"/>
      <c r="T43" s="419"/>
      <c r="U43" s="419"/>
      <c r="V43" s="419"/>
      <c r="W43" s="419"/>
      <c r="X43" s="419"/>
      <c r="Y43" s="419"/>
      <c r="Z43" s="419"/>
    </row>
    <row r="44" spans="1:26">
      <c r="A44" s="473"/>
      <c r="B44" s="474"/>
      <c r="C44" s="475"/>
      <c r="D44" s="504"/>
      <c r="E44" s="505"/>
      <c r="F44" s="506"/>
      <c r="G44" s="488">
        <v>3</v>
      </c>
      <c r="H44" s="489"/>
      <c r="I44" s="490"/>
      <c r="J44" s="488">
        <v>4</v>
      </c>
      <c r="K44" s="489"/>
      <c r="L44" s="490"/>
      <c r="M44" s="498">
        <v>4.0000000000000001E-3</v>
      </c>
      <c r="N44" s="499"/>
      <c r="O44" s="499"/>
      <c r="P44" s="500"/>
      <c r="Q44" s="498">
        <v>2E-3</v>
      </c>
      <c r="R44" s="499"/>
      <c r="S44" s="500"/>
      <c r="T44" s="419"/>
      <c r="U44" s="419"/>
      <c r="V44" s="419"/>
      <c r="W44" s="419"/>
      <c r="X44" s="419"/>
      <c r="Y44" s="419"/>
      <c r="Z44" s="419"/>
    </row>
    <row r="45" spans="1:26">
      <c r="A45" s="476"/>
      <c r="B45" s="477"/>
      <c r="C45" s="478"/>
      <c r="D45" s="507"/>
      <c r="E45" s="508"/>
      <c r="F45" s="509"/>
      <c r="G45" s="495" t="s">
        <v>386</v>
      </c>
      <c r="H45" s="496"/>
      <c r="I45" s="497"/>
      <c r="J45" s="488">
        <v>4</v>
      </c>
      <c r="K45" s="489"/>
      <c r="L45" s="490"/>
      <c r="M45" s="498">
        <v>4.0000000000000001E-3</v>
      </c>
      <c r="N45" s="499"/>
      <c r="O45" s="499"/>
      <c r="P45" s="500"/>
      <c r="Q45" s="498">
        <v>2E-3</v>
      </c>
      <c r="R45" s="499"/>
      <c r="S45" s="500"/>
      <c r="T45" s="419"/>
      <c r="U45" s="419"/>
      <c r="V45" s="419"/>
      <c r="W45" s="419"/>
      <c r="X45" s="419"/>
      <c r="Y45" s="419"/>
      <c r="Z45" s="419"/>
    </row>
    <row r="46" spans="1:26">
      <c r="A46" s="470" t="s">
        <v>410</v>
      </c>
      <c r="B46" s="471"/>
      <c r="C46" s="472"/>
      <c r="D46" s="501" t="s">
        <v>411</v>
      </c>
      <c r="E46" s="502"/>
      <c r="F46" s="503"/>
      <c r="G46" s="488">
        <v>1</v>
      </c>
      <c r="H46" s="489"/>
      <c r="I46" s="490"/>
      <c r="J46" s="488">
        <v>1</v>
      </c>
      <c r="K46" s="489"/>
      <c r="L46" s="490"/>
      <c r="M46" s="495" t="s">
        <v>395</v>
      </c>
      <c r="N46" s="496"/>
      <c r="O46" s="496"/>
      <c r="P46" s="497"/>
      <c r="Q46" s="498">
        <v>1.4999999999999999E-2</v>
      </c>
      <c r="R46" s="499"/>
      <c r="S46" s="500"/>
    </row>
    <row r="47" spans="1:26">
      <c r="A47" s="473"/>
      <c r="B47" s="474"/>
      <c r="C47" s="475"/>
      <c r="D47" s="504"/>
      <c r="E47" s="505"/>
      <c r="F47" s="506"/>
      <c r="G47" s="488">
        <v>2</v>
      </c>
      <c r="H47" s="489"/>
      <c r="I47" s="490"/>
      <c r="J47" s="488">
        <v>4</v>
      </c>
      <c r="K47" s="489"/>
      <c r="L47" s="490"/>
      <c r="M47" s="495" t="s">
        <v>395</v>
      </c>
      <c r="N47" s="496"/>
      <c r="O47" s="496"/>
      <c r="P47" s="497"/>
      <c r="Q47" s="510">
        <v>0.03</v>
      </c>
      <c r="R47" s="511"/>
      <c r="S47" s="512"/>
    </row>
    <row r="48" spans="1:26">
      <c r="A48" s="473"/>
      <c r="B48" s="474"/>
      <c r="C48" s="475"/>
      <c r="D48" s="504"/>
      <c r="E48" s="505"/>
      <c r="F48" s="506"/>
      <c r="G48" s="488">
        <v>3</v>
      </c>
      <c r="H48" s="489"/>
      <c r="I48" s="490"/>
      <c r="J48" s="488">
        <v>1</v>
      </c>
      <c r="K48" s="489"/>
      <c r="L48" s="490"/>
      <c r="M48" s="495" t="s">
        <v>395</v>
      </c>
      <c r="N48" s="496"/>
      <c r="O48" s="496"/>
      <c r="P48" s="497"/>
      <c r="Q48" s="510">
        <v>0.03</v>
      </c>
      <c r="R48" s="511"/>
      <c r="S48" s="512"/>
    </row>
    <row r="49" spans="1:19">
      <c r="A49" s="476"/>
      <c r="B49" s="477"/>
      <c r="C49" s="478"/>
      <c r="D49" s="507"/>
      <c r="E49" s="508"/>
      <c r="F49" s="509"/>
      <c r="G49" s="495" t="s">
        <v>386</v>
      </c>
      <c r="H49" s="496"/>
      <c r="I49" s="497"/>
      <c r="J49" s="488">
        <v>1</v>
      </c>
      <c r="K49" s="489"/>
      <c r="L49" s="490"/>
      <c r="M49" s="495" t="s">
        <v>395</v>
      </c>
      <c r="N49" s="496"/>
      <c r="O49" s="496"/>
      <c r="P49" s="497"/>
      <c r="Q49" s="510">
        <v>0.03</v>
      </c>
      <c r="R49" s="511"/>
      <c r="S49" s="512"/>
    </row>
    <row r="50" spans="1:19">
      <c r="A50" s="470" t="s">
        <v>412</v>
      </c>
      <c r="B50" s="471"/>
      <c r="C50" s="472"/>
      <c r="D50" s="501" t="s">
        <v>413</v>
      </c>
      <c r="E50" s="502"/>
      <c r="F50" s="503"/>
      <c r="G50" s="488">
        <v>1</v>
      </c>
      <c r="H50" s="489"/>
      <c r="I50" s="490"/>
      <c r="J50" s="488">
        <v>1</v>
      </c>
      <c r="K50" s="489"/>
      <c r="L50" s="490"/>
      <c r="M50" s="495" t="s">
        <v>395</v>
      </c>
      <c r="N50" s="496"/>
      <c r="O50" s="496"/>
      <c r="P50" s="497"/>
      <c r="Q50" s="510">
        <v>0.12</v>
      </c>
      <c r="R50" s="511"/>
      <c r="S50" s="512"/>
    </row>
    <row r="51" spans="1:19">
      <c r="A51" s="473"/>
      <c r="B51" s="474"/>
      <c r="C51" s="475"/>
      <c r="D51" s="504"/>
      <c r="E51" s="505"/>
      <c r="F51" s="506"/>
      <c r="G51" s="488">
        <v>2</v>
      </c>
      <c r="H51" s="489"/>
      <c r="I51" s="490"/>
      <c r="J51" s="488">
        <v>4</v>
      </c>
      <c r="K51" s="489"/>
      <c r="L51" s="490"/>
      <c r="M51" s="495" t="s">
        <v>395</v>
      </c>
      <c r="N51" s="496"/>
      <c r="O51" s="496"/>
      <c r="P51" s="497"/>
      <c r="Q51" s="510">
        <v>0.12</v>
      </c>
      <c r="R51" s="511"/>
      <c r="S51" s="512"/>
    </row>
    <row r="52" spans="1:19">
      <c r="A52" s="473"/>
      <c r="B52" s="474"/>
      <c r="C52" s="475"/>
      <c r="D52" s="504"/>
      <c r="E52" s="505"/>
      <c r="F52" s="506"/>
      <c r="G52" s="488">
        <v>3</v>
      </c>
      <c r="H52" s="489"/>
      <c r="I52" s="490"/>
      <c r="J52" s="488">
        <v>2</v>
      </c>
      <c r="K52" s="489"/>
      <c r="L52" s="490"/>
      <c r="M52" s="495" t="s">
        <v>395</v>
      </c>
      <c r="N52" s="496"/>
      <c r="O52" s="496"/>
      <c r="P52" s="497"/>
      <c r="Q52" s="510">
        <v>0.12</v>
      </c>
      <c r="R52" s="511"/>
      <c r="S52" s="512"/>
    </row>
    <row r="53" spans="1:19">
      <c r="A53" s="476"/>
      <c r="B53" s="477"/>
      <c r="C53" s="478"/>
      <c r="D53" s="507"/>
      <c r="E53" s="508"/>
      <c r="F53" s="509"/>
      <c r="G53" s="495" t="s">
        <v>386</v>
      </c>
      <c r="H53" s="496"/>
      <c r="I53" s="497"/>
      <c r="J53" s="488">
        <v>2</v>
      </c>
      <c r="K53" s="489"/>
      <c r="L53" s="490"/>
      <c r="M53" s="495" t="s">
        <v>395</v>
      </c>
      <c r="N53" s="496"/>
      <c r="O53" s="496"/>
      <c r="P53" s="497"/>
      <c r="Q53" s="510">
        <v>0.12</v>
      </c>
      <c r="R53" s="511"/>
      <c r="S53" s="512"/>
    </row>
    <row r="54" spans="1:19">
      <c r="A54" s="470" t="s">
        <v>414</v>
      </c>
      <c r="B54" s="471"/>
      <c r="C54" s="472"/>
      <c r="D54" s="516" t="s">
        <v>415</v>
      </c>
      <c r="E54" s="517"/>
      <c r="F54" s="518"/>
      <c r="G54" s="488">
        <v>1</v>
      </c>
      <c r="H54" s="489"/>
      <c r="I54" s="490"/>
      <c r="J54" s="488">
        <v>1</v>
      </c>
      <c r="K54" s="489"/>
      <c r="L54" s="490"/>
      <c r="M54" s="495" t="s">
        <v>395</v>
      </c>
      <c r="N54" s="496"/>
      <c r="O54" s="496"/>
      <c r="P54" s="497"/>
      <c r="Q54" s="488">
        <v>2</v>
      </c>
      <c r="R54" s="489"/>
      <c r="S54" s="490"/>
    </row>
    <row r="55" spans="1:19">
      <c r="A55" s="473"/>
      <c r="B55" s="474"/>
      <c r="C55" s="475"/>
      <c r="D55" s="519"/>
      <c r="E55" s="520"/>
      <c r="F55" s="521"/>
      <c r="G55" s="488">
        <v>2</v>
      </c>
      <c r="H55" s="489"/>
      <c r="I55" s="490"/>
      <c r="J55" s="488">
        <v>4</v>
      </c>
      <c r="K55" s="489"/>
      <c r="L55" s="490"/>
      <c r="M55" s="495" t="s">
        <v>395</v>
      </c>
      <c r="N55" s="496"/>
      <c r="O55" s="496"/>
      <c r="P55" s="497"/>
      <c r="Q55" s="488">
        <v>2</v>
      </c>
      <c r="R55" s="489"/>
      <c r="S55" s="490"/>
    </row>
    <row r="56" spans="1:19">
      <c r="A56" s="473"/>
      <c r="B56" s="474"/>
      <c r="C56" s="475"/>
      <c r="D56" s="519"/>
      <c r="E56" s="520"/>
      <c r="F56" s="521"/>
      <c r="G56" s="488">
        <v>3</v>
      </c>
      <c r="H56" s="489"/>
      <c r="I56" s="490"/>
      <c r="J56" s="488">
        <v>2</v>
      </c>
      <c r="K56" s="489"/>
      <c r="L56" s="490"/>
      <c r="M56" s="495" t="s">
        <v>395</v>
      </c>
      <c r="N56" s="496"/>
      <c r="O56" s="496"/>
      <c r="P56" s="497"/>
      <c r="Q56" s="488">
        <v>2</v>
      </c>
      <c r="R56" s="489"/>
      <c r="S56" s="490"/>
    </row>
    <row r="57" spans="1:19">
      <c r="A57" s="476"/>
      <c r="B57" s="477"/>
      <c r="C57" s="478"/>
      <c r="D57" s="522"/>
      <c r="E57" s="523"/>
      <c r="F57" s="524"/>
      <c r="G57" s="495" t="s">
        <v>386</v>
      </c>
      <c r="H57" s="496"/>
      <c r="I57" s="497"/>
      <c r="J57" s="488">
        <v>2</v>
      </c>
      <c r="K57" s="489"/>
      <c r="L57" s="490"/>
      <c r="M57" s="495" t="s">
        <v>395</v>
      </c>
      <c r="N57" s="496"/>
      <c r="O57" s="496"/>
      <c r="P57" s="497"/>
      <c r="Q57" s="488">
        <v>2</v>
      </c>
      <c r="R57" s="489"/>
      <c r="S57" s="490"/>
    </row>
    <row r="58" spans="1:19">
      <c r="A58" s="470" t="s">
        <v>416</v>
      </c>
      <c r="B58" s="471"/>
      <c r="C58" s="472"/>
      <c r="D58" s="501" t="s">
        <v>417</v>
      </c>
      <c r="E58" s="502"/>
      <c r="F58" s="503"/>
      <c r="G58" s="488">
        <v>1</v>
      </c>
      <c r="H58" s="489"/>
      <c r="I58" s="490"/>
      <c r="J58" s="495" t="s">
        <v>418</v>
      </c>
      <c r="K58" s="496"/>
      <c r="L58" s="497"/>
      <c r="M58" s="495" t="s">
        <v>418</v>
      </c>
      <c r="N58" s="496"/>
      <c r="O58" s="496"/>
      <c r="P58" s="497"/>
      <c r="Q58" s="495" t="s">
        <v>418</v>
      </c>
      <c r="R58" s="496"/>
      <c r="S58" s="497"/>
    </row>
    <row r="59" spans="1:19">
      <c r="A59" s="473"/>
      <c r="B59" s="474"/>
      <c r="C59" s="475"/>
      <c r="D59" s="504"/>
      <c r="E59" s="505"/>
      <c r="F59" s="506"/>
      <c r="G59" s="488">
        <v>2</v>
      </c>
      <c r="H59" s="489"/>
      <c r="I59" s="490"/>
      <c r="J59" s="488">
        <v>4</v>
      </c>
      <c r="K59" s="489"/>
      <c r="L59" s="490"/>
      <c r="M59" s="495" t="s">
        <v>395</v>
      </c>
      <c r="N59" s="496"/>
      <c r="O59" s="496"/>
      <c r="P59" s="497"/>
      <c r="Q59" s="488">
        <v>1</v>
      </c>
      <c r="R59" s="489"/>
      <c r="S59" s="490"/>
    </row>
    <row r="60" spans="1:19">
      <c r="A60" s="473"/>
      <c r="B60" s="474"/>
      <c r="C60" s="475"/>
      <c r="D60" s="504"/>
      <c r="E60" s="505"/>
      <c r="F60" s="506"/>
      <c r="G60" s="488">
        <v>3</v>
      </c>
      <c r="H60" s="489"/>
      <c r="I60" s="490"/>
      <c r="J60" s="488">
        <v>2</v>
      </c>
      <c r="K60" s="489"/>
      <c r="L60" s="490"/>
      <c r="M60" s="488">
        <v>8</v>
      </c>
      <c r="N60" s="489"/>
      <c r="O60" s="489"/>
      <c r="P60" s="490"/>
      <c r="Q60" s="488">
        <v>1</v>
      </c>
      <c r="R60" s="489"/>
      <c r="S60" s="490"/>
    </row>
    <row r="61" spans="1:19">
      <c r="A61" s="476"/>
      <c r="B61" s="477"/>
      <c r="C61" s="478"/>
      <c r="D61" s="507"/>
      <c r="E61" s="508"/>
      <c r="F61" s="509"/>
      <c r="G61" s="495" t="s">
        <v>386</v>
      </c>
      <c r="H61" s="496"/>
      <c r="I61" s="497"/>
      <c r="J61" s="488">
        <v>4</v>
      </c>
      <c r="K61" s="489"/>
      <c r="L61" s="490"/>
      <c r="M61" s="495" t="s">
        <v>395</v>
      </c>
      <c r="N61" s="496"/>
      <c r="O61" s="496"/>
      <c r="P61" s="497"/>
      <c r="Q61" s="488">
        <v>1</v>
      </c>
      <c r="R61" s="489"/>
      <c r="S61" s="490"/>
    </row>
    <row r="62" spans="1:19">
      <c r="A62" s="470" t="s">
        <v>419</v>
      </c>
      <c r="B62" s="471"/>
      <c r="C62" s="472"/>
      <c r="D62" s="525" t="s">
        <v>420</v>
      </c>
      <c r="E62" s="526"/>
      <c r="F62" s="527"/>
      <c r="G62" s="488">
        <v>1</v>
      </c>
      <c r="H62" s="489"/>
      <c r="I62" s="490"/>
      <c r="J62" s="488">
        <v>1</v>
      </c>
      <c r="K62" s="489"/>
      <c r="L62" s="490"/>
      <c r="M62" s="495" t="s">
        <v>395</v>
      </c>
      <c r="N62" s="496"/>
      <c r="O62" s="496"/>
      <c r="P62" s="497"/>
      <c r="Q62" s="510">
        <v>0.06</v>
      </c>
      <c r="R62" s="511"/>
      <c r="S62" s="512"/>
    </row>
    <row r="63" spans="1:19">
      <c r="A63" s="473"/>
      <c r="B63" s="474"/>
      <c r="C63" s="475"/>
      <c r="D63" s="528"/>
      <c r="E63" s="529"/>
      <c r="F63" s="530"/>
      <c r="G63" s="488">
        <v>2</v>
      </c>
      <c r="H63" s="489"/>
      <c r="I63" s="490"/>
      <c r="J63" s="488">
        <v>4</v>
      </c>
      <c r="K63" s="489"/>
      <c r="L63" s="490"/>
      <c r="M63" s="495" t="s">
        <v>395</v>
      </c>
      <c r="N63" s="496"/>
      <c r="O63" s="496"/>
      <c r="P63" s="497"/>
      <c r="Q63" s="510">
        <v>0.03</v>
      </c>
      <c r="R63" s="511"/>
      <c r="S63" s="512"/>
    </row>
    <row r="64" spans="1:19">
      <c r="A64" s="473"/>
      <c r="B64" s="474"/>
      <c r="C64" s="475"/>
      <c r="D64" s="528"/>
      <c r="E64" s="529"/>
      <c r="F64" s="530"/>
      <c r="G64" s="488">
        <v>3</v>
      </c>
      <c r="H64" s="489"/>
      <c r="I64" s="490"/>
      <c r="J64" s="488">
        <v>2</v>
      </c>
      <c r="K64" s="489"/>
      <c r="L64" s="490"/>
      <c r="M64" s="495" t="s">
        <v>395</v>
      </c>
      <c r="N64" s="496"/>
      <c r="O64" s="496"/>
      <c r="P64" s="497"/>
      <c r="Q64" s="510">
        <v>0.03</v>
      </c>
      <c r="R64" s="511"/>
      <c r="S64" s="512"/>
    </row>
    <row r="65" spans="1:26">
      <c r="A65" s="476"/>
      <c r="B65" s="477"/>
      <c r="C65" s="478"/>
      <c r="D65" s="531"/>
      <c r="E65" s="532"/>
      <c r="F65" s="533"/>
      <c r="G65" s="495" t="s">
        <v>386</v>
      </c>
      <c r="H65" s="496"/>
      <c r="I65" s="497"/>
      <c r="J65" s="488">
        <v>2</v>
      </c>
      <c r="K65" s="489"/>
      <c r="L65" s="490"/>
      <c r="M65" s="495" t="s">
        <v>395</v>
      </c>
      <c r="N65" s="496"/>
      <c r="O65" s="496"/>
      <c r="P65" s="497"/>
      <c r="Q65" s="510">
        <v>0.03</v>
      </c>
      <c r="R65" s="511"/>
      <c r="S65" s="512"/>
    </row>
    <row r="66" spans="1:26">
      <c r="A66" s="525" t="s">
        <v>421</v>
      </c>
      <c r="B66" s="526"/>
      <c r="C66" s="527"/>
      <c r="D66" s="516" t="s">
        <v>422</v>
      </c>
      <c r="E66" s="517"/>
      <c r="F66" s="518"/>
      <c r="G66" s="488">
        <v>1</v>
      </c>
      <c r="H66" s="489"/>
      <c r="I66" s="490"/>
      <c r="J66" s="488">
        <v>2</v>
      </c>
      <c r="K66" s="489"/>
      <c r="L66" s="490"/>
      <c r="M66" s="495" t="s">
        <v>395</v>
      </c>
      <c r="N66" s="496"/>
      <c r="O66" s="496"/>
      <c r="P66" s="497"/>
      <c r="Q66" s="510">
        <v>0.06</v>
      </c>
      <c r="R66" s="511"/>
      <c r="S66" s="512"/>
    </row>
    <row r="67" spans="1:26">
      <c r="A67" s="528"/>
      <c r="B67" s="529"/>
      <c r="C67" s="530"/>
      <c r="D67" s="519"/>
      <c r="E67" s="520"/>
      <c r="F67" s="521"/>
      <c r="G67" s="488">
        <v>2</v>
      </c>
      <c r="H67" s="489"/>
      <c r="I67" s="490"/>
      <c r="J67" s="488">
        <v>8</v>
      </c>
      <c r="K67" s="489"/>
      <c r="L67" s="490"/>
      <c r="M67" s="495" t="s">
        <v>395</v>
      </c>
      <c r="N67" s="496"/>
      <c r="O67" s="496"/>
      <c r="P67" s="497"/>
      <c r="Q67" s="510">
        <v>0.06</v>
      </c>
      <c r="R67" s="511"/>
      <c r="S67" s="512"/>
    </row>
    <row r="68" spans="1:26">
      <c r="A68" s="528"/>
      <c r="B68" s="529"/>
      <c r="C68" s="530"/>
      <c r="D68" s="519"/>
      <c r="E68" s="520"/>
      <c r="F68" s="521"/>
      <c r="G68" s="488">
        <v>3</v>
      </c>
      <c r="H68" s="489"/>
      <c r="I68" s="490"/>
      <c r="J68" s="488">
        <v>2</v>
      </c>
      <c r="K68" s="489"/>
      <c r="L68" s="490"/>
      <c r="M68" s="495" t="s">
        <v>395</v>
      </c>
      <c r="N68" s="496"/>
      <c r="O68" s="496"/>
      <c r="P68" s="497"/>
      <c r="Q68" s="510">
        <v>0.03</v>
      </c>
      <c r="R68" s="511"/>
      <c r="S68" s="512"/>
    </row>
    <row r="69" spans="1:26">
      <c r="A69" s="531"/>
      <c r="B69" s="532"/>
      <c r="C69" s="533"/>
      <c r="D69" s="522"/>
      <c r="E69" s="523"/>
      <c r="F69" s="524"/>
      <c r="G69" s="495" t="s">
        <v>386</v>
      </c>
      <c r="H69" s="496"/>
      <c r="I69" s="497"/>
      <c r="J69" s="488">
        <v>2</v>
      </c>
      <c r="K69" s="489"/>
      <c r="L69" s="490"/>
      <c r="M69" s="495" t="s">
        <v>395</v>
      </c>
      <c r="N69" s="496"/>
      <c r="O69" s="496"/>
      <c r="P69" s="497"/>
      <c r="Q69" s="510">
        <v>0.06</v>
      </c>
      <c r="R69" s="511"/>
      <c r="S69" s="512"/>
    </row>
    <row r="70" spans="1:26">
      <c r="A70" s="525" t="s">
        <v>423</v>
      </c>
      <c r="B70" s="526"/>
      <c r="C70" s="527"/>
      <c r="D70" s="516" t="s">
        <v>422</v>
      </c>
      <c r="E70" s="517"/>
      <c r="F70" s="518"/>
      <c r="G70" s="488">
        <v>1</v>
      </c>
      <c r="H70" s="489"/>
      <c r="I70" s="490"/>
      <c r="J70" s="488">
        <v>2</v>
      </c>
      <c r="K70" s="489"/>
      <c r="L70" s="490"/>
      <c r="M70" s="495" t="s">
        <v>395</v>
      </c>
      <c r="N70" s="496"/>
      <c r="O70" s="496"/>
      <c r="P70" s="497"/>
      <c r="Q70" s="510">
        <v>0.06</v>
      </c>
      <c r="R70" s="511"/>
      <c r="S70" s="512"/>
    </row>
    <row r="71" spans="1:26">
      <c r="A71" s="528"/>
      <c r="B71" s="529"/>
      <c r="C71" s="530"/>
      <c r="D71" s="519"/>
      <c r="E71" s="520"/>
      <c r="F71" s="521"/>
      <c r="G71" s="488">
        <v>2</v>
      </c>
      <c r="H71" s="489"/>
      <c r="I71" s="490"/>
      <c r="J71" s="488">
        <v>16</v>
      </c>
      <c r="K71" s="489"/>
      <c r="L71" s="490"/>
      <c r="M71" s="495" t="s">
        <v>395</v>
      </c>
      <c r="N71" s="496"/>
      <c r="O71" s="496"/>
      <c r="P71" s="497"/>
      <c r="Q71" s="510">
        <v>0.06</v>
      </c>
      <c r="R71" s="511"/>
      <c r="S71" s="512"/>
    </row>
    <row r="72" spans="1:26">
      <c r="A72" s="528"/>
      <c r="B72" s="529"/>
      <c r="C72" s="530"/>
      <c r="D72" s="519"/>
      <c r="E72" s="520"/>
      <c r="F72" s="521"/>
      <c r="G72" s="488">
        <v>3</v>
      </c>
      <c r="H72" s="489"/>
      <c r="I72" s="490"/>
      <c r="J72" s="488">
        <v>2</v>
      </c>
      <c r="K72" s="489"/>
      <c r="L72" s="490"/>
      <c r="M72" s="488">
        <v>8</v>
      </c>
      <c r="N72" s="489"/>
      <c r="O72" s="489"/>
      <c r="P72" s="490"/>
      <c r="Q72" s="510">
        <v>0.03</v>
      </c>
      <c r="R72" s="511"/>
      <c r="S72" s="512"/>
    </row>
    <row r="73" spans="1:26">
      <c r="A73" s="531"/>
      <c r="B73" s="532"/>
      <c r="C73" s="533"/>
      <c r="D73" s="522"/>
      <c r="E73" s="523"/>
      <c r="F73" s="524"/>
      <c r="G73" s="495" t="s">
        <v>386</v>
      </c>
      <c r="H73" s="496"/>
      <c r="I73" s="497"/>
      <c r="J73" s="488">
        <v>2</v>
      </c>
      <c r="K73" s="489"/>
      <c r="L73" s="490"/>
      <c r="M73" s="495" t="s">
        <v>395</v>
      </c>
      <c r="N73" s="496"/>
      <c r="O73" s="496"/>
      <c r="P73" s="497"/>
      <c r="Q73" s="510">
        <v>0.06</v>
      </c>
      <c r="R73" s="511"/>
      <c r="S73" s="512"/>
    </row>
    <row r="74" spans="1:26">
      <c r="A74" s="525" t="s">
        <v>424</v>
      </c>
      <c r="B74" s="526"/>
      <c r="C74" s="527"/>
      <c r="D74" s="516" t="s">
        <v>425</v>
      </c>
      <c r="E74" s="517"/>
      <c r="F74" s="518"/>
      <c r="G74" s="488">
        <v>1</v>
      </c>
      <c r="H74" s="489"/>
      <c r="I74" s="490"/>
      <c r="J74" s="488">
        <v>1</v>
      </c>
      <c r="K74" s="489"/>
      <c r="L74" s="490"/>
      <c r="M74" s="498">
        <v>4.0000000000000001E-3</v>
      </c>
      <c r="N74" s="499"/>
      <c r="O74" s="499"/>
      <c r="P74" s="500"/>
      <c r="Q74" s="498">
        <v>4.0000000000000001E-3</v>
      </c>
      <c r="R74" s="499"/>
      <c r="S74" s="500"/>
    </row>
    <row r="75" spans="1:26">
      <c r="A75" s="528"/>
      <c r="B75" s="529"/>
      <c r="C75" s="530"/>
      <c r="D75" s="519"/>
      <c r="E75" s="520"/>
      <c r="F75" s="521"/>
      <c r="G75" s="488">
        <v>2</v>
      </c>
      <c r="H75" s="489"/>
      <c r="I75" s="490"/>
      <c r="J75" s="488">
        <v>2</v>
      </c>
      <c r="K75" s="489"/>
      <c r="L75" s="490"/>
      <c r="M75" s="498">
        <v>8.0000000000000002E-3</v>
      </c>
      <c r="N75" s="499"/>
      <c r="O75" s="499"/>
      <c r="P75" s="500"/>
      <c r="Q75" s="498">
        <v>8.0000000000000002E-3</v>
      </c>
      <c r="R75" s="499"/>
      <c r="S75" s="500"/>
    </row>
    <row r="76" spans="1:26">
      <c r="A76" s="528"/>
      <c r="B76" s="529"/>
      <c r="C76" s="530"/>
      <c r="D76" s="519"/>
      <c r="E76" s="520"/>
      <c r="F76" s="521"/>
      <c r="G76" s="488">
        <v>3</v>
      </c>
      <c r="H76" s="489"/>
      <c r="I76" s="490"/>
      <c r="J76" s="488">
        <v>2</v>
      </c>
      <c r="K76" s="489"/>
      <c r="L76" s="490"/>
      <c r="M76" s="498">
        <v>4.0000000000000001E-3</v>
      </c>
      <c r="N76" s="499"/>
      <c r="O76" s="499"/>
      <c r="P76" s="500"/>
      <c r="Q76" s="498">
        <v>8.0000000000000002E-3</v>
      </c>
      <c r="R76" s="499"/>
      <c r="S76" s="500"/>
    </row>
    <row r="77" spans="1:26">
      <c r="A77" s="531"/>
      <c r="B77" s="532"/>
      <c r="C77" s="533"/>
      <c r="D77" s="522"/>
      <c r="E77" s="523"/>
      <c r="F77" s="524"/>
      <c r="G77" s="495" t="s">
        <v>386</v>
      </c>
      <c r="H77" s="496"/>
      <c r="I77" s="497"/>
      <c r="J77" s="488">
        <v>2</v>
      </c>
      <c r="K77" s="489"/>
      <c r="L77" s="490"/>
      <c r="M77" s="498">
        <v>4.0000000000000001E-3</v>
      </c>
      <c r="N77" s="499"/>
      <c r="O77" s="499"/>
      <c r="P77" s="500"/>
      <c r="Q77" s="498">
        <v>8.0000000000000002E-3</v>
      </c>
      <c r="R77" s="499"/>
      <c r="S77" s="500"/>
    </row>
    <row r="78" spans="1:26">
      <c r="A78" s="449" t="s">
        <v>374</v>
      </c>
      <c r="B78" s="450"/>
      <c r="C78" s="451"/>
      <c r="D78" s="455" t="s">
        <v>375</v>
      </c>
      <c r="E78" s="456"/>
      <c r="F78" s="457"/>
      <c r="G78" s="461" t="s">
        <v>376</v>
      </c>
      <c r="H78" s="462"/>
      <c r="I78" s="463"/>
      <c r="J78" s="467" t="s">
        <v>377</v>
      </c>
      <c r="K78" s="468"/>
      <c r="L78" s="468"/>
      <c r="M78" s="468"/>
      <c r="N78" s="468"/>
      <c r="O78" s="468"/>
      <c r="P78" s="468"/>
      <c r="Q78" s="468"/>
      <c r="R78" s="468"/>
      <c r="S78" s="469"/>
      <c r="T78" s="448"/>
      <c r="U78" s="448"/>
      <c r="V78" s="448"/>
      <c r="W78" s="448"/>
      <c r="X78" s="448"/>
      <c r="Y78" s="448"/>
      <c r="Z78" s="448"/>
    </row>
    <row r="79" spans="1:26">
      <c r="A79" s="452"/>
      <c r="B79" s="453"/>
      <c r="C79" s="454"/>
      <c r="D79" s="458"/>
      <c r="E79" s="459"/>
      <c r="F79" s="460"/>
      <c r="G79" s="464"/>
      <c r="H79" s="465"/>
      <c r="I79" s="466"/>
      <c r="J79" s="467" t="s">
        <v>378</v>
      </c>
      <c r="K79" s="468"/>
      <c r="L79" s="469"/>
      <c r="M79" s="467" t="s">
        <v>379</v>
      </c>
      <c r="N79" s="468"/>
      <c r="O79" s="468"/>
      <c r="P79" s="469"/>
      <c r="Q79" s="467" t="s">
        <v>380</v>
      </c>
      <c r="R79" s="468"/>
      <c r="S79" s="469"/>
      <c r="T79" s="448"/>
      <c r="U79" s="448"/>
      <c r="V79" s="448"/>
      <c r="W79" s="448"/>
      <c r="X79" s="448"/>
      <c r="Y79" s="448"/>
      <c r="Z79" s="448"/>
    </row>
    <row r="80" spans="1:26">
      <c r="A80" s="525" t="s">
        <v>426</v>
      </c>
      <c r="B80" s="526"/>
      <c r="C80" s="527"/>
      <c r="D80" s="516" t="s">
        <v>427</v>
      </c>
      <c r="E80" s="517"/>
      <c r="F80" s="518"/>
      <c r="G80" s="488">
        <v>1</v>
      </c>
      <c r="H80" s="489"/>
      <c r="I80" s="490"/>
      <c r="J80" s="488">
        <v>2</v>
      </c>
      <c r="K80" s="489"/>
      <c r="L80" s="490"/>
      <c r="M80" s="495" t="s">
        <v>395</v>
      </c>
      <c r="N80" s="496"/>
      <c r="O80" s="496"/>
      <c r="P80" s="497"/>
      <c r="Q80" s="510">
        <v>0.06</v>
      </c>
      <c r="R80" s="511"/>
      <c r="S80" s="512"/>
      <c r="T80" s="448"/>
      <c r="U80" s="448"/>
      <c r="V80" s="448"/>
      <c r="W80" s="448"/>
      <c r="X80" s="448"/>
      <c r="Y80" s="448"/>
      <c r="Z80" s="448"/>
    </row>
    <row r="81" spans="1:26">
      <c r="A81" s="528"/>
      <c r="B81" s="529"/>
      <c r="C81" s="530"/>
      <c r="D81" s="519"/>
      <c r="E81" s="520"/>
      <c r="F81" s="521"/>
      <c r="G81" s="488">
        <v>2</v>
      </c>
      <c r="H81" s="489"/>
      <c r="I81" s="490"/>
      <c r="J81" s="488">
        <v>4</v>
      </c>
      <c r="K81" s="489"/>
      <c r="L81" s="490"/>
      <c r="M81" s="495" t="s">
        <v>395</v>
      </c>
      <c r="N81" s="496"/>
      <c r="O81" s="496"/>
      <c r="P81" s="497"/>
      <c r="Q81" s="510">
        <v>0.06</v>
      </c>
      <c r="R81" s="511"/>
      <c r="S81" s="512"/>
      <c r="T81" s="448"/>
      <c r="U81" s="448"/>
      <c r="V81" s="448"/>
      <c r="W81" s="448"/>
      <c r="X81" s="448"/>
      <c r="Y81" s="448"/>
      <c r="Z81" s="448"/>
    </row>
    <row r="82" spans="1:26">
      <c r="A82" s="528"/>
      <c r="B82" s="529"/>
      <c r="C82" s="530"/>
      <c r="D82" s="519"/>
      <c r="E82" s="520"/>
      <c r="F82" s="521"/>
      <c r="G82" s="488">
        <v>3</v>
      </c>
      <c r="H82" s="489"/>
      <c r="I82" s="490"/>
      <c r="J82" s="488">
        <v>1</v>
      </c>
      <c r="K82" s="489"/>
      <c r="L82" s="490"/>
      <c r="M82" s="495" t="s">
        <v>395</v>
      </c>
      <c r="N82" s="496"/>
      <c r="O82" s="496"/>
      <c r="P82" s="497"/>
      <c r="Q82" s="510">
        <v>0.03</v>
      </c>
      <c r="R82" s="511"/>
      <c r="S82" s="512"/>
      <c r="T82" s="448"/>
      <c r="U82" s="448"/>
      <c r="V82" s="448"/>
      <c r="W82" s="448"/>
      <c r="X82" s="448"/>
      <c r="Y82" s="448"/>
      <c r="Z82" s="448"/>
    </row>
    <row r="83" spans="1:26">
      <c r="A83" s="531"/>
      <c r="B83" s="532"/>
      <c r="C83" s="533"/>
      <c r="D83" s="522"/>
      <c r="E83" s="523"/>
      <c r="F83" s="524"/>
      <c r="G83" s="495" t="s">
        <v>386</v>
      </c>
      <c r="H83" s="496"/>
      <c r="I83" s="497"/>
      <c r="J83" s="488">
        <v>2</v>
      </c>
      <c r="K83" s="489"/>
      <c r="L83" s="490"/>
      <c r="M83" s="495" t="s">
        <v>395</v>
      </c>
      <c r="N83" s="496"/>
      <c r="O83" s="496"/>
      <c r="P83" s="497"/>
      <c r="Q83" s="510">
        <v>0.06</v>
      </c>
      <c r="R83" s="511"/>
      <c r="S83" s="512"/>
      <c r="T83" s="448"/>
      <c r="U83" s="448"/>
      <c r="V83" s="448"/>
      <c r="W83" s="448"/>
      <c r="X83" s="448"/>
      <c r="Y83" s="448"/>
      <c r="Z83" s="448"/>
    </row>
    <row r="84" spans="1:26">
      <c r="A84" s="525" t="s">
        <v>428</v>
      </c>
      <c r="B84" s="526"/>
      <c r="C84" s="527"/>
      <c r="D84" s="516" t="s">
        <v>429</v>
      </c>
      <c r="E84" s="517"/>
      <c r="F84" s="518"/>
      <c r="G84" s="488">
        <v>1</v>
      </c>
      <c r="H84" s="489"/>
      <c r="I84" s="490"/>
      <c r="J84" s="488">
        <v>1</v>
      </c>
      <c r="K84" s="489"/>
      <c r="L84" s="490"/>
      <c r="M84" s="498">
        <v>1.4999999999999999E-2</v>
      </c>
      <c r="N84" s="499"/>
      <c r="O84" s="499"/>
      <c r="P84" s="500"/>
      <c r="Q84" s="498">
        <v>1.4999999999999999E-2</v>
      </c>
      <c r="R84" s="499"/>
      <c r="S84" s="500"/>
      <c r="T84" s="448"/>
      <c r="U84" s="448"/>
      <c r="V84" s="448"/>
      <c r="W84" s="448"/>
      <c r="X84" s="448"/>
      <c r="Y84" s="448"/>
      <c r="Z84" s="448"/>
    </row>
    <row r="85" spans="1:26">
      <c r="A85" s="528"/>
      <c r="B85" s="529"/>
      <c r="C85" s="530"/>
      <c r="D85" s="519"/>
      <c r="E85" s="520"/>
      <c r="F85" s="521"/>
      <c r="G85" s="488">
        <v>2</v>
      </c>
      <c r="H85" s="489"/>
      <c r="I85" s="490"/>
      <c r="J85" s="488">
        <v>2</v>
      </c>
      <c r="K85" s="489"/>
      <c r="L85" s="490"/>
      <c r="M85" s="510">
        <v>0.03</v>
      </c>
      <c r="N85" s="511"/>
      <c r="O85" s="511"/>
      <c r="P85" s="512"/>
      <c r="Q85" s="498">
        <v>1.4999999999999999E-2</v>
      </c>
      <c r="R85" s="499"/>
      <c r="S85" s="500"/>
      <c r="T85" s="448"/>
      <c r="U85" s="448"/>
      <c r="V85" s="448"/>
      <c r="W85" s="448"/>
      <c r="X85" s="448"/>
      <c r="Y85" s="448"/>
      <c r="Z85" s="448"/>
    </row>
    <row r="86" spans="1:26">
      <c r="A86" s="528"/>
      <c r="B86" s="529"/>
      <c r="C86" s="530"/>
      <c r="D86" s="519"/>
      <c r="E86" s="520"/>
      <c r="F86" s="521"/>
      <c r="G86" s="488">
        <v>3</v>
      </c>
      <c r="H86" s="489"/>
      <c r="I86" s="490"/>
      <c r="J86" s="488">
        <v>2</v>
      </c>
      <c r="K86" s="489"/>
      <c r="L86" s="490"/>
      <c r="M86" s="498">
        <v>1.4999999999999999E-2</v>
      </c>
      <c r="N86" s="499"/>
      <c r="O86" s="499"/>
      <c r="P86" s="500"/>
      <c r="Q86" s="510">
        <v>0.03</v>
      </c>
      <c r="R86" s="511"/>
      <c r="S86" s="512"/>
      <c r="T86" s="448"/>
      <c r="U86" s="448"/>
      <c r="V86" s="448"/>
      <c r="W86" s="448"/>
      <c r="X86" s="448"/>
      <c r="Y86" s="448"/>
      <c r="Z86" s="448"/>
    </row>
    <row r="87" spans="1:26">
      <c r="A87" s="531"/>
      <c r="B87" s="532"/>
      <c r="C87" s="533"/>
      <c r="D87" s="522"/>
      <c r="E87" s="523"/>
      <c r="F87" s="524"/>
      <c r="G87" s="495" t="s">
        <v>386</v>
      </c>
      <c r="H87" s="496"/>
      <c r="I87" s="497"/>
      <c r="J87" s="488">
        <v>2</v>
      </c>
      <c r="K87" s="489"/>
      <c r="L87" s="490"/>
      <c r="M87" s="498">
        <v>1.4999999999999999E-2</v>
      </c>
      <c r="N87" s="499"/>
      <c r="O87" s="499"/>
      <c r="P87" s="500"/>
      <c r="Q87" s="498">
        <v>1.4999999999999999E-2</v>
      </c>
      <c r="R87" s="499"/>
      <c r="S87" s="500"/>
      <c r="T87" s="448"/>
      <c r="U87" s="448"/>
      <c r="V87" s="448"/>
      <c r="W87" s="448"/>
      <c r="X87" s="448"/>
      <c r="Y87" s="448"/>
      <c r="Z87" s="448"/>
    </row>
    <row r="88" spans="1:26">
      <c r="A88" s="525" t="s">
        <v>430</v>
      </c>
      <c r="B88" s="526"/>
      <c r="C88" s="527"/>
      <c r="D88" s="516" t="s">
        <v>431</v>
      </c>
      <c r="E88" s="517"/>
      <c r="F88" s="518"/>
      <c r="G88" s="488">
        <v>1</v>
      </c>
      <c r="H88" s="489"/>
      <c r="I88" s="490"/>
      <c r="J88" s="488">
        <v>1</v>
      </c>
      <c r="K88" s="489"/>
      <c r="L88" s="490"/>
      <c r="M88" s="498">
        <v>4.0000000000000001E-3</v>
      </c>
      <c r="N88" s="499"/>
      <c r="O88" s="499"/>
      <c r="P88" s="500"/>
      <c r="Q88" s="498">
        <v>8.0000000000000002E-3</v>
      </c>
      <c r="R88" s="499"/>
      <c r="S88" s="500"/>
      <c r="T88" s="448"/>
      <c r="U88" s="448"/>
      <c r="V88" s="448"/>
      <c r="W88" s="448"/>
      <c r="X88" s="448"/>
      <c r="Y88" s="448"/>
      <c r="Z88" s="448"/>
    </row>
    <row r="89" spans="1:26">
      <c r="A89" s="528"/>
      <c r="B89" s="529"/>
      <c r="C89" s="530"/>
      <c r="D89" s="519"/>
      <c r="E89" s="520"/>
      <c r="F89" s="521"/>
      <c r="G89" s="488">
        <v>2</v>
      </c>
      <c r="H89" s="489"/>
      <c r="I89" s="490"/>
      <c r="J89" s="488">
        <v>4</v>
      </c>
      <c r="K89" s="489"/>
      <c r="L89" s="490"/>
      <c r="M89" s="498">
        <v>8.0000000000000002E-3</v>
      </c>
      <c r="N89" s="499"/>
      <c r="O89" s="499"/>
      <c r="P89" s="500"/>
      <c r="Q89" s="498">
        <v>4.0000000000000001E-3</v>
      </c>
      <c r="R89" s="499"/>
      <c r="S89" s="500"/>
      <c r="T89" s="448"/>
      <c r="U89" s="448"/>
      <c r="V89" s="448"/>
      <c r="W89" s="448"/>
      <c r="X89" s="448"/>
      <c r="Y89" s="448"/>
      <c r="Z89" s="448"/>
    </row>
    <row r="90" spans="1:26">
      <c r="A90" s="528"/>
      <c r="B90" s="529"/>
      <c r="C90" s="530"/>
      <c r="D90" s="519"/>
      <c r="E90" s="520"/>
      <c r="F90" s="521"/>
      <c r="G90" s="488">
        <v>3</v>
      </c>
      <c r="H90" s="489"/>
      <c r="I90" s="490"/>
      <c r="J90" s="488">
        <v>2</v>
      </c>
      <c r="K90" s="489"/>
      <c r="L90" s="490"/>
      <c r="M90" s="498">
        <v>4.0000000000000001E-3</v>
      </c>
      <c r="N90" s="499"/>
      <c r="O90" s="499"/>
      <c r="P90" s="500"/>
      <c r="Q90" s="498">
        <v>8.0000000000000002E-3</v>
      </c>
      <c r="R90" s="499"/>
      <c r="S90" s="500"/>
      <c r="T90" s="448"/>
      <c r="U90" s="448"/>
      <c r="V90" s="448"/>
      <c r="W90" s="448"/>
      <c r="X90" s="448"/>
      <c r="Y90" s="448"/>
      <c r="Z90" s="448"/>
    </row>
    <row r="91" spans="1:26">
      <c r="A91" s="531"/>
      <c r="B91" s="532"/>
      <c r="C91" s="533"/>
      <c r="D91" s="522"/>
      <c r="E91" s="523"/>
      <c r="F91" s="524"/>
      <c r="G91" s="495" t="s">
        <v>386</v>
      </c>
      <c r="H91" s="496"/>
      <c r="I91" s="497"/>
      <c r="J91" s="488">
        <v>2</v>
      </c>
      <c r="K91" s="489"/>
      <c r="L91" s="490"/>
      <c r="M91" s="498">
        <v>4.0000000000000001E-3</v>
      </c>
      <c r="N91" s="499"/>
      <c r="O91" s="499"/>
      <c r="P91" s="500"/>
      <c r="Q91" s="498">
        <v>8.0000000000000002E-3</v>
      </c>
      <c r="R91" s="499"/>
      <c r="S91" s="500"/>
      <c r="T91" s="448"/>
      <c r="U91" s="448"/>
      <c r="V91" s="448"/>
      <c r="W91" s="448"/>
      <c r="X91" s="448"/>
      <c r="Y91" s="448"/>
      <c r="Z91" s="448"/>
    </row>
    <row r="92" spans="1:26">
      <c r="A92" s="525" t="s">
        <v>432</v>
      </c>
      <c r="B92" s="526"/>
      <c r="C92" s="527"/>
      <c r="D92" s="516" t="s">
        <v>433</v>
      </c>
      <c r="E92" s="517"/>
      <c r="F92" s="518"/>
      <c r="G92" s="488">
        <v>1</v>
      </c>
      <c r="H92" s="489"/>
      <c r="I92" s="490"/>
      <c r="J92" s="513">
        <v>0.5</v>
      </c>
      <c r="K92" s="514"/>
      <c r="L92" s="515"/>
      <c r="M92" s="498">
        <v>1.4999999999999999E-2</v>
      </c>
      <c r="N92" s="499"/>
      <c r="O92" s="499"/>
      <c r="P92" s="500"/>
      <c r="Q92" s="498">
        <v>8.0000000000000002E-3</v>
      </c>
      <c r="R92" s="499"/>
      <c r="S92" s="500"/>
      <c r="T92" s="448"/>
      <c r="U92" s="448"/>
      <c r="V92" s="448"/>
      <c r="W92" s="448"/>
      <c r="X92" s="448"/>
      <c r="Y92" s="448"/>
      <c r="Z92" s="448"/>
    </row>
    <row r="93" spans="1:26">
      <c r="A93" s="528"/>
      <c r="B93" s="529"/>
      <c r="C93" s="530"/>
      <c r="D93" s="519"/>
      <c r="E93" s="520"/>
      <c r="F93" s="521"/>
      <c r="G93" s="488">
        <v>2</v>
      </c>
      <c r="H93" s="489"/>
      <c r="I93" s="490"/>
      <c r="J93" s="488">
        <v>2</v>
      </c>
      <c r="K93" s="489"/>
      <c r="L93" s="490"/>
      <c r="M93" s="498">
        <v>1.4999999999999999E-2</v>
      </c>
      <c r="N93" s="499"/>
      <c r="O93" s="499"/>
      <c r="P93" s="500"/>
      <c r="Q93" s="498">
        <v>1.4999999999999999E-2</v>
      </c>
      <c r="R93" s="499"/>
      <c r="S93" s="500"/>
      <c r="T93" s="448"/>
      <c r="U93" s="448"/>
      <c r="V93" s="448"/>
      <c r="W93" s="448"/>
      <c r="X93" s="448"/>
      <c r="Y93" s="448"/>
      <c r="Z93" s="448"/>
    </row>
    <row r="94" spans="1:26">
      <c r="A94" s="528"/>
      <c r="B94" s="529"/>
      <c r="C94" s="530"/>
      <c r="D94" s="519"/>
      <c r="E94" s="520"/>
      <c r="F94" s="521"/>
      <c r="G94" s="488">
        <v>3</v>
      </c>
      <c r="H94" s="489"/>
      <c r="I94" s="490"/>
      <c r="J94" s="488">
        <v>1</v>
      </c>
      <c r="K94" s="489"/>
      <c r="L94" s="490"/>
      <c r="M94" s="498">
        <v>1.4999999999999999E-2</v>
      </c>
      <c r="N94" s="499"/>
      <c r="O94" s="499"/>
      <c r="P94" s="500"/>
      <c r="Q94" s="510">
        <v>0.03</v>
      </c>
      <c r="R94" s="511"/>
      <c r="S94" s="512"/>
      <c r="T94" s="448"/>
      <c r="U94" s="448"/>
      <c r="V94" s="448"/>
      <c r="W94" s="448"/>
      <c r="X94" s="448"/>
      <c r="Y94" s="448"/>
      <c r="Z94" s="448"/>
    </row>
    <row r="95" spans="1:26">
      <c r="A95" s="531"/>
      <c r="B95" s="532"/>
      <c r="C95" s="533"/>
      <c r="D95" s="522"/>
      <c r="E95" s="523"/>
      <c r="F95" s="524"/>
      <c r="G95" s="495" t="s">
        <v>386</v>
      </c>
      <c r="H95" s="496"/>
      <c r="I95" s="497"/>
      <c r="J95" s="488">
        <v>1</v>
      </c>
      <c r="K95" s="489"/>
      <c r="L95" s="490"/>
      <c r="M95" s="498">
        <v>1.4999999999999999E-2</v>
      </c>
      <c r="N95" s="499"/>
      <c r="O95" s="499"/>
      <c r="P95" s="500"/>
      <c r="Q95" s="498">
        <v>1.4999999999999999E-2</v>
      </c>
      <c r="R95" s="499"/>
      <c r="S95" s="500"/>
      <c r="T95" s="448"/>
      <c r="U95" s="448"/>
      <c r="V95" s="448"/>
      <c r="W95" s="448"/>
      <c r="X95" s="448"/>
      <c r="Y95" s="448"/>
      <c r="Z95" s="448"/>
    </row>
    <row r="96" spans="1:26">
      <c r="A96" s="525" t="s">
        <v>434</v>
      </c>
      <c r="B96" s="526"/>
      <c r="C96" s="527"/>
      <c r="D96" s="501" t="s">
        <v>435</v>
      </c>
      <c r="E96" s="502"/>
      <c r="F96" s="503"/>
      <c r="G96" s="488">
        <v>1</v>
      </c>
      <c r="H96" s="489"/>
      <c r="I96" s="490"/>
      <c r="J96" s="488">
        <v>1</v>
      </c>
      <c r="K96" s="489"/>
      <c r="L96" s="490"/>
      <c r="M96" s="498">
        <v>4.0000000000000001E-3</v>
      </c>
      <c r="N96" s="499"/>
      <c r="O96" s="499"/>
      <c r="P96" s="500"/>
      <c r="Q96" s="510">
        <v>0.25</v>
      </c>
      <c r="R96" s="511"/>
      <c r="S96" s="512"/>
      <c r="T96" s="448"/>
      <c r="U96" s="448"/>
      <c r="V96" s="448"/>
      <c r="W96" s="448"/>
      <c r="X96" s="448"/>
      <c r="Y96" s="448"/>
      <c r="Z96" s="448"/>
    </row>
    <row r="97" spans="1:26">
      <c r="A97" s="528"/>
      <c r="B97" s="529"/>
      <c r="C97" s="530"/>
      <c r="D97" s="504"/>
      <c r="E97" s="505"/>
      <c r="F97" s="506"/>
      <c r="G97" s="488">
        <v>2</v>
      </c>
      <c r="H97" s="489"/>
      <c r="I97" s="490"/>
      <c r="J97" s="488">
        <v>4</v>
      </c>
      <c r="K97" s="489"/>
      <c r="L97" s="490"/>
      <c r="M97" s="498">
        <v>4.0000000000000001E-3</v>
      </c>
      <c r="N97" s="499"/>
      <c r="O97" s="499"/>
      <c r="P97" s="500"/>
      <c r="Q97" s="510">
        <v>0.25</v>
      </c>
      <c r="R97" s="511"/>
      <c r="S97" s="512"/>
      <c r="T97" s="448"/>
      <c r="U97" s="448"/>
      <c r="V97" s="448"/>
      <c r="W97" s="448"/>
      <c r="X97" s="448"/>
      <c r="Y97" s="448"/>
      <c r="Z97" s="448"/>
    </row>
    <row r="98" spans="1:26">
      <c r="A98" s="528"/>
      <c r="B98" s="529"/>
      <c r="C98" s="530"/>
      <c r="D98" s="504"/>
      <c r="E98" s="505"/>
      <c r="F98" s="506"/>
      <c r="G98" s="488">
        <v>3</v>
      </c>
      <c r="H98" s="489"/>
      <c r="I98" s="490"/>
      <c r="J98" s="488">
        <v>2</v>
      </c>
      <c r="K98" s="489"/>
      <c r="L98" s="490"/>
      <c r="M98" s="498">
        <v>4.0000000000000001E-3</v>
      </c>
      <c r="N98" s="499"/>
      <c r="O98" s="499"/>
      <c r="P98" s="500"/>
      <c r="Q98" s="510">
        <v>0.12</v>
      </c>
      <c r="R98" s="511"/>
      <c r="S98" s="512"/>
      <c r="T98" s="448"/>
      <c r="U98" s="448"/>
      <c r="V98" s="448"/>
      <c r="W98" s="448"/>
      <c r="X98" s="448"/>
      <c r="Y98" s="448"/>
      <c r="Z98" s="448"/>
    </row>
    <row r="99" spans="1:26">
      <c r="A99" s="531"/>
      <c r="B99" s="532"/>
      <c r="C99" s="533"/>
      <c r="D99" s="507"/>
      <c r="E99" s="508"/>
      <c r="F99" s="509"/>
      <c r="G99" s="495" t="s">
        <v>386</v>
      </c>
      <c r="H99" s="496"/>
      <c r="I99" s="497"/>
      <c r="J99" s="488">
        <v>2</v>
      </c>
      <c r="K99" s="489"/>
      <c r="L99" s="490"/>
      <c r="M99" s="498">
        <v>4.0000000000000001E-3</v>
      </c>
      <c r="N99" s="499"/>
      <c r="O99" s="499"/>
      <c r="P99" s="500"/>
      <c r="Q99" s="510">
        <v>0.25</v>
      </c>
      <c r="R99" s="511"/>
      <c r="S99" s="512"/>
      <c r="T99" s="448"/>
      <c r="U99" s="448"/>
      <c r="V99" s="448"/>
      <c r="W99" s="448"/>
      <c r="X99" s="448"/>
      <c r="Y99" s="448"/>
      <c r="Z99" s="448"/>
    </row>
    <row r="100" spans="1:26">
      <c r="A100" s="525" t="s">
        <v>436</v>
      </c>
      <c r="B100" s="526"/>
      <c r="C100" s="527"/>
      <c r="D100" s="479" t="s">
        <v>437</v>
      </c>
      <c r="E100" s="480"/>
      <c r="F100" s="481"/>
      <c r="G100" s="488">
        <v>1</v>
      </c>
      <c r="H100" s="489"/>
      <c r="I100" s="490"/>
      <c r="J100" s="488">
        <v>2</v>
      </c>
      <c r="K100" s="489"/>
      <c r="L100" s="490"/>
      <c r="M100" s="495" t="s">
        <v>395</v>
      </c>
      <c r="N100" s="496"/>
      <c r="O100" s="496"/>
      <c r="P100" s="497"/>
      <c r="Q100" s="510">
        <v>0.06</v>
      </c>
      <c r="R100" s="511"/>
      <c r="S100" s="512"/>
      <c r="T100" s="448"/>
      <c r="U100" s="448"/>
      <c r="V100" s="448"/>
      <c r="W100" s="448"/>
      <c r="X100" s="448"/>
      <c r="Y100" s="448"/>
      <c r="Z100" s="448"/>
    </row>
    <row r="101" spans="1:26">
      <c r="A101" s="528"/>
      <c r="B101" s="529"/>
      <c r="C101" s="530"/>
      <c r="D101" s="482"/>
      <c r="E101" s="483"/>
      <c r="F101" s="484"/>
      <c r="G101" s="488">
        <v>2</v>
      </c>
      <c r="H101" s="489"/>
      <c r="I101" s="490"/>
      <c r="J101" s="488">
        <v>2</v>
      </c>
      <c r="K101" s="489"/>
      <c r="L101" s="490"/>
      <c r="M101" s="495" t="s">
        <v>395</v>
      </c>
      <c r="N101" s="496"/>
      <c r="O101" s="496"/>
      <c r="P101" s="497"/>
      <c r="Q101" s="510">
        <v>0.12</v>
      </c>
      <c r="R101" s="511"/>
      <c r="S101" s="512"/>
      <c r="T101" s="448"/>
      <c r="U101" s="448"/>
      <c r="V101" s="448"/>
      <c r="W101" s="448"/>
      <c r="X101" s="448"/>
      <c r="Y101" s="448"/>
      <c r="Z101" s="448"/>
    </row>
    <row r="102" spans="1:26">
      <c r="A102" s="528"/>
      <c r="B102" s="529"/>
      <c r="C102" s="530"/>
      <c r="D102" s="482"/>
      <c r="E102" s="483"/>
      <c r="F102" s="484"/>
      <c r="G102" s="488">
        <v>3</v>
      </c>
      <c r="H102" s="489"/>
      <c r="I102" s="490"/>
      <c r="J102" s="513">
        <v>0.5</v>
      </c>
      <c r="K102" s="514"/>
      <c r="L102" s="515"/>
      <c r="M102" s="495" t="s">
        <v>395</v>
      </c>
      <c r="N102" s="496"/>
      <c r="O102" s="496"/>
      <c r="P102" s="497"/>
      <c r="Q102" s="498">
        <v>1.4999999999999999E-2</v>
      </c>
      <c r="R102" s="499"/>
      <c r="S102" s="500"/>
      <c r="T102" s="448"/>
      <c r="U102" s="448"/>
      <c r="V102" s="448"/>
      <c r="W102" s="448"/>
      <c r="X102" s="448"/>
      <c r="Y102" s="448"/>
      <c r="Z102" s="448"/>
    </row>
    <row r="103" spans="1:26">
      <c r="A103" s="531"/>
      <c r="B103" s="532"/>
      <c r="C103" s="533"/>
      <c r="D103" s="485"/>
      <c r="E103" s="486"/>
      <c r="F103" s="487"/>
      <c r="G103" s="495" t="s">
        <v>386</v>
      </c>
      <c r="H103" s="496"/>
      <c r="I103" s="497"/>
      <c r="J103" s="488">
        <v>2</v>
      </c>
      <c r="K103" s="489"/>
      <c r="L103" s="490"/>
      <c r="M103" s="495" t="s">
        <v>395</v>
      </c>
      <c r="N103" s="496"/>
      <c r="O103" s="496"/>
      <c r="P103" s="497"/>
      <c r="Q103" s="510">
        <v>0.06</v>
      </c>
      <c r="R103" s="511"/>
      <c r="S103" s="512"/>
      <c r="T103" s="448"/>
      <c r="U103" s="448"/>
      <c r="V103" s="448"/>
      <c r="W103" s="448"/>
      <c r="X103" s="448"/>
      <c r="Y103" s="448"/>
      <c r="Z103" s="448"/>
    </row>
    <row r="104" spans="1:26">
      <c r="A104" s="525" t="s">
        <v>438</v>
      </c>
      <c r="B104" s="526"/>
      <c r="C104" s="527"/>
      <c r="D104" s="479" t="s">
        <v>437</v>
      </c>
      <c r="E104" s="480"/>
      <c r="F104" s="481"/>
      <c r="G104" s="488">
        <v>1</v>
      </c>
      <c r="H104" s="489"/>
      <c r="I104" s="490"/>
      <c r="J104" s="488">
        <v>2</v>
      </c>
      <c r="K104" s="489"/>
      <c r="L104" s="490"/>
      <c r="M104" s="495" t="s">
        <v>395</v>
      </c>
      <c r="N104" s="496"/>
      <c r="O104" s="496"/>
      <c r="P104" s="497"/>
      <c r="Q104" s="510">
        <v>0.06</v>
      </c>
      <c r="R104" s="511"/>
      <c r="S104" s="512"/>
      <c r="T104" s="448"/>
      <c r="U104" s="448"/>
      <c r="V104" s="448"/>
      <c r="W104" s="448"/>
      <c r="X104" s="448"/>
      <c r="Y104" s="448"/>
      <c r="Z104" s="448"/>
    </row>
    <row r="105" spans="1:26">
      <c r="A105" s="528"/>
      <c r="B105" s="529"/>
      <c r="C105" s="530"/>
      <c r="D105" s="482"/>
      <c r="E105" s="483"/>
      <c r="F105" s="484"/>
      <c r="G105" s="488">
        <v>2</v>
      </c>
      <c r="H105" s="489"/>
      <c r="I105" s="490"/>
      <c r="J105" s="495" t="s">
        <v>407</v>
      </c>
      <c r="K105" s="496"/>
      <c r="L105" s="497"/>
      <c r="M105" s="495" t="s">
        <v>395</v>
      </c>
      <c r="N105" s="496"/>
      <c r="O105" s="496"/>
      <c r="P105" s="497"/>
      <c r="Q105" s="510">
        <v>0.06</v>
      </c>
      <c r="R105" s="511"/>
      <c r="S105" s="512"/>
      <c r="T105" s="448"/>
      <c r="U105" s="448"/>
      <c r="V105" s="448"/>
      <c r="W105" s="448"/>
      <c r="X105" s="448"/>
      <c r="Y105" s="448"/>
      <c r="Z105" s="448"/>
    </row>
    <row r="106" spans="1:26">
      <c r="A106" s="528"/>
      <c r="B106" s="529"/>
      <c r="C106" s="530"/>
      <c r="D106" s="482"/>
      <c r="E106" s="483"/>
      <c r="F106" s="484"/>
      <c r="G106" s="488">
        <v>3</v>
      </c>
      <c r="H106" s="489"/>
      <c r="I106" s="490"/>
      <c r="J106" s="488">
        <v>2</v>
      </c>
      <c r="K106" s="489"/>
      <c r="L106" s="490"/>
      <c r="M106" s="488">
        <v>8</v>
      </c>
      <c r="N106" s="489"/>
      <c r="O106" s="489"/>
      <c r="P106" s="490"/>
      <c r="Q106" s="498">
        <v>1.4999999999999999E-2</v>
      </c>
      <c r="R106" s="499"/>
      <c r="S106" s="500"/>
      <c r="T106" s="448"/>
      <c r="U106" s="448"/>
      <c r="V106" s="448"/>
      <c r="W106" s="448"/>
      <c r="X106" s="448"/>
      <c r="Y106" s="448"/>
      <c r="Z106" s="448"/>
    </row>
    <row r="107" spans="1:26">
      <c r="A107" s="531"/>
      <c r="B107" s="532"/>
      <c r="C107" s="533"/>
      <c r="D107" s="485"/>
      <c r="E107" s="486"/>
      <c r="F107" s="487"/>
      <c r="G107" s="495" t="s">
        <v>386</v>
      </c>
      <c r="H107" s="496"/>
      <c r="I107" s="497"/>
      <c r="J107" s="488">
        <v>2</v>
      </c>
      <c r="K107" s="489"/>
      <c r="L107" s="490"/>
      <c r="M107" s="495" t="s">
        <v>395</v>
      </c>
      <c r="N107" s="496"/>
      <c r="O107" s="496"/>
      <c r="P107" s="497"/>
      <c r="Q107" s="510">
        <v>0.06</v>
      </c>
      <c r="R107" s="511"/>
      <c r="S107" s="512"/>
      <c r="T107" s="448"/>
      <c r="U107" s="448"/>
      <c r="V107" s="448"/>
      <c r="W107" s="448"/>
      <c r="X107" s="448"/>
      <c r="Y107" s="448"/>
      <c r="Z107" s="448"/>
    </row>
    <row r="108" spans="1:26">
      <c r="A108" s="525" t="s">
        <v>439</v>
      </c>
      <c r="B108" s="526"/>
      <c r="C108" s="527"/>
      <c r="D108" s="479" t="s">
        <v>437</v>
      </c>
      <c r="E108" s="480"/>
      <c r="F108" s="481"/>
      <c r="G108" s="488">
        <v>1</v>
      </c>
      <c r="H108" s="489"/>
      <c r="I108" s="490"/>
      <c r="J108" s="488">
        <v>2</v>
      </c>
      <c r="K108" s="489"/>
      <c r="L108" s="490"/>
      <c r="M108" s="495" t="s">
        <v>395</v>
      </c>
      <c r="N108" s="496"/>
      <c r="O108" s="496"/>
      <c r="P108" s="497"/>
      <c r="Q108" s="510">
        <v>0.03</v>
      </c>
      <c r="R108" s="511"/>
      <c r="S108" s="512"/>
      <c r="T108" s="448"/>
      <c r="U108" s="448"/>
      <c r="V108" s="448"/>
      <c r="W108" s="448"/>
      <c r="X108" s="448"/>
      <c r="Y108" s="448"/>
      <c r="Z108" s="448"/>
    </row>
    <row r="109" spans="1:26">
      <c r="A109" s="528"/>
      <c r="B109" s="529"/>
      <c r="C109" s="530"/>
      <c r="D109" s="482"/>
      <c r="E109" s="483"/>
      <c r="F109" s="484"/>
      <c r="G109" s="488">
        <v>2</v>
      </c>
      <c r="H109" s="489"/>
      <c r="I109" s="490"/>
      <c r="J109" s="488">
        <v>4</v>
      </c>
      <c r="K109" s="489"/>
      <c r="L109" s="490"/>
      <c r="M109" s="495" t="s">
        <v>395</v>
      </c>
      <c r="N109" s="496"/>
      <c r="O109" s="496"/>
      <c r="P109" s="497"/>
      <c r="Q109" s="510">
        <v>0.03</v>
      </c>
      <c r="R109" s="511"/>
      <c r="S109" s="512"/>
      <c r="T109" s="448"/>
      <c r="U109" s="448"/>
      <c r="V109" s="448"/>
      <c r="W109" s="448"/>
      <c r="X109" s="448"/>
      <c r="Y109" s="448"/>
      <c r="Z109" s="448"/>
    </row>
    <row r="110" spans="1:26">
      <c r="A110" s="528"/>
      <c r="B110" s="529"/>
      <c r="C110" s="530"/>
      <c r="D110" s="482"/>
      <c r="E110" s="483"/>
      <c r="F110" s="484"/>
      <c r="G110" s="488">
        <v>3</v>
      </c>
      <c r="H110" s="489"/>
      <c r="I110" s="490"/>
      <c r="J110" s="488">
        <v>1</v>
      </c>
      <c r="K110" s="489"/>
      <c r="L110" s="490"/>
      <c r="M110" s="495" t="s">
        <v>395</v>
      </c>
      <c r="N110" s="496"/>
      <c r="O110" s="496"/>
      <c r="P110" s="497"/>
      <c r="Q110" s="498">
        <v>8.0000000000000002E-3</v>
      </c>
      <c r="R110" s="499"/>
      <c r="S110" s="500"/>
      <c r="T110" s="448"/>
      <c r="U110" s="448"/>
      <c r="V110" s="448"/>
      <c r="W110" s="448"/>
      <c r="X110" s="448"/>
      <c r="Y110" s="448"/>
      <c r="Z110" s="448"/>
    </row>
    <row r="111" spans="1:26">
      <c r="A111" s="531"/>
      <c r="B111" s="532"/>
      <c r="C111" s="533"/>
      <c r="D111" s="485"/>
      <c r="E111" s="486"/>
      <c r="F111" s="487"/>
      <c r="G111" s="495" t="s">
        <v>386</v>
      </c>
      <c r="H111" s="496"/>
      <c r="I111" s="497"/>
      <c r="J111" s="488">
        <v>2</v>
      </c>
      <c r="K111" s="489"/>
      <c r="L111" s="490"/>
      <c r="M111" s="495" t="s">
        <v>395</v>
      </c>
      <c r="N111" s="496"/>
      <c r="O111" s="496"/>
      <c r="P111" s="497"/>
      <c r="Q111" s="510">
        <v>0.03</v>
      </c>
      <c r="R111" s="511"/>
      <c r="S111" s="512"/>
      <c r="T111" s="448"/>
      <c r="U111" s="448"/>
      <c r="V111" s="448"/>
      <c r="W111" s="448"/>
      <c r="X111" s="448"/>
      <c r="Y111" s="448"/>
      <c r="Z111" s="448"/>
    </row>
    <row r="112" spans="1:26">
      <c r="A112" s="534" t="s">
        <v>440</v>
      </c>
      <c r="B112" s="534"/>
      <c r="C112" s="534"/>
      <c r="D112" s="534"/>
      <c r="E112" s="534"/>
      <c r="F112" s="534"/>
      <c r="G112" s="534"/>
      <c r="H112" s="534"/>
      <c r="I112" s="534"/>
      <c r="J112" s="534"/>
      <c r="K112" s="534"/>
      <c r="L112" s="534"/>
      <c r="M112" s="534"/>
      <c r="N112" s="534"/>
      <c r="O112" s="534"/>
      <c r="P112" s="534"/>
      <c r="Q112" s="534"/>
      <c r="R112" s="534"/>
      <c r="S112" s="534"/>
      <c r="T112" s="534"/>
      <c r="U112" s="534"/>
      <c r="V112" s="534"/>
      <c r="W112" s="534"/>
      <c r="X112" s="534"/>
      <c r="Y112" s="534"/>
      <c r="Z112" s="534"/>
    </row>
    <row r="113" spans="1:26">
      <c r="A113" s="535" t="s">
        <v>441</v>
      </c>
      <c r="B113" s="535"/>
      <c r="C113" s="535"/>
      <c r="D113" s="535"/>
      <c r="E113" s="535"/>
      <c r="F113" s="535"/>
      <c r="G113" s="535"/>
      <c r="H113" s="535"/>
      <c r="I113" s="535"/>
      <c r="J113" s="535"/>
      <c r="K113" s="535"/>
      <c r="L113" s="535"/>
      <c r="M113" s="535"/>
      <c r="N113" s="535"/>
      <c r="O113" s="535"/>
      <c r="P113" s="535"/>
      <c r="Q113" s="535"/>
      <c r="R113" s="535"/>
      <c r="S113" s="535"/>
      <c r="T113" s="535"/>
      <c r="U113" s="535"/>
      <c r="V113" s="535"/>
      <c r="W113" s="535"/>
      <c r="X113" s="535"/>
      <c r="Y113" s="535"/>
      <c r="Z113" s="535"/>
    </row>
    <row r="114" spans="1:26">
      <c r="A114" s="536" t="s">
        <v>442</v>
      </c>
      <c r="B114" s="467" t="s">
        <v>443</v>
      </c>
      <c r="C114" s="468"/>
      <c r="D114" s="468"/>
      <c r="E114" s="468"/>
      <c r="F114" s="468"/>
      <c r="G114" s="468"/>
      <c r="H114" s="468"/>
      <c r="I114" s="468"/>
      <c r="J114" s="468"/>
      <c r="K114" s="468"/>
      <c r="L114" s="468"/>
      <c r="M114" s="468"/>
      <c r="N114" s="468"/>
      <c r="O114" s="468"/>
      <c r="P114" s="468"/>
      <c r="Q114" s="468"/>
      <c r="R114" s="468"/>
      <c r="S114" s="468"/>
      <c r="T114" s="468"/>
      <c r="U114" s="468"/>
      <c r="V114" s="468"/>
      <c r="W114" s="468"/>
      <c r="X114" s="468"/>
      <c r="Y114" s="469"/>
      <c r="Z114" s="421"/>
    </row>
    <row r="115" spans="1:26">
      <c r="A115" s="537"/>
      <c r="B115" s="422" t="s">
        <v>444</v>
      </c>
      <c r="C115" s="538">
        <v>8.0000000000000002E-3</v>
      </c>
      <c r="D115" s="539"/>
      <c r="E115" s="540"/>
      <c r="F115" s="424">
        <v>1.4999999999999999E-2</v>
      </c>
      <c r="G115" s="541">
        <v>0.03</v>
      </c>
      <c r="H115" s="542"/>
      <c r="I115" s="541">
        <v>0.06</v>
      </c>
      <c r="J115" s="542"/>
      <c r="K115" s="541">
        <v>0.12</v>
      </c>
      <c r="L115" s="543"/>
      <c r="M115" s="542"/>
      <c r="N115" s="425">
        <v>0.25</v>
      </c>
      <c r="O115" s="544">
        <v>0.5</v>
      </c>
      <c r="P115" s="545"/>
      <c r="Q115" s="426">
        <v>1</v>
      </c>
      <c r="R115" s="426">
        <v>2</v>
      </c>
      <c r="S115" s="546">
        <v>4</v>
      </c>
      <c r="T115" s="547"/>
      <c r="U115" s="548"/>
      <c r="V115" s="426">
        <v>8</v>
      </c>
      <c r="W115" s="422" t="s">
        <v>445</v>
      </c>
      <c r="X115" s="467" t="s">
        <v>446</v>
      </c>
      <c r="Y115" s="469"/>
      <c r="Z115" s="421"/>
    </row>
    <row r="116" spans="1:26">
      <c r="A116" s="427" t="s">
        <v>378</v>
      </c>
      <c r="B116" s="428"/>
      <c r="C116" s="549"/>
      <c r="D116" s="550"/>
      <c r="E116" s="551"/>
      <c r="F116" s="428"/>
      <c r="G116" s="549"/>
      <c r="H116" s="551"/>
      <c r="I116" s="549"/>
      <c r="J116" s="551"/>
      <c r="K116" s="549"/>
      <c r="L116" s="550"/>
      <c r="M116" s="551"/>
      <c r="N116" s="428"/>
      <c r="O116" s="549"/>
      <c r="P116" s="551"/>
      <c r="Q116" s="423">
        <v>5</v>
      </c>
      <c r="R116" s="423">
        <v>17</v>
      </c>
      <c r="S116" s="488">
        <v>3</v>
      </c>
      <c r="T116" s="489"/>
      <c r="U116" s="490"/>
      <c r="V116" s="428"/>
      <c r="W116" s="428"/>
      <c r="X116" s="488">
        <v>1</v>
      </c>
      <c r="Y116" s="490"/>
      <c r="Z116" s="421"/>
    </row>
    <row r="117" spans="1:26">
      <c r="A117" s="429" t="s">
        <v>379</v>
      </c>
      <c r="B117" s="423">
        <v>6</v>
      </c>
      <c r="C117" s="488">
        <v>1</v>
      </c>
      <c r="D117" s="489"/>
      <c r="E117" s="490"/>
      <c r="F117" s="423">
        <v>3</v>
      </c>
      <c r="G117" s="549"/>
      <c r="H117" s="551"/>
      <c r="I117" s="549"/>
      <c r="J117" s="551"/>
      <c r="K117" s="488">
        <v>1</v>
      </c>
      <c r="L117" s="489"/>
      <c r="M117" s="490"/>
      <c r="N117" s="428"/>
      <c r="O117" s="549"/>
      <c r="P117" s="551"/>
      <c r="Q117" s="428"/>
      <c r="R117" s="423">
        <v>1</v>
      </c>
      <c r="S117" s="488">
        <v>1</v>
      </c>
      <c r="T117" s="489"/>
      <c r="U117" s="490"/>
      <c r="V117" s="428"/>
      <c r="W117" s="423">
        <v>13</v>
      </c>
      <c r="X117" s="549"/>
      <c r="Y117" s="551"/>
      <c r="Z117" s="421"/>
    </row>
    <row r="118" spans="1:26">
      <c r="A118" s="427" t="s">
        <v>380</v>
      </c>
      <c r="B118" s="423">
        <v>2</v>
      </c>
      <c r="C118" s="488">
        <v>4</v>
      </c>
      <c r="D118" s="489"/>
      <c r="E118" s="490"/>
      <c r="F118" s="423">
        <v>6</v>
      </c>
      <c r="G118" s="488">
        <v>3</v>
      </c>
      <c r="H118" s="490"/>
      <c r="I118" s="488">
        <v>6</v>
      </c>
      <c r="J118" s="490"/>
      <c r="K118" s="488">
        <v>1</v>
      </c>
      <c r="L118" s="489"/>
      <c r="M118" s="490"/>
      <c r="N118" s="423">
        <v>2</v>
      </c>
      <c r="O118" s="549"/>
      <c r="P118" s="551"/>
      <c r="Q118" s="423">
        <v>1</v>
      </c>
      <c r="R118" s="423">
        <v>1</v>
      </c>
      <c r="S118" s="549"/>
      <c r="T118" s="550"/>
      <c r="U118" s="551"/>
      <c r="V118" s="428"/>
      <c r="W118" s="428"/>
      <c r="X118" s="549"/>
      <c r="Y118" s="551"/>
      <c r="Z118" s="421"/>
    </row>
    <row r="119" spans="1:26">
      <c r="A119" s="549"/>
      <c r="B119" s="550"/>
      <c r="C119" s="550"/>
      <c r="D119" s="550"/>
      <c r="E119" s="550"/>
      <c r="F119" s="550"/>
      <c r="G119" s="550"/>
      <c r="H119" s="550"/>
      <c r="I119" s="550"/>
      <c r="J119" s="550"/>
      <c r="K119" s="550"/>
      <c r="L119" s="550"/>
      <c r="M119" s="550"/>
      <c r="N119" s="550"/>
      <c r="O119" s="550"/>
      <c r="P119" s="550"/>
      <c r="Q119" s="550"/>
      <c r="R119" s="550"/>
      <c r="S119" s="550"/>
      <c r="T119" s="550"/>
      <c r="U119" s="550"/>
      <c r="V119" s="550"/>
      <c r="W119" s="550"/>
      <c r="X119" s="550"/>
      <c r="Y119" s="551"/>
      <c r="Z119" s="421"/>
    </row>
    <row r="120" spans="1:26">
      <c r="A120" s="467" t="s">
        <v>442</v>
      </c>
      <c r="B120" s="468"/>
      <c r="C120" s="468"/>
      <c r="D120" s="468"/>
      <c r="E120" s="469"/>
      <c r="F120" s="552" t="s">
        <v>447</v>
      </c>
      <c r="G120" s="553"/>
      <c r="H120" s="553"/>
      <c r="I120" s="553"/>
      <c r="J120" s="554"/>
      <c r="K120" s="552" t="s">
        <v>448</v>
      </c>
      <c r="L120" s="553"/>
      <c r="M120" s="553"/>
      <c r="N120" s="553"/>
      <c r="O120" s="553"/>
      <c r="P120" s="554"/>
      <c r="Q120" s="555" t="s">
        <v>449</v>
      </c>
      <c r="R120" s="556"/>
      <c r="S120" s="556"/>
      <c r="T120" s="556"/>
      <c r="U120" s="557"/>
      <c r="V120" s="555" t="s">
        <v>450</v>
      </c>
      <c r="W120" s="556"/>
      <c r="X120" s="556"/>
      <c r="Y120" s="557"/>
      <c r="Z120" s="420"/>
    </row>
    <row r="121" spans="1:26">
      <c r="A121" s="467" t="s">
        <v>378</v>
      </c>
      <c r="B121" s="468"/>
      <c r="C121" s="468"/>
      <c r="D121" s="468"/>
      <c r="E121" s="469"/>
      <c r="F121" s="495" t="s">
        <v>451</v>
      </c>
      <c r="G121" s="496"/>
      <c r="H121" s="496"/>
      <c r="I121" s="496"/>
      <c r="J121" s="497"/>
      <c r="K121" s="488">
        <v>2</v>
      </c>
      <c r="L121" s="489"/>
      <c r="M121" s="489"/>
      <c r="N121" s="489"/>
      <c r="O121" s="489"/>
      <c r="P121" s="490"/>
      <c r="Q121" s="488">
        <v>2</v>
      </c>
      <c r="R121" s="489"/>
      <c r="S121" s="489"/>
      <c r="T121" s="489"/>
      <c r="U121" s="490"/>
      <c r="V121" s="488">
        <v>4</v>
      </c>
      <c r="W121" s="489"/>
      <c r="X121" s="489"/>
      <c r="Y121" s="490"/>
      <c r="Z121" s="421"/>
    </row>
    <row r="122" spans="1:26">
      <c r="A122" s="467" t="s">
        <v>379</v>
      </c>
      <c r="B122" s="468"/>
      <c r="C122" s="468"/>
      <c r="D122" s="468"/>
      <c r="E122" s="469"/>
      <c r="F122" s="561" t="s">
        <v>452</v>
      </c>
      <c r="G122" s="562"/>
      <c r="H122" s="562"/>
      <c r="I122" s="562"/>
      <c r="J122" s="563"/>
      <c r="K122" s="495" t="s">
        <v>395</v>
      </c>
      <c r="L122" s="496"/>
      <c r="M122" s="496"/>
      <c r="N122" s="496"/>
      <c r="O122" s="496"/>
      <c r="P122" s="497"/>
      <c r="Q122" s="488">
        <v>4</v>
      </c>
      <c r="R122" s="489"/>
      <c r="S122" s="489"/>
      <c r="T122" s="489"/>
      <c r="U122" s="490"/>
      <c r="V122" s="495" t="s">
        <v>395</v>
      </c>
      <c r="W122" s="496"/>
      <c r="X122" s="496"/>
      <c r="Y122" s="497"/>
      <c r="Z122" s="421"/>
    </row>
    <row r="123" spans="1:26">
      <c r="A123" s="467" t="s">
        <v>380</v>
      </c>
      <c r="B123" s="468"/>
      <c r="C123" s="468"/>
      <c r="D123" s="468"/>
      <c r="E123" s="469"/>
      <c r="F123" s="558" t="s">
        <v>453</v>
      </c>
      <c r="G123" s="559"/>
      <c r="H123" s="559"/>
      <c r="I123" s="559"/>
      <c r="J123" s="560"/>
      <c r="K123" s="561" t="s">
        <v>454</v>
      </c>
      <c r="L123" s="562"/>
      <c r="M123" s="562"/>
      <c r="N123" s="562"/>
      <c r="O123" s="562"/>
      <c r="P123" s="563"/>
      <c r="Q123" s="510">
        <v>0.03</v>
      </c>
      <c r="R123" s="511"/>
      <c r="S123" s="511"/>
      <c r="T123" s="511"/>
      <c r="U123" s="512"/>
      <c r="V123" s="510">
        <v>0.25</v>
      </c>
      <c r="W123" s="511"/>
      <c r="X123" s="511"/>
      <c r="Y123" s="512"/>
      <c r="Z123" s="421"/>
    </row>
    <row r="124" spans="1:26">
      <c r="A124" s="535" t="s">
        <v>455</v>
      </c>
      <c r="B124" s="535"/>
      <c r="C124" s="535"/>
      <c r="D124" s="535"/>
      <c r="E124" s="535"/>
      <c r="F124" s="535"/>
      <c r="G124" s="535"/>
      <c r="H124" s="535"/>
      <c r="I124" s="535"/>
      <c r="J124" s="535"/>
      <c r="K124" s="535"/>
      <c r="L124" s="535"/>
      <c r="M124" s="535"/>
      <c r="N124" s="535"/>
      <c r="O124" s="535"/>
      <c r="P124" s="535"/>
      <c r="Q124" s="535"/>
      <c r="R124" s="535"/>
      <c r="S124" s="535"/>
      <c r="T124" s="535"/>
      <c r="U124" s="535"/>
      <c r="V124" s="535"/>
      <c r="W124" s="535"/>
      <c r="X124" s="535"/>
      <c r="Y124" s="535"/>
      <c r="Z124" s="535"/>
    </row>
    <row r="125" spans="1:26">
      <c r="A125" s="535" t="s">
        <v>456</v>
      </c>
      <c r="B125" s="535"/>
      <c r="C125" s="535"/>
      <c r="D125" s="535"/>
      <c r="E125" s="535"/>
      <c r="F125" s="535"/>
      <c r="G125" s="535"/>
      <c r="H125" s="535"/>
      <c r="I125" s="535"/>
      <c r="J125" s="535"/>
      <c r="K125" s="535"/>
      <c r="L125" s="535"/>
      <c r="M125" s="535"/>
      <c r="N125" s="535"/>
      <c r="O125" s="535"/>
      <c r="P125" s="535"/>
      <c r="Q125" s="535"/>
      <c r="R125" s="535"/>
      <c r="S125" s="535"/>
      <c r="T125" s="535"/>
      <c r="U125" s="535"/>
      <c r="V125" s="535"/>
      <c r="W125" s="535"/>
      <c r="X125" s="535"/>
      <c r="Y125" s="535"/>
      <c r="Z125" s="535"/>
    </row>
    <row r="126" spans="1:26">
      <c r="A126" s="535"/>
      <c r="B126" s="535"/>
      <c r="C126" s="535"/>
      <c r="D126" s="535"/>
      <c r="E126" s="535"/>
      <c r="F126" s="535"/>
      <c r="G126" s="535"/>
      <c r="H126" s="535"/>
      <c r="I126" s="535"/>
      <c r="J126" s="535"/>
      <c r="K126" s="535"/>
      <c r="L126" s="535"/>
      <c r="M126" s="535"/>
      <c r="N126" s="535"/>
      <c r="O126" s="535"/>
      <c r="P126" s="535"/>
      <c r="Q126" s="535"/>
      <c r="R126" s="535"/>
      <c r="S126" s="535"/>
      <c r="T126" s="535"/>
      <c r="U126" s="535"/>
      <c r="V126" s="535"/>
      <c r="W126" s="535"/>
      <c r="X126" s="535"/>
      <c r="Y126" s="535"/>
      <c r="Z126" s="535"/>
    </row>
    <row r="129" spans="1:10">
      <c r="B129" s="431" t="s">
        <v>378</v>
      </c>
      <c r="C129" s="431"/>
      <c r="D129" s="431"/>
      <c r="E129" s="431" t="s">
        <v>379</v>
      </c>
      <c r="F129" s="431"/>
      <c r="G129" s="431"/>
      <c r="H129" s="431" t="s">
        <v>380</v>
      </c>
      <c r="I129" s="432"/>
      <c r="J129" s="433"/>
    </row>
    <row r="130" spans="1:10" ht="41.25">
      <c r="A130" s="434"/>
      <c r="B130" s="438">
        <v>0.5</v>
      </c>
      <c r="C130" s="434">
        <v>2</v>
      </c>
      <c r="D130" s="438">
        <v>0.5</v>
      </c>
      <c r="E130" s="430" t="s">
        <v>383</v>
      </c>
      <c r="F130" s="430" t="s">
        <v>383</v>
      </c>
      <c r="G130" s="430" t="s">
        <v>383</v>
      </c>
      <c r="H130" s="435" t="s">
        <v>389</v>
      </c>
      <c r="I130" s="430" t="s">
        <v>384</v>
      </c>
      <c r="J130" s="435" t="s">
        <v>389</v>
      </c>
    </row>
    <row r="131" spans="1:10" ht="41.25">
      <c r="A131" s="434"/>
      <c r="B131" s="438">
        <v>0.5</v>
      </c>
      <c r="C131" s="434">
        <v>2</v>
      </c>
      <c r="D131" s="434">
        <v>1</v>
      </c>
      <c r="E131" s="436">
        <v>4.0000000000000001E-3</v>
      </c>
      <c r="F131" s="436">
        <v>4.0000000000000001E-3</v>
      </c>
      <c r="G131" s="436">
        <v>4.0000000000000001E-3</v>
      </c>
      <c r="H131" s="430" t="s">
        <v>384</v>
      </c>
      <c r="I131" s="436">
        <v>2E-3</v>
      </c>
      <c r="J131" s="436">
        <v>2E-3</v>
      </c>
    </row>
    <row r="132" spans="1:10">
      <c r="A132" s="434"/>
      <c r="B132" s="434">
        <v>1</v>
      </c>
      <c r="C132" s="434">
        <v>2</v>
      </c>
      <c r="D132" s="434">
        <v>1</v>
      </c>
      <c r="E132" s="436">
        <v>4.0000000000000001E-3</v>
      </c>
      <c r="F132" s="436">
        <v>4.0000000000000001E-3</v>
      </c>
      <c r="G132" s="436">
        <v>4.0000000000000001E-3</v>
      </c>
      <c r="H132" s="436">
        <v>2E-3</v>
      </c>
      <c r="I132" s="436">
        <v>4.0000000000000001E-3</v>
      </c>
      <c r="J132" s="436">
        <v>8.0000000000000002E-3</v>
      </c>
    </row>
    <row r="133" spans="1:10">
      <c r="A133" s="434"/>
      <c r="B133" s="434">
        <v>1</v>
      </c>
      <c r="C133" s="434">
        <v>2</v>
      </c>
      <c r="D133" s="434">
        <v>1</v>
      </c>
      <c r="E133" s="436">
        <v>4.0000000000000001E-3</v>
      </c>
      <c r="F133" s="436">
        <v>4.0000000000000001E-3</v>
      </c>
      <c r="G133" s="436">
        <v>4.0000000000000001E-3</v>
      </c>
      <c r="H133" s="436">
        <v>4.0000000000000001E-3</v>
      </c>
      <c r="I133" s="436">
        <v>8.0000000000000002E-3</v>
      </c>
      <c r="J133" s="436">
        <v>8.0000000000000002E-3</v>
      </c>
    </row>
    <row r="134" spans="1:10">
      <c r="A134" s="434"/>
      <c r="B134" s="434">
        <v>1</v>
      </c>
      <c r="C134" s="434">
        <v>2</v>
      </c>
      <c r="D134" s="434">
        <v>1</v>
      </c>
      <c r="E134" s="436">
        <v>4.0000000000000001E-3</v>
      </c>
      <c r="F134" s="436">
        <v>8.0000000000000002E-3</v>
      </c>
      <c r="G134" s="436">
        <v>4.0000000000000001E-3</v>
      </c>
      <c r="H134" s="436">
        <v>8.0000000000000002E-3</v>
      </c>
      <c r="I134" s="436">
        <v>8.0000000000000002E-3</v>
      </c>
      <c r="J134" s="436">
        <v>8.0000000000000002E-3</v>
      </c>
    </row>
    <row r="135" spans="1:10">
      <c r="A135" s="434"/>
      <c r="B135" s="434">
        <v>1</v>
      </c>
      <c r="C135" s="434">
        <v>2</v>
      </c>
      <c r="D135" s="434">
        <v>1</v>
      </c>
      <c r="E135" s="436">
        <v>4.0000000000000001E-3</v>
      </c>
      <c r="F135" s="436">
        <v>8.0000000000000002E-3</v>
      </c>
      <c r="G135" s="436">
        <v>4.0000000000000001E-3</v>
      </c>
      <c r="H135" s="436">
        <v>8.0000000000000002E-3</v>
      </c>
      <c r="I135" s="436">
        <v>1.4999999999999999E-2</v>
      </c>
      <c r="J135" s="436">
        <v>8.0000000000000002E-3</v>
      </c>
    </row>
    <row r="136" spans="1:10">
      <c r="A136" s="434"/>
      <c r="B136" s="434">
        <v>1</v>
      </c>
      <c r="C136" s="434">
        <v>2</v>
      </c>
      <c r="D136" s="434">
        <v>1</v>
      </c>
      <c r="E136" s="436">
        <v>8.0000000000000002E-3</v>
      </c>
      <c r="F136" s="436">
        <v>8.0000000000000002E-3</v>
      </c>
      <c r="G136" s="436">
        <v>8.0000000000000002E-3</v>
      </c>
      <c r="H136" s="436">
        <v>8.0000000000000002E-3</v>
      </c>
      <c r="I136" s="436">
        <v>1.4999999999999999E-2</v>
      </c>
      <c r="J136" s="436">
        <v>8.0000000000000002E-3</v>
      </c>
    </row>
    <row r="137" spans="1:10">
      <c r="A137" s="434"/>
      <c r="B137" s="434">
        <v>1</v>
      </c>
      <c r="C137" s="434">
        <v>2</v>
      </c>
      <c r="D137" s="434">
        <v>1</v>
      </c>
      <c r="E137" s="436">
        <v>1.4999999999999999E-2</v>
      </c>
      <c r="F137" s="436">
        <v>1.4999999999999999E-2</v>
      </c>
      <c r="G137" s="436">
        <v>1.4999999999999999E-2</v>
      </c>
      <c r="H137" s="436">
        <v>8.0000000000000002E-3</v>
      </c>
      <c r="I137" s="436">
        <v>1.4999999999999999E-2</v>
      </c>
      <c r="J137" s="436">
        <v>1.4999999999999999E-2</v>
      </c>
    </row>
    <row r="138" spans="1:10">
      <c r="A138" s="434"/>
      <c r="B138" s="434">
        <v>1</v>
      </c>
      <c r="C138" s="434">
        <v>2</v>
      </c>
      <c r="D138" s="434">
        <v>2</v>
      </c>
      <c r="E138" s="436">
        <v>1.4999999999999999E-2</v>
      </c>
      <c r="F138" s="436">
        <v>1.4999999999999999E-2</v>
      </c>
      <c r="G138" s="436">
        <v>1.4999999999999999E-2</v>
      </c>
      <c r="H138" s="436">
        <v>8.0000000000000002E-3</v>
      </c>
      <c r="I138" s="436">
        <v>1.4999999999999999E-2</v>
      </c>
      <c r="J138" s="436">
        <v>1.4999999999999999E-2</v>
      </c>
    </row>
    <row r="139" spans="1:10">
      <c r="A139" s="434"/>
      <c r="B139" s="434">
        <v>1</v>
      </c>
      <c r="C139" s="434">
        <v>2</v>
      </c>
      <c r="D139" s="434">
        <v>2</v>
      </c>
      <c r="E139" s="436">
        <v>1.4999999999999999E-2</v>
      </c>
      <c r="F139" s="437">
        <v>0.03</v>
      </c>
      <c r="G139" s="436">
        <v>1.4999999999999999E-2</v>
      </c>
      <c r="H139" s="436">
        <v>1.4999999999999999E-2</v>
      </c>
      <c r="I139" s="436">
        <v>1.4999999999999999E-2</v>
      </c>
      <c r="J139" s="436">
        <v>1.4999999999999999E-2</v>
      </c>
    </row>
    <row r="140" spans="1:10" ht="41.25">
      <c r="A140" s="434"/>
      <c r="B140" s="434">
        <v>1</v>
      </c>
      <c r="C140" s="434">
        <v>4</v>
      </c>
      <c r="D140" s="434">
        <v>2</v>
      </c>
      <c r="E140" s="437">
        <v>0.12</v>
      </c>
      <c r="F140" s="437">
        <v>0.12</v>
      </c>
      <c r="G140" s="437">
        <v>0.12</v>
      </c>
      <c r="H140" s="436">
        <v>1.4999999999999999E-2</v>
      </c>
      <c r="I140" s="437">
        <v>0.03</v>
      </c>
      <c r="J140" s="430" t="s">
        <v>385</v>
      </c>
    </row>
    <row r="141" spans="1:10">
      <c r="A141" s="434"/>
      <c r="B141" s="434">
        <v>1</v>
      </c>
      <c r="C141" s="434">
        <v>4</v>
      </c>
      <c r="D141" s="434">
        <v>2</v>
      </c>
      <c r="E141" s="434">
        <v>2</v>
      </c>
      <c r="F141" s="434">
        <v>2</v>
      </c>
      <c r="G141" s="434">
        <v>2</v>
      </c>
      <c r="H141" s="436">
        <v>1.4999999999999999E-2</v>
      </c>
      <c r="I141" s="437">
        <v>0.03</v>
      </c>
      <c r="J141" s="437">
        <v>0.03</v>
      </c>
    </row>
    <row r="142" spans="1:10">
      <c r="A142" s="434"/>
      <c r="B142" s="434">
        <v>1</v>
      </c>
      <c r="C142" s="434">
        <v>4</v>
      </c>
      <c r="D142" s="434">
        <v>2</v>
      </c>
      <c r="E142" s="434">
        <v>4</v>
      </c>
      <c r="F142" s="434">
        <v>4</v>
      </c>
      <c r="G142" s="434">
        <v>8</v>
      </c>
      <c r="H142" s="436">
        <v>1.4999999999999999E-2</v>
      </c>
      <c r="I142" s="437">
        <v>0.03</v>
      </c>
      <c r="J142" s="437">
        <v>0.03</v>
      </c>
    </row>
    <row r="143" spans="1:10">
      <c r="A143" s="434"/>
      <c r="B143" s="434">
        <v>1</v>
      </c>
      <c r="C143" s="434">
        <v>4</v>
      </c>
      <c r="D143" s="434">
        <v>2</v>
      </c>
      <c r="E143" s="434">
        <v>4</v>
      </c>
      <c r="F143" s="435" t="s">
        <v>395</v>
      </c>
      <c r="G143" s="434">
        <v>8</v>
      </c>
      <c r="H143" s="436">
        <v>1.4999999999999999E-2</v>
      </c>
      <c r="I143" s="437">
        <v>0.03</v>
      </c>
      <c r="J143" s="437">
        <v>0.03</v>
      </c>
    </row>
    <row r="144" spans="1:10">
      <c r="A144" s="434"/>
      <c r="B144" s="434">
        <v>1</v>
      </c>
      <c r="C144" s="434">
        <v>4</v>
      </c>
      <c r="D144" s="434">
        <v>2</v>
      </c>
      <c r="E144" s="435" t="s">
        <v>395</v>
      </c>
      <c r="F144" s="435" t="s">
        <v>395</v>
      </c>
      <c r="G144" s="434">
        <v>8</v>
      </c>
      <c r="H144" s="437">
        <v>0.03</v>
      </c>
      <c r="I144" s="437">
        <v>0.06</v>
      </c>
      <c r="J144" s="437">
        <v>0.03</v>
      </c>
    </row>
    <row r="145" spans="1:10">
      <c r="A145" s="434"/>
      <c r="B145" s="434">
        <v>1</v>
      </c>
      <c r="C145" s="434">
        <v>4</v>
      </c>
      <c r="D145" s="434">
        <v>2</v>
      </c>
      <c r="E145" s="435" t="s">
        <v>395</v>
      </c>
      <c r="F145" s="435" t="s">
        <v>395</v>
      </c>
      <c r="G145" s="434">
        <v>8</v>
      </c>
      <c r="H145" s="437">
        <v>0.06</v>
      </c>
      <c r="I145" s="437">
        <v>0.06</v>
      </c>
      <c r="J145" s="437">
        <v>0.03</v>
      </c>
    </row>
    <row r="146" spans="1:10">
      <c r="A146" s="434"/>
      <c r="B146" s="434">
        <v>2</v>
      </c>
      <c r="C146" s="434">
        <v>4</v>
      </c>
      <c r="D146" s="434">
        <v>2</v>
      </c>
      <c r="E146" s="435" t="s">
        <v>395</v>
      </c>
      <c r="F146" s="435" t="s">
        <v>395</v>
      </c>
      <c r="G146" s="435" t="s">
        <v>395</v>
      </c>
      <c r="H146" s="437">
        <v>0.06</v>
      </c>
      <c r="I146" s="437">
        <v>0.06</v>
      </c>
      <c r="J146" s="437">
        <v>0.03</v>
      </c>
    </row>
    <row r="147" spans="1:10">
      <c r="A147" s="434"/>
      <c r="B147" s="434">
        <v>2</v>
      </c>
      <c r="C147" s="434">
        <v>4</v>
      </c>
      <c r="D147" s="434">
        <v>2</v>
      </c>
      <c r="E147" s="435" t="s">
        <v>395</v>
      </c>
      <c r="F147" s="435" t="s">
        <v>395</v>
      </c>
      <c r="G147" s="435" t="s">
        <v>395</v>
      </c>
      <c r="H147" s="437">
        <v>0.06</v>
      </c>
      <c r="I147" s="437">
        <v>0.06</v>
      </c>
      <c r="J147" s="437">
        <v>0.03</v>
      </c>
    </row>
    <row r="148" spans="1:10">
      <c r="A148" s="434"/>
      <c r="B148" s="434">
        <v>2</v>
      </c>
      <c r="C148" s="434">
        <v>4</v>
      </c>
      <c r="D148" s="434">
        <v>2</v>
      </c>
      <c r="E148" s="435" t="s">
        <v>395</v>
      </c>
      <c r="F148" s="435" t="s">
        <v>395</v>
      </c>
      <c r="G148" s="435" t="s">
        <v>395</v>
      </c>
      <c r="H148" s="437">
        <v>0.06</v>
      </c>
      <c r="I148" s="437">
        <v>0.06</v>
      </c>
      <c r="J148" s="437">
        <v>0.03</v>
      </c>
    </row>
    <row r="149" spans="1:10">
      <c r="A149" s="434"/>
      <c r="B149" s="434">
        <v>2</v>
      </c>
      <c r="C149" s="434">
        <v>4</v>
      </c>
      <c r="D149" s="434">
        <v>2</v>
      </c>
      <c r="E149" s="435" t="s">
        <v>395</v>
      </c>
      <c r="F149" s="435" t="s">
        <v>395</v>
      </c>
      <c r="G149" s="435" t="s">
        <v>395</v>
      </c>
      <c r="H149" s="437">
        <v>0.06</v>
      </c>
      <c r="I149" s="437">
        <v>0.12</v>
      </c>
      <c r="J149" s="437">
        <v>0.03</v>
      </c>
    </row>
    <row r="150" spans="1:10">
      <c r="A150" s="434"/>
      <c r="B150" s="434">
        <v>2</v>
      </c>
      <c r="C150" s="434">
        <v>4</v>
      </c>
      <c r="D150" s="434">
        <v>2</v>
      </c>
      <c r="E150" s="435" t="s">
        <v>395</v>
      </c>
      <c r="F150" s="435" t="s">
        <v>395</v>
      </c>
      <c r="G150" s="435" t="s">
        <v>395</v>
      </c>
      <c r="H150" s="437">
        <v>0.06</v>
      </c>
      <c r="I150" s="437">
        <v>0.12</v>
      </c>
      <c r="J150" s="437">
        <v>0.12</v>
      </c>
    </row>
    <row r="151" spans="1:10">
      <c r="A151" s="434"/>
      <c r="B151" s="434">
        <v>2</v>
      </c>
      <c r="C151" s="434">
        <v>4</v>
      </c>
      <c r="D151" s="434">
        <v>2</v>
      </c>
      <c r="E151" s="435" t="s">
        <v>395</v>
      </c>
      <c r="F151" s="435" t="s">
        <v>395</v>
      </c>
      <c r="G151" s="435" t="s">
        <v>395</v>
      </c>
      <c r="H151" s="437">
        <v>0.12</v>
      </c>
      <c r="I151" s="437">
        <v>0.12</v>
      </c>
      <c r="J151" s="437">
        <v>0.12</v>
      </c>
    </row>
    <row r="152" spans="1:10">
      <c r="A152" s="434"/>
      <c r="B152" s="434">
        <v>2</v>
      </c>
      <c r="C152" s="434">
        <v>8</v>
      </c>
      <c r="D152" s="434">
        <v>2</v>
      </c>
      <c r="E152" s="435" t="s">
        <v>395</v>
      </c>
      <c r="F152" s="435" t="s">
        <v>395</v>
      </c>
      <c r="G152" s="435" t="s">
        <v>395</v>
      </c>
      <c r="H152" s="437">
        <v>0.25</v>
      </c>
      <c r="I152" s="437">
        <v>0.25</v>
      </c>
      <c r="J152" s="437">
        <v>0.12</v>
      </c>
    </row>
    <row r="153" spans="1:10">
      <c r="A153" s="434"/>
      <c r="B153" s="434">
        <v>2</v>
      </c>
      <c r="C153" s="434">
        <v>16</v>
      </c>
      <c r="D153" s="434">
        <v>4</v>
      </c>
      <c r="E153" s="435" t="s">
        <v>395</v>
      </c>
      <c r="F153" s="435" t="s">
        <v>395</v>
      </c>
      <c r="G153" s="435" t="s">
        <v>395</v>
      </c>
      <c r="H153" s="437">
        <v>0.25</v>
      </c>
      <c r="I153" s="434">
        <v>1</v>
      </c>
      <c r="J153" s="437">
        <v>0.25</v>
      </c>
    </row>
    <row r="154" spans="1:10">
      <c r="A154" s="434"/>
      <c r="B154" s="434">
        <v>2</v>
      </c>
      <c r="C154" s="435" t="s">
        <v>407</v>
      </c>
      <c r="D154" s="434">
        <v>4</v>
      </c>
      <c r="E154" s="435" t="s">
        <v>395</v>
      </c>
      <c r="F154" s="435" t="s">
        <v>395</v>
      </c>
      <c r="G154" s="435" t="s">
        <v>395</v>
      </c>
      <c r="H154" s="434">
        <v>2</v>
      </c>
      <c r="I154" s="434">
        <v>2</v>
      </c>
      <c r="J154" s="434">
        <v>1</v>
      </c>
    </row>
    <row r="155" spans="1:10">
      <c r="A155" s="434"/>
      <c r="B155" s="435" t="s">
        <v>418</v>
      </c>
      <c r="C155" s="435" t="s">
        <v>407</v>
      </c>
      <c r="D155" s="435" t="s">
        <v>407</v>
      </c>
      <c r="E155" s="435" t="s">
        <v>418</v>
      </c>
      <c r="F155" s="435" t="s">
        <v>395</v>
      </c>
      <c r="G155" s="435" t="s">
        <v>395</v>
      </c>
      <c r="H155" s="435" t="s">
        <v>418</v>
      </c>
      <c r="I155" s="435" t="s">
        <v>390</v>
      </c>
      <c r="J155" s="434">
        <v>2</v>
      </c>
    </row>
  </sheetData>
  <mergeCells count="617">
    <mergeCell ref="A123:E123"/>
    <mergeCell ref="F123:J123"/>
    <mergeCell ref="K123:P123"/>
    <mergeCell ref="Q123:U123"/>
    <mergeCell ref="V123:Y123"/>
    <mergeCell ref="A124:Z124"/>
    <mergeCell ref="A125:Z126"/>
    <mergeCell ref="A121:E121"/>
    <mergeCell ref="F121:J121"/>
    <mergeCell ref="K121:P121"/>
    <mergeCell ref="Q121:U121"/>
    <mergeCell ref="V121:Y121"/>
    <mergeCell ref="A122:E122"/>
    <mergeCell ref="F122:J122"/>
    <mergeCell ref="K122:P122"/>
    <mergeCell ref="Q122:U122"/>
    <mergeCell ref="V122:Y122"/>
    <mergeCell ref="C118:E118"/>
    <mergeCell ref="G118:H118"/>
    <mergeCell ref="I118:J118"/>
    <mergeCell ref="K118:M118"/>
    <mergeCell ref="O118:P118"/>
    <mergeCell ref="S118:U118"/>
    <mergeCell ref="X118:Y118"/>
    <mergeCell ref="A119:Y119"/>
    <mergeCell ref="A120:E120"/>
    <mergeCell ref="F120:J120"/>
    <mergeCell ref="K120:P120"/>
    <mergeCell ref="Q120:U120"/>
    <mergeCell ref="V120:Y120"/>
    <mergeCell ref="C116:E116"/>
    <mergeCell ref="G116:H116"/>
    <mergeCell ref="I116:J116"/>
    <mergeCell ref="K116:M116"/>
    <mergeCell ref="O116:P116"/>
    <mergeCell ref="S116:U116"/>
    <mergeCell ref="X116:Y116"/>
    <mergeCell ref="C117:E117"/>
    <mergeCell ref="G117:H117"/>
    <mergeCell ref="I117:J117"/>
    <mergeCell ref="K117:M117"/>
    <mergeCell ref="O117:P117"/>
    <mergeCell ref="S117:U117"/>
    <mergeCell ref="X117:Y117"/>
    <mergeCell ref="A112:Z112"/>
    <mergeCell ref="A113:Z113"/>
    <mergeCell ref="A114:A115"/>
    <mergeCell ref="B114:Y114"/>
    <mergeCell ref="C115:E115"/>
    <mergeCell ref="G115:H115"/>
    <mergeCell ref="I115:J115"/>
    <mergeCell ref="K115:M115"/>
    <mergeCell ref="O115:P115"/>
    <mergeCell ref="S115:U115"/>
    <mergeCell ref="X115:Y115"/>
    <mergeCell ref="A108:C111"/>
    <mergeCell ref="D108:F111"/>
    <mergeCell ref="G108:I108"/>
    <mergeCell ref="J108:L108"/>
    <mergeCell ref="M108:P108"/>
    <mergeCell ref="Q108:S108"/>
    <mergeCell ref="T108:Z108"/>
    <mergeCell ref="G109:I109"/>
    <mergeCell ref="J109:L109"/>
    <mergeCell ref="M109:P109"/>
    <mergeCell ref="Q109:S109"/>
    <mergeCell ref="T109:Z109"/>
    <mergeCell ref="G110:I110"/>
    <mergeCell ref="J110:L110"/>
    <mergeCell ref="M110:P110"/>
    <mergeCell ref="Q110:S110"/>
    <mergeCell ref="T110:Z110"/>
    <mergeCell ref="G111:I111"/>
    <mergeCell ref="J111:L111"/>
    <mergeCell ref="M111:P111"/>
    <mergeCell ref="Q111:S111"/>
    <mergeCell ref="T111:Z111"/>
    <mergeCell ref="A104:C107"/>
    <mergeCell ref="D104:F107"/>
    <mergeCell ref="G104:I104"/>
    <mergeCell ref="J104:L104"/>
    <mergeCell ref="M104:P104"/>
    <mergeCell ref="Q104:S104"/>
    <mergeCell ref="T104:Z104"/>
    <mergeCell ref="G105:I105"/>
    <mergeCell ref="J105:L105"/>
    <mergeCell ref="M105:P105"/>
    <mergeCell ref="Q105:S105"/>
    <mergeCell ref="T105:Z105"/>
    <mergeCell ref="G106:I106"/>
    <mergeCell ref="J106:L106"/>
    <mergeCell ref="M106:P106"/>
    <mergeCell ref="Q106:S106"/>
    <mergeCell ref="T106:Z106"/>
    <mergeCell ref="G107:I107"/>
    <mergeCell ref="J107:L107"/>
    <mergeCell ref="M107:P107"/>
    <mergeCell ref="Q107:S107"/>
    <mergeCell ref="T107:Z107"/>
    <mergeCell ref="A100:C103"/>
    <mergeCell ref="D100:F103"/>
    <mergeCell ref="G100:I100"/>
    <mergeCell ref="J100:L100"/>
    <mergeCell ref="M100:P100"/>
    <mergeCell ref="Q100:S100"/>
    <mergeCell ref="T100:Z100"/>
    <mergeCell ref="G101:I101"/>
    <mergeCell ref="J101:L101"/>
    <mergeCell ref="M101:P101"/>
    <mergeCell ref="Q101:S101"/>
    <mergeCell ref="T101:Z101"/>
    <mergeCell ref="G102:I102"/>
    <mergeCell ref="J102:L102"/>
    <mergeCell ref="M102:P102"/>
    <mergeCell ref="Q102:S102"/>
    <mergeCell ref="T102:Z102"/>
    <mergeCell ref="G103:I103"/>
    <mergeCell ref="J103:L103"/>
    <mergeCell ref="M103:P103"/>
    <mergeCell ref="Q103:S103"/>
    <mergeCell ref="T103:Z103"/>
    <mergeCell ref="A96:C99"/>
    <mergeCell ref="D96:F99"/>
    <mergeCell ref="G96:I96"/>
    <mergeCell ref="J96:L96"/>
    <mergeCell ref="M96:P96"/>
    <mergeCell ref="Q96:S96"/>
    <mergeCell ref="T96:Z96"/>
    <mergeCell ref="G97:I97"/>
    <mergeCell ref="J97:L97"/>
    <mergeCell ref="M97:P97"/>
    <mergeCell ref="Q97:S97"/>
    <mergeCell ref="T97:Z97"/>
    <mergeCell ref="G98:I98"/>
    <mergeCell ref="J98:L98"/>
    <mergeCell ref="M98:P98"/>
    <mergeCell ref="Q98:S98"/>
    <mergeCell ref="T98:Z98"/>
    <mergeCell ref="G99:I99"/>
    <mergeCell ref="J99:L99"/>
    <mergeCell ref="M99:P99"/>
    <mergeCell ref="Q99:S99"/>
    <mergeCell ref="T99:Z99"/>
    <mergeCell ref="A92:C95"/>
    <mergeCell ref="D92:F95"/>
    <mergeCell ref="G92:I92"/>
    <mergeCell ref="J92:L92"/>
    <mergeCell ref="M92:P92"/>
    <mergeCell ref="Q92:S92"/>
    <mergeCell ref="T92:Z92"/>
    <mergeCell ref="G93:I93"/>
    <mergeCell ref="J93:L93"/>
    <mergeCell ref="M93:P93"/>
    <mergeCell ref="Q93:S93"/>
    <mergeCell ref="T93:Z93"/>
    <mergeCell ref="G94:I94"/>
    <mergeCell ref="J94:L94"/>
    <mergeCell ref="M94:P94"/>
    <mergeCell ref="Q94:S94"/>
    <mergeCell ref="T94:Z94"/>
    <mergeCell ref="G95:I95"/>
    <mergeCell ref="J95:L95"/>
    <mergeCell ref="M95:P95"/>
    <mergeCell ref="Q95:S95"/>
    <mergeCell ref="T95:Z95"/>
    <mergeCell ref="A88:C91"/>
    <mergeCell ref="D88:F91"/>
    <mergeCell ref="G88:I88"/>
    <mergeCell ref="J88:L88"/>
    <mergeCell ref="M88:P88"/>
    <mergeCell ref="Q88:S88"/>
    <mergeCell ref="T88:Z88"/>
    <mergeCell ref="G89:I89"/>
    <mergeCell ref="J89:L89"/>
    <mergeCell ref="M89:P89"/>
    <mergeCell ref="Q89:S89"/>
    <mergeCell ref="T89:Z89"/>
    <mergeCell ref="G90:I90"/>
    <mergeCell ref="J90:L90"/>
    <mergeCell ref="M90:P90"/>
    <mergeCell ref="Q90:S90"/>
    <mergeCell ref="T90:Z90"/>
    <mergeCell ref="G91:I91"/>
    <mergeCell ref="J91:L91"/>
    <mergeCell ref="M91:P91"/>
    <mergeCell ref="Q91:S91"/>
    <mergeCell ref="T91:Z91"/>
    <mergeCell ref="A84:C87"/>
    <mergeCell ref="D84:F87"/>
    <mergeCell ref="G84:I84"/>
    <mergeCell ref="J84:L84"/>
    <mergeCell ref="M84:P84"/>
    <mergeCell ref="Q84:S84"/>
    <mergeCell ref="T84:Z84"/>
    <mergeCell ref="G85:I85"/>
    <mergeCell ref="J85:L85"/>
    <mergeCell ref="M85:P85"/>
    <mergeCell ref="Q85:S85"/>
    <mergeCell ref="T85:Z85"/>
    <mergeCell ref="G86:I86"/>
    <mergeCell ref="J86:L86"/>
    <mergeCell ref="M86:P86"/>
    <mergeCell ref="Q86:S86"/>
    <mergeCell ref="T86:Z86"/>
    <mergeCell ref="G87:I87"/>
    <mergeCell ref="J87:L87"/>
    <mergeCell ref="M87:P87"/>
    <mergeCell ref="Q87:S87"/>
    <mergeCell ref="T87:Z87"/>
    <mergeCell ref="A80:C83"/>
    <mergeCell ref="D80:F83"/>
    <mergeCell ref="G80:I80"/>
    <mergeCell ref="J80:L80"/>
    <mergeCell ref="M80:P80"/>
    <mergeCell ref="Q80:S80"/>
    <mergeCell ref="T80:Z80"/>
    <mergeCell ref="G81:I81"/>
    <mergeCell ref="J81:L81"/>
    <mergeCell ref="M81:P81"/>
    <mergeCell ref="Q81:S81"/>
    <mergeCell ref="T81:Z81"/>
    <mergeCell ref="G82:I82"/>
    <mergeCell ref="J82:L82"/>
    <mergeCell ref="M82:P82"/>
    <mergeCell ref="Q82:S82"/>
    <mergeCell ref="T82:Z82"/>
    <mergeCell ref="G83:I83"/>
    <mergeCell ref="J83:L83"/>
    <mergeCell ref="M83:P83"/>
    <mergeCell ref="Q83:S83"/>
    <mergeCell ref="T83:Z83"/>
    <mergeCell ref="A78:C79"/>
    <mergeCell ref="D78:F79"/>
    <mergeCell ref="G78:I79"/>
    <mergeCell ref="J78:S78"/>
    <mergeCell ref="T78:Z78"/>
    <mergeCell ref="J79:L79"/>
    <mergeCell ref="M79:P79"/>
    <mergeCell ref="Q79:S79"/>
    <mergeCell ref="T79:Z79"/>
    <mergeCell ref="A74:C77"/>
    <mergeCell ref="D74:F77"/>
    <mergeCell ref="G74:I74"/>
    <mergeCell ref="J74:L74"/>
    <mergeCell ref="M74:P74"/>
    <mergeCell ref="Q74:S74"/>
    <mergeCell ref="G75:I75"/>
    <mergeCell ref="J75:L75"/>
    <mergeCell ref="M75:P75"/>
    <mergeCell ref="Q75:S75"/>
    <mergeCell ref="G76:I76"/>
    <mergeCell ref="J76:L76"/>
    <mergeCell ref="M76:P76"/>
    <mergeCell ref="Q76:S76"/>
    <mergeCell ref="G77:I77"/>
    <mergeCell ref="J77:L77"/>
    <mergeCell ref="M77:P77"/>
    <mergeCell ref="Q77:S77"/>
    <mergeCell ref="A70:C73"/>
    <mergeCell ref="D70:F73"/>
    <mergeCell ref="G70:I70"/>
    <mergeCell ref="J70:L70"/>
    <mergeCell ref="M70:P70"/>
    <mergeCell ref="Q70:S70"/>
    <mergeCell ref="G71:I71"/>
    <mergeCell ref="J71:L71"/>
    <mergeCell ref="M71:P71"/>
    <mergeCell ref="Q71:S71"/>
    <mergeCell ref="G72:I72"/>
    <mergeCell ref="J72:L72"/>
    <mergeCell ref="M72:P72"/>
    <mergeCell ref="Q72:S72"/>
    <mergeCell ref="G73:I73"/>
    <mergeCell ref="J73:L73"/>
    <mergeCell ref="M73:P73"/>
    <mergeCell ref="Q73:S73"/>
    <mergeCell ref="A66:C69"/>
    <mergeCell ref="D66:F69"/>
    <mergeCell ref="G66:I66"/>
    <mergeCell ref="J66:L66"/>
    <mergeCell ref="M66:P66"/>
    <mergeCell ref="Q66:S66"/>
    <mergeCell ref="G67:I67"/>
    <mergeCell ref="J67:L67"/>
    <mergeCell ref="M67:P67"/>
    <mergeCell ref="Q67:S67"/>
    <mergeCell ref="G68:I68"/>
    <mergeCell ref="J68:L68"/>
    <mergeCell ref="M68:P68"/>
    <mergeCell ref="Q68:S68"/>
    <mergeCell ref="G69:I69"/>
    <mergeCell ref="J69:L69"/>
    <mergeCell ref="M69:P69"/>
    <mergeCell ref="Q69:S69"/>
    <mergeCell ref="A62:C65"/>
    <mergeCell ref="D62:F65"/>
    <mergeCell ref="G62:I62"/>
    <mergeCell ref="J62:L62"/>
    <mergeCell ref="M62:P62"/>
    <mergeCell ref="Q62:S62"/>
    <mergeCell ref="G63:I63"/>
    <mergeCell ref="J63:L63"/>
    <mergeCell ref="M63:P63"/>
    <mergeCell ref="Q63:S63"/>
    <mergeCell ref="G64:I64"/>
    <mergeCell ref="J64:L64"/>
    <mergeCell ref="M64:P64"/>
    <mergeCell ref="Q64:S64"/>
    <mergeCell ref="G65:I65"/>
    <mergeCell ref="J65:L65"/>
    <mergeCell ref="M65:P65"/>
    <mergeCell ref="Q65:S65"/>
    <mergeCell ref="A58:C61"/>
    <mergeCell ref="D58:F61"/>
    <mergeCell ref="G58:I58"/>
    <mergeCell ref="J58:L58"/>
    <mergeCell ref="M58:P58"/>
    <mergeCell ref="Q58:S58"/>
    <mergeCell ref="G59:I59"/>
    <mergeCell ref="J59:L59"/>
    <mergeCell ref="M59:P59"/>
    <mergeCell ref="Q59:S59"/>
    <mergeCell ref="G60:I60"/>
    <mergeCell ref="J60:L60"/>
    <mergeCell ref="M60:P60"/>
    <mergeCell ref="Q60:S60"/>
    <mergeCell ref="G61:I61"/>
    <mergeCell ref="J61:L61"/>
    <mergeCell ref="M61:P61"/>
    <mergeCell ref="Q61:S61"/>
    <mergeCell ref="A54:C57"/>
    <mergeCell ref="D54:F57"/>
    <mergeCell ref="G54:I54"/>
    <mergeCell ref="J54:L54"/>
    <mergeCell ref="M54:P54"/>
    <mergeCell ref="Q54:S54"/>
    <mergeCell ref="G55:I55"/>
    <mergeCell ref="J55:L55"/>
    <mergeCell ref="M55:P55"/>
    <mergeCell ref="Q55:S55"/>
    <mergeCell ref="G56:I56"/>
    <mergeCell ref="J56:L56"/>
    <mergeCell ref="M56:P56"/>
    <mergeCell ref="Q56:S56"/>
    <mergeCell ref="G57:I57"/>
    <mergeCell ref="J57:L57"/>
    <mergeCell ref="M57:P57"/>
    <mergeCell ref="Q57:S57"/>
    <mergeCell ref="A50:C53"/>
    <mergeCell ref="D50:F53"/>
    <mergeCell ref="G50:I50"/>
    <mergeCell ref="J50:L50"/>
    <mergeCell ref="M50:P50"/>
    <mergeCell ref="Q50:S50"/>
    <mergeCell ref="G51:I51"/>
    <mergeCell ref="J51:L51"/>
    <mergeCell ref="M51:P51"/>
    <mergeCell ref="Q51:S51"/>
    <mergeCell ref="G52:I52"/>
    <mergeCell ref="J52:L52"/>
    <mergeCell ref="M52:P52"/>
    <mergeCell ref="Q52:S52"/>
    <mergeCell ref="G53:I53"/>
    <mergeCell ref="J53:L53"/>
    <mergeCell ref="M53:P53"/>
    <mergeCell ref="Q53:S53"/>
    <mergeCell ref="Q45:S45"/>
    <mergeCell ref="A46:C49"/>
    <mergeCell ref="D46:F49"/>
    <mergeCell ref="G46:I46"/>
    <mergeCell ref="J46:L46"/>
    <mergeCell ref="M46:P46"/>
    <mergeCell ref="Q46:S46"/>
    <mergeCell ref="G47:I47"/>
    <mergeCell ref="J47:L47"/>
    <mergeCell ref="M47:P47"/>
    <mergeCell ref="Q47:S47"/>
    <mergeCell ref="G48:I48"/>
    <mergeCell ref="J48:L48"/>
    <mergeCell ref="M48:P48"/>
    <mergeCell ref="Q48:S48"/>
    <mergeCell ref="G49:I49"/>
    <mergeCell ref="J49:L49"/>
    <mergeCell ref="M49:P49"/>
    <mergeCell ref="Q49:S49"/>
    <mergeCell ref="A40:C41"/>
    <mergeCell ref="D40:F41"/>
    <mergeCell ref="G40:I41"/>
    <mergeCell ref="J40:S40"/>
    <mergeCell ref="J41:L41"/>
    <mergeCell ref="M41:P41"/>
    <mergeCell ref="Q41:S41"/>
    <mergeCell ref="A42:C45"/>
    <mergeCell ref="D42:F45"/>
    <mergeCell ref="G42:I42"/>
    <mergeCell ref="J42:L42"/>
    <mergeCell ref="M42:P42"/>
    <mergeCell ref="Q42:S42"/>
    <mergeCell ref="G43:I43"/>
    <mergeCell ref="J43:L43"/>
    <mergeCell ref="M43:P43"/>
    <mergeCell ref="Q43:S43"/>
    <mergeCell ref="G44:I44"/>
    <mergeCell ref="J44:L44"/>
    <mergeCell ref="M44:P44"/>
    <mergeCell ref="Q44:S44"/>
    <mergeCell ref="G45:I45"/>
    <mergeCell ref="J45:L45"/>
    <mergeCell ref="M45:P45"/>
    <mergeCell ref="A36:C39"/>
    <mergeCell ref="D36:F39"/>
    <mergeCell ref="G36:I36"/>
    <mergeCell ref="J36:L36"/>
    <mergeCell ref="M36:P36"/>
    <mergeCell ref="Q36:S36"/>
    <mergeCell ref="T36:Z36"/>
    <mergeCell ref="G37:I37"/>
    <mergeCell ref="J37:L37"/>
    <mergeCell ref="M37:P37"/>
    <mergeCell ref="Q37:S37"/>
    <mergeCell ref="T37:Z37"/>
    <mergeCell ref="G38:I38"/>
    <mergeCell ref="J38:L38"/>
    <mergeCell ref="M38:P38"/>
    <mergeCell ref="Q38:S38"/>
    <mergeCell ref="T38:Z38"/>
    <mergeCell ref="G39:I39"/>
    <mergeCell ref="J39:L39"/>
    <mergeCell ref="M39:P39"/>
    <mergeCell ref="Q39:S39"/>
    <mergeCell ref="T39:Z39"/>
    <mergeCell ref="A32:C35"/>
    <mergeCell ref="D32:F35"/>
    <mergeCell ref="G32:I32"/>
    <mergeCell ref="J32:L32"/>
    <mergeCell ref="M32:P32"/>
    <mergeCell ref="Q32:S32"/>
    <mergeCell ref="T32:Z32"/>
    <mergeCell ref="G33:I33"/>
    <mergeCell ref="J33:L33"/>
    <mergeCell ref="M33:P33"/>
    <mergeCell ref="Q33:S33"/>
    <mergeCell ref="T33:Z33"/>
    <mergeCell ref="G34:I34"/>
    <mergeCell ref="J34:L34"/>
    <mergeCell ref="M34:P34"/>
    <mergeCell ref="Q34:S34"/>
    <mergeCell ref="T34:Z34"/>
    <mergeCell ref="G35:I35"/>
    <mergeCell ref="J35:L35"/>
    <mergeCell ref="M35:P35"/>
    <mergeCell ref="Q35:S35"/>
    <mergeCell ref="T35:Z35"/>
    <mergeCell ref="A28:C31"/>
    <mergeCell ref="D28:F31"/>
    <mergeCell ref="G28:I28"/>
    <mergeCell ref="J28:L28"/>
    <mergeCell ref="M28:P28"/>
    <mergeCell ref="Q28:S28"/>
    <mergeCell ref="T28:Z28"/>
    <mergeCell ref="G29:I29"/>
    <mergeCell ref="J29:L29"/>
    <mergeCell ref="M29:P29"/>
    <mergeCell ref="Q29:S29"/>
    <mergeCell ref="T29:Z29"/>
    <mergeCell ref="G30:I30"/>
    <mergeCell ref="J30:L30"/>
    <mergeCell ref="M30:P30"/>
    <mergeCell ref="Q30:S30"/>
    <mergeCell ref="T30:Z30"/>
    <mergeCell ref="G31:I31"/>
    <mergeCell ref="J31:L31"/>
    <mergeCell ref="M31:P31"/>
    <mergeCell ref="Q31:S31"/>
    <mergeCell ref="T31:Z31"/>
    <mergeCell ref="A24:C27"/>
    <mergeCell ref="D24:F27"/>
    <mergeCell ref="G24:I24"/>
    <mergeCell ref="J24:L24"/>
    <mergeCell ref="M24:P24"/>
    <mergeCell ref="Q24:S24"/>
    <mergeCell ref="T24:Z24"/>
    <mergeCell ref="G25:I25"/>
    <mergeCell ref="J25:L25"/>
    <mergeCell ref="M25:P25"/>
    <mergeCell ref="Q25:S25"/>
    <mergeCell ref="T25:Z25"/>
    <mergeCell ref="G26:I26"/>
    <mergeCell ref="J26:L26"/>
    <mergeCell ref="M26:P26"/>
    <mergeCell ref="Q26:S26"/>
    <mergeCell ref="T26:Z26"/>
    <mergeCell ref="G27:I27"/>
    <mergeCell ref="J27:L27"/>
    <mergeCell ref="M27:P27"/>
    <mergeCell ref="Q27:S27"/>
    <mergeCell ref="T27:Z27"/>
    <mergeCell ref="A20:C23"/>
    <mergeCell ref="D20:F23"/>
    <mergeCell ref="G20:I20"/>
    <mergeCell ref="J20:L20"/>
    <mergeCell ref="M20:P20"/>
    <mergeCell ref="Q20:S20"/>
    <mergeCell ref="T20:Z20"/>
    <mergeCell ref="G21:I21"/>
    <mergeCell ref="J21:L21"/>
    <mergeCell ref="M21:P21"/>
    <mergeCell ref="Q21:S21"/>
    <mergeCell ref="T21:Z21"/>
    <mergeCell ref="G22:I22"/>
    <mergeCell ref="J22:L22"/>
    <mergeCell ref="M22:P22"/>
    <mergeCell ref="Q22:S22"/>
    <mergeCell ref="T22:Z22"/>
    <mergeCell ref="G23:I23"/>
    <mergeCell ref="J23:L23"/>
    <mergeCell ref="M23:P23"/>
    <mergeCell ref="Q23:S23"/>
    <mergeCell ref="T23:Z23"/>
    <mergeCell ref="A16:C19"/>
    <mergeCell ref="D16:F19"/>
    <mergeCell ref="G16:I16"/>
    <mergeCell ref="J16:L16"/>
    <mergeCell ref="M16:P16"/>
    <mergeCell ref="Q16:S16"/>
    <mergeCell ref="T16:Z16"/>
    <mergeCell ref="G17:I17"/>
    <mergeCell ref="J17:L17"/>
    <mergeCell ref="M17:P17"/>
    <mergeCell ref="Q17:S17"/>
    <mergeCell ref="T17:Z17"/>
    <mergeCell ref="G18:I18"/>
    <mergeCell ref="J18:L18"/>
    <mergeCell ref="M18:P18"/>
    <mergeCell ref="Q18:S18"/>
    <mergeCell ref="T18:Z18"/>
    <mergeCell ref="G19:I19"/>
    <mergeCell ref="J19:L19"/>
    <mergeCell ref="M19:P19"/>
    <mergeCell ref="Q19:S19"/>
    <mergeCell ref="T19:Z19"/>
    <mergeCell ref="A12:C15"/>
    <mergeCell ref="D12:F15"/>
    <mergeCell ref="G12:I12"/>
    <mergeCell ref="J12:L12"/>
    <mergeCell ref="M12:P12"/>
    <mergeCell ref="Q12:S12"/>
    <mergeCell ref="T12:Z12"/>
    <mergeCell ref="G13:I13"/>
    <mergeCell ref="J13:L13"/>
    <mergeCell ref="M13:P13"/>
    <mergeCell ref="Q13:S13"/>
    <mergeCell ref="T13:Z13"/>
    <mergeCell ref="G14:I14"/>
    <mergeCell ref="J14:L14"/>
    <mergeCell ref="M14:P14"/>
    <mergeCell ref="Q14:S14"/>
    <mergeCell ref="T14:Z14"/>
    <mergeCell ref="G15:I15"/>
    <mergeCell ref="J15:L15"/>
    <mergeCell ref="M15:P15"/>
    <mergeCell ref="Q15:S15"/>
    <mergeCell ref="T15:Z15"/>
    <mergeCell ref="A8:C11"/>
    <mergeCell ref="D8:F11"/>
    <mergeCell ref="G8:I8"/>
    <mergeCell ref="J8:L8"/>
    <mergeCell ref="M8:P8"/>
    <mergeCell ref="Q8:S8"/>
    <mergeCell ref="T8:Z8"/>
    <mergeCell ref="G9:I9"/>
    <mergeCell ref="J9:L9"/>
    <mergeCell ref="M9:P9"/>
    <mergeCell ref="Q9:S9"/>
    <mergeCell ref="T9:Z9"/>
    <mergeCell ref="G10:I10"/>
    <mergeCell ref="J10:L10"/>
    <mergeCell ref="M10:P10"/>
    <mergeCell ref="Q10:S10"/>
    <mergeCell ref="T10:Z10"/>
    <mergeCell ref="G11:I11"/>
    <mergeCell ref="J11:L11"/>
    <mergeCell ref="M11:P11"/>
    <mergeCell ref="Q11:S11"/>
    <mergeCell ref="T11:Z11"/>
    <mergeCell ref="A4:C7"/>
    <mergeCell ref="D4:F7"/>
    <mergeCell ref="G4:I4"/>
    <mergeCell ref="J4:L4"/>
    <mergeCell ref="M4:P4"/>
    <mergeCell ref="Q4:S4"/>
    <mergeCell ref="T4:Z4"/>
    <mergeCell ref="G5:I5"/>
    <mergeCell ref="J5:L5"/>
    <mergeCell ref="M5:P5"/>
    <mergeCell ref="Q5:S5"/>
    <mergeCell ref="T5:Z5"/>
    <mergeCell ref="G6:I6"/>
    <mergeCell ref="J6:L6"/>
    <mergeCell ref="M6:P6"/>
    <mergeCell ref="Q6:S6"/>
    <mergeCell ref="T6:Z6"/>
    <mergeCell ref="G7:I7"/>
    <mergeCell ref="J7:L7"/>
    <mergeCell ref="M7:P7"/>
    <mergeCell ref="Q7:S7"/>
    <mergeCell ref="T7:Z7"/>
    <mergeCell ref="A1:Z1"/>
    <mergeCell ref="A2:C3"/>
    <mergeCell ref="D2:F3"/>
    <mergeCell ref="G2:I3"/>
    <mergeCell ref="J2:S2"/>
    <mergeCell ref="T2:Z2"/>
    <mergeCell ref="J3:L3"/>
    <mergeCell ref="M3:P3"/>
    <mergeCell ref="Q3:S3"/>
    <mergeCell ref="T3:Z3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H12" sqref="H12"/>
    </sheetView>
  </sheetViews>
  <sheetFormatPr defaultRowHeight="15"/>
  <cols>
    <col min="1" max="1" width="12.140625" bestFit="1" customWidth="1"/>
    <col min="2" max="2" width="12" bestFit="1" customWidth="1"/>
    <col min="3" max="3" width="14" customWidth="1"/>
    <col min="4" max="4" width="17.42578125" customWidth="1"/>
    <col min="9" max="9" width="13.85546875" customWidth="1"/>
  </cols>
  <sheetData>
    <row r="1" spans="1:6">
      <c r="A1" s="564" t="s">
        <v>35</v>
      </c>
      <c r="B1" s="565"/>
      <c r="C1" s="565"/>
      <c r="D1" s="566"/>
    </row>
    <row r="2" spans="1:6" ht="15.75" thickBot="1">
      <c r="A2" s="567" t="s">
        <v>36</v>
      </c>
      <c r="B2" s="568"/>
      <c r="C2" s="568"/>
      <c r="D2" s="569"/>
    </row>
    <row r="3" spans="1:6" ht="15.75" thickBot="1">
      <c r="A3" s="570" t="s">
        <v>37</v>
      </c>
      <c r="B3" s="572" t="s">
        <v>38</v>
      </c>
      <c r="C3" s="127" t="s">
        <v>39</v>
      </c>
      <c r="D3" s="128" t="s">
        <v>40</v>
      </c>
    </row>
    <row r="4" spans="1:6" ht="15.75" thickBot="1">
      <c r="A4" s="571"/>
      <c r="B4" s="573"/>
      <c r="C4" s="574" t="s">
        <v>41</v>
      </c>
      <c r="D4" s="575"/>
    </row>
    <row r="5" spans="1:6" ht="15.75" thickBot="1">
      <c r="A5" s="129" t="s">
        <v>42</v>
      </c>
      <c r="B5" s="130" t="s">
        <v>18</v>
      </c>
      <c r="C5" s="131" t="s">
        <v>52</v>
      </c>
      <c r="D5" s="130" t="s">
        <v>370</v>
      </c>
    </row>
    <row r="6" spans="1:6" ht="15.75" thickBot="1">
      <c r="A6" s="129" t="s">
        <v>43</v>
      </c>
      <c r="B6" s="130" t="s">
        <v>17</v>
      </c>
      <c r="C6" s="132" t="s">
        <v>371</v>
      </c>
      <c r="D6" s="133" t="s">
        <v>44</v>
      </c>
    </row>
    <row r="7" spans="1:6" ht="15.75" thickBot="1">
      <c r="A7" s="134" t="s">
        <v>45</v>
      </c>
      <c r="B7" s="132" t="s">
        <v>20</v>
      </c>
      <c r="C7" s="135" t="s">
        <v>46</v>
      </c>
      <c r="D7" s="136" t="s">
        <v>47</v>
      </c>
    </row>
    <row r="8" spans="1:6" ht="15.75" thickBot="1">
      <c r="A8" s="134" t="s">
        <v>48</v>
      </c>
      <c r="B8" s="132" t="s">
        <v>19</v>
      </c>
      <c r="C8" s="135">
        <v>0.5</v>
      </c>
      <c r="D8" s="136">
        <v>0.125</v>
      </c>
    </row>
    <row r="9" spans="1:6" ht="15.75" thickBot="1">
      <c r="A9" s="137" t="s">
        <v>49</v>
      </c>
      <c r="B9" s="138" t="s">
        <v>21</v>
      </c>
      <c r="C9" s="139" t="s">
        <v>50</v>
      </c>
      <c r="D9" s="140" t="s">
        <v>51</v>
      </c>
    </row>
    <row r="10" spans="1:6" ht="15.75" thickBot="1"/>
    <row r="11" spans="1:6">
      <c r="A11" s="564" t="s">
        <v>35</v>
      </c>
      <c r="B11" s="565"/>
      <c r="C11" s="565"/>
      <c r="D11" s="565"/>
      <c r="E11" s="565"/>
      <c r="F11" s="566"/>
    </row>
    <row r="12" spans="1:6" ht="15.75" thickBot="1">
      <c r="A12" s="567" t="s">
        <v>36</v>
      </c>
      <c r="B12" s="568"/>
      <c r="C12" s="568"/>
      <c r="D12" s="568"/>
      <c r="E12" s="568"/>
      <c r="F12" s="569"/>
    </row>
    <row r="13" spans="1:6" ht="25.5" customHeight="1" thickBot="1">
      <c r="A13" s="570" t="s">
        <v>37</v>
      </c>
      <c r="B13" s="572" t="s">
        <v>38</v>
      </c>
      <c r="C13" s="576" t="s">
        <v>53</v>
      </c>
      <c r="D13" s="577"/>
      <c r="E13" s="578" t="s">
        <v>54</v>
      </c>
      <c r="F13" s="579"/>
    </row>
    <row r="14" spans="1:6" ht="15.75" customHeight="1" thickBot="1">
      <c r="A14" s="571"/>
      <c r="B14" s="573"/>
      <c r="C14" s="574" t="s">
        <v>55</v>
      </c>
      <c r="D14" s="580"/>
      <c r="E14" s="580"/>
      <c r="F14" s="575"/>
    </row>
    <row r="15" spans="1:6" ht="15.75" thickBot="1">
      <c r="A15" s="129" t="s">
        <v>42</v>
      </c>
      <c r="B15" s="130" t="s">
        <v>18</v>
      </c>
      <c r="C15" s="141">
        <v>8</v>
      </c>
      <c r="D15" s="133">
        <v>4</v>
      </c>
      <c r="E15" s="142">
        <v>16</v>
      </c>
      <c r="F15" s="133">
        <v>4</v>
      </c>
    </row>
    <row r="16" spans="1:6" ht="15.75" thickBot="1">
      <c r="A16" s="129" t="s">
        <v>43</v>
      </c>
      <c r="B16" s="130" t="s">
        <v>17</v>
      </c>
      <c r="C16" s="141">
        <v>16</v>
      </c>
      <c r="D16" s="133">
        <v>16</v>
      </c>
      <c r="E16" s="142">
        <v>16</v>
      </c>
      <c r="F16" s="133">
        <v>32</v>
      </c>
    </row>
    <row r="17" spans="1:6" ht="15.75" thickBot="1">
      <c r="A17" s="134" t="s">
        <v>45</v>
      </c>
      <c r="B17" s="132" t="s">
        <v>20</v>
      </c>
      <c r="C17" s="143">
        <v>0.125</v>
      </c>
      <c r="D17" s="136">
        <v>0.06</v>
      </c>
      <c r="E17" s="144">
        <v>0.06</v>
      </c>
      <c r="F17" s="136">
        <v>0.125</v>
      </c>
    </row>
    <row r="18" spans="1:6" ht="15.75" thickBot="1">
      <c r="A18" s="134" t="s">
        <v>48</v>
      </c>
      <c r="B18" s="132" t="s">
        <v>19</v>
      </c>
      <c r="C18" s="143">
        <v>0.125</v>
      </c>
      <c r="D18" s="136">
        <v>0.125</v>
      </c>
      <c r="E18" s="144">
        <v>0.06</v>
      </c>
      <c r="F18" s="136">
        <v>0.25</v>
      </c>
    </row>
    <row r="19" spans="1:6" ht="15.75" thickBot="1">
      <c r="A19" s="137" t="s">
        <v>49</v>
      </c>
      <c r="B19" s="138" t="s">
        <v>21</v>
      </c>
      <c r="C19" s="145">
        <v>1</v>
      </c>
      <c r="D19" s="130">
        <v>1</v>
      </c>
      <c r="E19" s="146">
        <v>2</v>
      </c>
      <c r="F19" s="130">
        <v>2</v>
      </c>
    </row>
    <row r="22" spans="1:6" ht="15.75" thickBot="1"/>
    <row r="23" spans="1:6">
      <c r="A23" s="564" t="s">
        <v>35</v>
      </c>
      <c r="B23" s="565"/>
      <c r="C23" s="565"/>
      <c r="D23" s="566"/>
    </row>
    <row r="24" spans="1:6" ht="15.75" thickBot="1">
      <c r="A24" s="567" t="s">
        <v>56</v>
      </c>
      <c r="B24" s="568"/>
      <c r="C24" s="568"/>
      <c r="D24" s="569"/>
    </row>
    <row r="25" spans="1:6" ht="15.75" thickBot="1">
      <c r="A25" s="570" t="s">
        <v>37</v>
      </c>
      <c r="B25" s="572" t="s">
        <v>38</v>
      </c>
      <c r="C25" s="127" t="s">
        <v>39</v>
      </c>
      <c r="D25" s="128" t="s">
        <v>57</v>
      </c>
    </row>
    <row r="26" spans="1:6" ht="15.75" thickBot="1">
      <c r="A26" s="571"/>
      <c r="B26" s="573"/>
      <c r="C26" s="574" t="s">
        <v>41</v>
      </c>
      <c r="D26" s="575"/>
    </row>
    <row r="27" spans="1:6" ht="15.75" thickBot="1">
      <c r="A27" s="129" t="s">
        <v>42</v>
      </c>
      <c r="B27" s="130" t="s">
        <v>18</v>
      </c>
      <c r="C27" s="135">
        <v>0.5</v>
      </c>
      <c r="D27" s="130">
        <v>1</v>
      </c>
    </row>
    <row r="28" spans="1:6" ht="15.75" thickBot="1">
      <c r="A28" s="129" t="s">
        <v>43</v>
      </c>
      <c r="B28" s="130" t="s">
        <v>17</v>
      </c>
      <c r="C28" s="135" t="s">
        <v>50</v>
      </c>
      <c r="D28" s="133">
        <v>32</v>
      </c>
    </row>
    <row r="29" spans="1:6" ht="15.75" thickBot="1">
      <c r="A29" s="134" t="s">
        <v>58</v>
      </c>
      <c r="B29" s="132" t="s">
        <v>59</v>
      </c>
      <c r="C29" s="132">
        <v>1</v>
      </c>
      <c r="D29" s="130">
        <v>4</v>
      </c>
    </row>
    <row r="30" spans="1:6" ht="15.75" thickBot="1">
      <c r="A30" s="134" t="s">
        <v>48</v>
      </c>
      <c r="B30" s="132" t="s">
        <v>19</v>
      </c>
      <c r="C30" s="135">
        <v>0.25</v>
      </c>
      <c r="D30" s="136">
        <v>0.25</v>
      </c>
    </row>
    <row r="31" spans="1:6" ht="15.75" thickBot="1">
      <c r="A31" s="134" t="s">
        <v>45</v>
      </c>
      <c r="B31" s="132" t="s">
        <v>60</v>
      </c>
      <c r="C31" s="147" t="s">
        <v>61</v>
      </c>
      <c r="D31" s="148" t="s">
        <v>61</v>
      </c>
    </row>
    <row r="32" spans="1:6" ht="15.75" thickBot="1">
      <c r="A32" s="137" t="s">
        <v>49</v>
      </c>
      <c r="B32" s="138" t="s">
        <v>21</v>
      </c>
      <c r="C32" s="138">
        <v>1</v>
      </c>
      <c r="D32" s="140">
        <v>0.5</v>
      </c>
    </row>
    <row r="34" spans="1:8" ht="15.75" thickBot="1"/>
    <row r="35" spans="1:8">
      <c r="A35" s="564" t="s">
        <v>35</v>
      </c>
      <c r="B35" s="565"/>
      <c r="C35" s="565"/>
      <c r="D35" s="565"/>
      <c r="E35" s="565"/>
      <c r="F35" s="566"/>
    </row>
    <row r="36" spans="1:8" ht="15.75" thickBot="1">
      <c r="A36" s="567" t="s">
        <v>56</v>
      </c>
      <c r="B36" s="568"/>
      <c r="C36" s="568"/>
      <c r="D36" s="568"/>
      <c r="E36" s="568"/>
      <c r="F36" s="569"/>
    </row>
    <row r="37" spans="1:8" ht="25.5" customHeight="1" thickBot="1">
      <c r="A37" s="570" t="s">
        <v>37</v>
      </c>
      <c r="B37" s="572" t="s">
        <v>38</v>
      </c>
      <c r="C37" s="576" t="s">
        <v>62</v>
      </c>
      <c r="D37" s="577"/>
      <c r="E37" s="578" t="s">
        <v>63</v>
      </c>
      <c r="F37" s="579"/>
    </row>
    <row r="38" spans="1:8" ht="15.75" thickBot="1">
      <c r="A38" s="571"/>
      <c r="B38" s="573"/>
      <c r="C38" s="574" t="s">
        <v>55</v>
      </c>
      <c r="D38" s="580"/>
      <c r="E38" s="580"/>
      <c r="F38" s="575"/>
    </row>
    <row r="39" spans="1:8" ht="15.75" thickBot="1">
      <c r="A39" s="129" t="s">
        <v>42</v>
      </c>
      <c r="B39" s="130" t="s">
        <v>18</v>
      </c>
      <c r="C39" s="132">
        <v>4</v>
      </c>
      <c r="D39" s="130">
        <v>4</v>
      </c>
      <c r="E39" s="130">
        <v>4</v>
      </c>
      <c r="F39" s="130">
        <v>4</v>
      </c>
      <c r="H39" s="280"/>
    </row>
    <row r="40" spans="1:8" ht="15.75" thickBot="1">
      <c r="A40" s="129" t="s">
        <v>43</v>
      </c>
      <c r="B40" s="130" t="s">
        <v>17</v>
      </c>
      <c r="C40" s="149">
        <v>32</v>
      </c>
      <c r="D40" s="133">
        <v>16</v>
      </c>
      <c r="E40" s="133">
        <v>16</v>
      </c>
      <c r="F40" s="133">
        <v>16</v>
      </c>
      <c r="H40" s="232"/>
    </row>
    <row r="41" spans="1:8" ht="15.75" thickBot="1">
      <c r="A41" s="134" t="s">
        <v>58</v>
      </c>
      <c r="B41" s="132" t="s">
        <v>59</v>
      </c>
      <c r="C41" s="149">
        <v>8</v>
      </c>
      <c r="D41" s="133">
        <v>8</v>
      </c>
      <c r="E41" s="133">
        <v>16</v>
      </c>
      <c r="F41" s="148" t="s">
        <v>61</v>
      </c>
    </row>
    <row r="42" spans="1:8" ht="15.75" thickBot="1">
      <c r="A42" s="134" t="s">
        <v>48</v>
      </c>
      <c r="B42" s="132" t="s">
        <v>19</v>
      </c>
      <c r="C42" s="135">
        <v>0.25</v>
      </c>
      <c r="D42" s="136">
        <v>0.125</v>
      </c>
      <c r="E42" s="136">
        <v>0.25</v>
      </c>
      <c r="F42" s="136">
        <v>0.25</v>
      </c>
    </row>
    <row r="43" spans="1:8" ht="15.75" thickBot="1">
      <c r="A43" s="134" t="s">
        <v>45</v>
      </c>
      <c r="B43" s="132" t="s">
        <v>20</v>
      </c>
      <c r="C43" s="147" t="s">
        <v>61</v>
      </c>
      <c r="D43" s="148" t="s">
        <v>61</v>
      </c>
      <c r="E43" s="148" t="s">
        <v>61</v>
      </c>
      <c r="F43" s="148" t="s">
        <v>61</v>
      </c>
    </row>
    <row r="44" spans="1:8" ht="15.75" thickBot="1">
      <c r="A44" s="137" t="s">
        <v>49</v>
      </c>
      <c r="B44" s="138" t="s">
        <v>21</v>
      </c>
      <c r="C44" s="138">
        <v>4</v>
      </c>
      <c r="D44" s="150">
        <v>4</v>
      </c>
      <c r="E44" s="150">
        <v>2</v>
      </c>
      <c r="F44" s="150">
        <v>2</v>
      </c>
    </row>
  </sheetData>
  <mergeCells count="24">
    <mergeCell ref="A36:F36"/>
    <mergeCell ref="A37:A38"/>
    <mergeCell ref="B37:B38"/>
    <mergeCell ref="C37:D37"/>
    <mergeCell ref="E37:F37"/>
    <mergeCell ref="C38:F38"/>
    <mergeCell ref="A35:F35"/>
    <mergeCell ref="A12:F12"/>
    <mergeCell ref="A13:A14"/>
    <mergeCell ref="B13:B14"/>
    <mergeCell ref="C13:D13"/>
    <mergeCell ref="E13:F13"/>
    <mergeCell ref="C14:F14"/>
    <mergeCell ref="A23:D23"/>
    <mergeCell ref="A24:D24"/>
    <mergeCell ref="A25:A26"/>
    <mergeCell ref="B25:B26"/>
    <mergeCell ref="C26:D26"/>
    <mergeCell ref="A11:F11"/>
    <mergeCell ref="A1:D1"/>
    <mergeCell ref="A2:D2"/>
    <mergeCell ref="A3:A4"/>
    <mergeCell ref="B3:B4"/>
    <mergeCell ref="C4:D4"/>
  </mergeCell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126"/>
  <sheetViews>
    <sheetView topLeftCell="A95" workbookViewId="0">
      <selection sqref="A1:XFD1048576"/>
    </sheetView>
  </sheetViews>
  <sheetFormatPr defaultRowHeight="15"/>
  <sheetData>
    <row r="2" spans="1:19">
      <c r="A2" s="161">
        <v>20190415</v>
      </c>
      <c r="B2" s="161" t="s">
        <v>144</v>
      </c>
      <c r="C2" s="161"/>
      <c r="D2" s="161" t="s">
        <v>145</v>
      </c>
    </row>
    <row r="3" spans="1:19">
      <c r="A3" s="162" t="s">
        <v>146</v>
      </c>
      <c r="B3" s="162"/>
    </row>
    <row r="4" spans="1:19">
      <c r="B4" t="s">
        <v>147</v>
      </c>
      <c r="C4" t="s">
        <v>148</v>
      </c>
      <c r="D4" t="s">
        <v>149</v>
      </c>
      <c r="E4" t="s">
        <v>150</v>
      </c>
      <c r="F4" t="s">
        <v>151</v>
      </c>
    </row>
    <row r="5" spans="1:19">
      <c r="A5" t="s">
        <v>152</v>
      </c>
      <c r="B5">
        <v>2782</v>
      </c>
      <c r="C5">
        <v>2987</v>
      </c>
      <c r="D5">
        <v>2682</v>
      </c>
      <c r="E5">
        <v>1594</v>
      </c>
      <c r="F5">
        <v>1710</v>
      </c>
    </row>
    <row r="6" spans="1:19">
      <c r="A6" t="s">
        <v>153</v>
      </c>
      <c r="B6">
        <v>707</v>
      </c>
      <c r="C6">
        <v>512</v>
      </c>
      <c r="D6">
        <v>578</v>
      </c>
      <c r="E6">
        <v>247</v>
      </c>
      <c r="F6">
        <v>275</v>
      </c>
    </row>
    <row r="7" spans="1:19">
      <c r="A7" t="s">
        <v>154</v>
      </c>
      <c r="B7">
        <f>B5-B6</f>
        <v>2075</v>
      </c>
      <c r="C7">
        <f>C5-C6</f>
        <v>2475</v>
      </c>
      <c r="D7">
        <f>D5-D6</f>
        <v>2104</v>
      </c>
      <c r="E7">
        <f>E5-E6</f>
        <v>1347</v>
      </c>
      <c r="F7">
        <f>F5-F6</f>
        <v>1435</v>
      </c>
    </row>
    <row r="8" spans="1:19">
      <c r="A8" t="s">
        <v>155</v>
      </c>
      <c r="B8" s="163">
        <f>B7/B5</f>
        <v>0.7458662832494608</v>
      </c>
      <c r="C8" s="163">
        <f>C7/C5</f>
        <v>0.82859055908938739</v>
      </c>
      <c r="D8" s="163">
        <f>D7/D5</f>
        <v>0.78448918717375093</v>
      </c>
      <c r="E8" s="163">
        <f>E7/E5</f>
        <v>0.84504391468005013</v>
      </c>
      <c r="F8" s="163">
        <f>F7/F5</f>
        <v>0.83918128654970758</v>
      </c>
    </row>
    <row r="9" spans="1:19">
      <c r="A9" t="s">
        <v>156</v>
      </c>
    </row>
    <row r="11" spans="1:19">
      <c r="A11" s="162" t="s">
        <v>157</v>
      </c>
    </row>
    <row r="12" spans="1:19">
      <c r="B12" t="s">
        <v>158</v>
      </c>
      <c r="C12" t="s">
        <v>159</v>
      </c>
      <c r="D12" t="s">
        <v>160</v>
      </c>
      <c r="E12" t="s">
        <v>161</v>
      </c>
      <c r="F12" t="s">
        <v>149</v>
      </c>
      <c r="G12" t="s">
        <v>162</v>
      </c>
      <c r="H12" t="s">
        <v>148</v>
      </c>
      <c r="I12" t="s">
        <v>150</v>
      </c>
      <c r="J12" t="s">
        <v>163</v>
      </c>
      <c r="K12" t="s">
        <v>164</v>
      </c>
      <c r="L12" t="s">
        <v>165</v>
      </c>
      <c r="M12" t="s">
        <v>166</v>
      </c>
      <c r="N12" t="s">
        <v>151</v>
      </c>
      <c r="O12" t="s">
        <v>167</v>
      </c>
      <c r="P12" t="s">
        <v>168</v>
      </c>
      <c r="Q12" t="s">
        <v>169</v>
      </c>
      <c r="R12" t="s">
        <v>170</v>
      </c>
      <c r="S12" t="s">
        <v>171</v>
      </c>
    </row>
    <row r="13" spans="1:19">
      <c r="A13" t="s">
        <v>152</v>
      </c>
      <c r="B13">
        <v>2709</v>
      </c>
      <c r="C13">
        <v>2914</v>
      </c>
      <c r="D13">
        <v>2802</v>
      </c>
      <c r="E13">
        <v>3246</v>
      </c>
      <c r="F13">
        <v>2123</v>
      </c>
      <c r="G13">
        <v>1562</v>
      </c>
      <c r="H13">
        <v>1594</v>
      </c>
      <c r="I13">
        <v>1936</v>
      </c>
      <c r="J13">
        <v>1509</v>
      </c>
      <c r="K13">
        <v>1945</v>
      </c>
      <c r="L13">
        <v>1635</v>
      </c>
      <c r="M13">
        <v>1764</v>
      </c>
      <c r="N13">
        <v>2128</v>
      </c>
      <c r="O13">
        <v>1954</v>
      </c>
      <c r="P13">
        <v>2000</v>
      </c>
      <c r="Q13">
        <v>2003</v>
      </c>
      <c r="R13">
        <v>1761</v>
      </c>
      <c r="S13">
        <v>2760</v>
      </c>
    </row>
    <row r="14" spans="1:19">
      <c r="A14" t="s">
        <v>153</v>
      </c>
      <c r="B14">
        <v>634</v>
      </c>
      <c r="C14">
        <v>660</v>
      </c>
      <c r="D14">
        <v>737</v>
      </c>
      <c r="E14">
        <v>757</v>
      </c>
      <c r="F14">
        <v>479</v>
      </c>
      <c r="G14">
        <v>341</v>
      </c>
      <c r="H14">
        <v>344</v>
      </c>
      <c r="I14">
        <v>458</v>
      </c>
      <c r="J14">
        <v>219</v>
      </c>
      <c r="K14">
        <v>206</v>
      </c>
      <c r="L14">
        <v>284</v>
      </c>
      <c r="M14">
        <v>297</v>
      </c>
      <c r="N14">
        <v>247</v>
      </c>
      <c r="O14">
        <v>197</v>
      </c>
      <c r="P14">
        <v>185</v>
      </c>
      <c r="Q14">
        <v>193</v>
      </c>
      <c r="R14">
        <v>303</v>
      </c>
      <c r="S14">
        <v>828</v>
      </c>
    </row>
    <row r="15" spans="1:19">
      <c r="A15" t="s">
        <v>154</v>
      </c>
      <c r="B15">
        <f>B13-B14</f>
        <v>2075</v>
      </c>
      <c r="C15">
        <f t="shared" ref="C15:S15" si="0">C13-C14</f>
        <v>2254</v>
      </c>
      <c r="D15">
        <f t="shared" si="0"/>
        <v>2065</v>
      </c>
      <c r="E15">
        <f t="shared" si="0"/>
        <v>2489</v>
      </c>
      <c r="F15">
        <f t="shared" si="0"/>
        <v>1644</v>
      </c>
      <c r="G15">
        <f t="shared" si="0"/>
        <v>1221</v>
      </c>
      <c r="H15">
        <f t="shared" si="0"/>
        <v>1250</v>
      </c>
      <c r="I15">
        <f t="shared" si="0"/>
        <v>1478</v>
      </c>
      <c r="J15">
        <f t="shared" si="0"/>
        <v>1290</v>
      </c>
      <c r="K15">
        <f t="shared" si="0"/>
        <v>1739</v>
      </c>
      <c r="L15">
        <f t="shared" si="0"/>
        <v>1351</v>
      </c>
      <c r="M15">
        <f t="shared" si="0"/>
        <v>1467</v>
      </c>
      <c r="N15">
        <f t="shared" si="0"/>
        <v>1881</v>
      </c>
      <c r="O15">
        <f t="shared" si="0"/>
        <v>1757</v>
      </c>
      <c r="P15">
        <f t="shared" si="0"/>
        <v>1815</v>
      </c>
      <c r="Q15">
        <f t="shared" si="0"/>
        <v>1810</v>
      </c>
      <c r="R15">
        <f t="shared" si="0"/>
        <v>1458</v>
      </c>
      <c r="S15">
        <f t="shared" si="0"/>
        <v>1932</v>
      </c>
    </row>
    <row r="16" spans="1:19">
      <c r="A16" t="s">
        <v>155</v>
      </c>
      <c r="B16" s="163">
        <f>B15/B13</f>
        <v>0.76596530084902181</v>
      </c>
      <c r="C16" s="163">
        <f t="shared" ref="C16:S16" si="1">C15/C13</f>
        <v>0.77350720658888128</v>
      </c>
      <c r="D16" s="163">
        <f t="shared" si="1"/>
        <v>0.73697359029264808</v>
      </c>
      <c r="E16" s="163">
        <f t="shared" si="1"/>
        <v>0.76678989525569929</v>
      </c>
      <c r="F16" s="163">
        <f t="shared" si="1"/>
        <v>0.77437588318417339</v>
      </c>
      <c r="G16" s="163">
        <f t="shared" si="1"/>
        <v>0.78169014084507038</v>
      </c>
      <c r="H16" s="163">
        <f t="shared" si="1"/>
        <v>0.78419071518193229</v>
      </c>
      <c r="I16" s="163">
        <f t="shared" si="1"/>
        <v>0.76342975206611574</v>
      </c>
      <c r="J16" s="163">
        <f t="shared" si="1"/>
        <v>0.85487077534791256</v>
      </c>
      <c r="K16" s="163">
        <f t="shared" si="1"/>
        <v>0.89408740359897176</v>
      </c>
      <c r="L16" s="163">
        <f t="shared" si="1"/>
        <v>0.82629969418960247</v>
      </c>
      <c r="M16" s="163">
        <f t="shared" si="1"/>
        <v>0.83163265306122447</v>
      </c>
      <c r="N16" s="163">
        <f t="shared" si="1"/>
        <v>0.8839285714285714</v>
      </c>
      <c r="O16" s="163">
        <f t="shared" si="1"/>
        <v>0.89918116683725691</v>
      </c>
      <c r="P16" s="163">
        <f t="shared" si="1"/>
        <v>0.90749999999999997</v>
      </c>
      <c r="Q16" s="163">
        <f t="shared" si="1"/>
        <v>0.90364453320019966</v>
      </c>
      <c r="R16" s="163">
        <f t="shared" si="1"/>
        <v>0.82793867120954001</v>
      </c>
      <c r="S16" s="163">
        <f t="shared" si="1"/>
        <v>0.7</v>
      </c>
    </row>
    <row r="17" spans="1:24">
      <c r="A17" t="s">
        <v>156</v>
      </c>
    </row>
    <row r="19" spans="1:24">
      <c r="A19" s="162" t="s">
        <v>172</v>
      </c>
    </row>
    <row r="20" spans="1:24">
      <c r="B20" t="s">
        <v>173</v>
      </c>
      <c r="C20" t="s">
        <v>174</v>
      </c>
      <c r="D20" t="s">
        <v>175</v>
      </c>
      <c r="E20" t="s">
        <v>176</v>
      </c>
      <c r="F20" t="s">
        <v>149</v>
      </c>
      <c r="G20" t="s">
        <v>150</v>
      </c>
      <c r="H20" t="s">
        <v>163</v>
      </c>
      <c r="I20" t="s">
        <v>177</v>
      </c>
      <c r="J20" t="s">
        <v>178</v>
      </c>
      <c r="K20" t="s">
        <v>165</v>
      </c>
      <c r="L20" t="s">
        <v>166</v>
      </c>
      <c r="M20" t="s">
        <v>151</v>
      </c>
      <c r="N20" t="s">
        <v>169</v>
      </c>
      <c r="O20" t="s">
        <v>179</v>
      </c>
      <c r="P20" t="s">
        <v>180</v>
      </c>
    </row>
    <row r="21" spans="1:24">
      <c r="A21" t="s">
        <v>152</v>
      </c>
      <c r="B21">
        <v>1918</v>
      </c>
      <c r="C21">
        <v>1598</v>
      </c>
      <c r="D21">
        <v>1620</v>
      </c>
      <c r="E21">
        <v>2140</v>
      </c>
      <c r="F21">
        <v>1583</v>
      </c>
      <c r="G21">
        <v>970</v>
      </c>
      <c r="H21">
        <v>1771</v>
      </c>
      <c r="I21">
        <v>3384</v>
      </c>
      <c r="J21">
        <v>1693</v>
      </c>
      <c r="K21">
        <v>1091</v>
      </c>
      <c r="L21">
        <v>1721</v>
      </c>
      <c r="M21">
        <v>1690</v>
      </c>
      <c r="N21">
        <v>1645</v>
      </c>
      <c r="O21">
        <v>3102</v>
      </c>
      <c r="P21">
        <v>2981</v>
      </c>
    </row>
    <row r="22" spans="1:24">
      <c r="A22" t="s">
        <v>153</v>
      </c>
      <c r="B22">
        <v>362</v>
      </c>
      <c r="C22">
        <v>220</v>
      </c>
      <c r="D22">
        <v>319</v>
      </c>
      <c r="E22">
        <v>492</v>
      </c>
      <c r="F22">
        <v>290</v>
      </c>
      <c r="G22">
        <v>335</v>
      </c>
      <c r="H22">
        <v>278</v>
      </c>
      <c r="I22">
        <v>817</v>
      </c>
      <c r="J22">
        <v>267</v>
      </c>
      <c r="K22">
        <v>222</v>
      </c>
      <c r="L22">
        <v>258</v>
      </c>
      <c r="M22">
        <v>145</v>
      </c>
      <c r="N22">
        <v>187</v>
      </c>
      <c r="O22">
        <v>758</v>
      </c>
      <c r="P22">
        <v>760</v>
      </c>
    </row>
    <row r="23" spans="1:24">
      <c r="A23" t="s">
        <v>154</v>
      </c>
      <c r="B23">
        <f>B21-B22</f>
        <v>1556</v>
      </c>
      <c r="C23">
        <f t="shared" ref="C23:P23" si="2">C21-C22</f>
        <v>1378</v>
      </c>
      <c r="D23">
        <f t="shared" si="2"/>
        <v>1301</v>
      </c>
      <c r="E23">
        <f t="shared" si="2"/>
        <v>1648</v>
      </c>
      <c r="F23">
        <f t="shared" si="2"/>
        <v>1293</v>
      </c>
      <c r="G23">
        <f t="shared" si="2"/>
        <v>635</v>
      </c>
      <c r="H23">
        <f t="shared" si="2"/>
        <v>1493</v>
      </c>
      <c r="I23">
        <f t="shared" si="2"/>
        <v>2567</v>
      </c>
      <c r="J23">
        <f t="shared" si="2"/>
        <v>1426</v>
      </c>
      <c r="K23">
        <f t="shared" si="2"/>
        <v>869</v>
      </c>
      <c r="L23">
        <f t="shared" si="2"/>
        <v>1463</v>
      </c>
      <c r="M23">
        <f t="shared" si="2"/>
        <v>1545</v>
      </c>
      <c r="N23">
        <f t="shared" si="2"/>
        <v>1458</v>
      </c>
      <c r="O23">
        <f t="shared" si="2"/>
        <v>2344</v>
      </c>
      <c r="P23">
        <f t="shared" si="2"/>
        <v>2221</v>
      </c>
    </row>
    <row r="24" spans="1:24">
      <c r="A24" t="s">
        <v>155</v>
      </c>
      <c r="B24" s="163">
        <f>B23/B21</f>
        <v>0.81126173096976018</v>
      </c>
      <c r="C24" s="163">
        <f t="shared" ref="C24:P24" si="3">C23/C21</f>
        <v>0.86232790988735919</v>
      </c>
      <c r="D24" s="163">
        <f t="shared" si="3"/>
        <v>0.80308641975308637</v>
      </c>
      <c r="E24" s="163">
        <f t="shared" si="3"/>
        <v>0.77009345794392525</v>
      </c>
      <c r="F24" s="163">
        <f t="shared" si="3"/>
        <v>0.81680353758686042</v>
      </c>
      <c r="G24" s="163">
        <f t="shared" si="3"/>
        <v>0.65463917525773196</v>
      </c>
      <c r="H24" s="163">
        <f t="shared" si="3"/>
        <v>0.84302653867871258</v>
      </c>
      <c r="I24" s="163">
        <f t="shared" si="3"/>
        <v>0.7585697399527187</v>
      </c>
      <c r="J24" s="163">
        <f t="shared" si="3"/>
        <v>0.84229178972238627</v>
      </c>
      <c r="K24" s="163">
        <f t="shared" si="3"/>
        <v>0.79651695692025659</v>
      </c>
      <c r="L24" s="163">
        <f t="shared" si="3"/>
        <v>0.85008715862870421</v>
      </c>
      <c r="M24" s="163">
        <f t="shared" si="3"/>
        <v>0.91420118343195267</v>
      </c>
      <c r="N24" s="163">
        <f t="shared" si="3"/>
        <v>0.886322188449848</v>
      </c>
      <c r="O24" s="163">
        <f t="shared" si="3"/>
        <v>0.75564152159896836</v>
      </c>
      <c r="P24" s="163">
        <f t="shared" si="3"/>
        <v>0.74505199597450522</v>
      </c>
    </row>
    <row r="25" spans="1:24">
      <c r="A25" t="s">
        <v>156</v>
      </c>
    </row>
    <row r="27" spans="1:24">
      <c r="A27" s="162" t="s">
        <v>181</v>
      </c>
      <c r="O27" t="s">
        <v>182</v>
      </c>
    </row>
    <row r="28" spans="1:24">
      <c r="B28" t="s">
        <v>183</v>
      </c>
      <c r="C28" t="s">
        <v>184</v>
      </c>
      <c r="D28" t="s">
        <v>185</v>
      </c>
      <c r="E28" t="s">
        <v>186</v>
      </c>
      <c r="F28" t="s">
        <v>161</v>
      </c>
      <c r="G28" t="s">
        <v>187</v>
      </c>
      <c r="H28" t="s">
        <v>188</v>
      </c>
      <c r="I28" t="s">
        <v>160</v>
      </c>
      <c r="J28" t="s">
        <v>189</v>
      </c>
      <c r="K28" t="s">
        <v>190</v>
      </c>
      <c r="L28" t="s">
        <v>191</v>
      </c>
      <c r="M28" t="s">
        <v>192</v>
      </c>
      <c r="N28" t="s">
        <v>159</v>
      </c>
      <c r="O28" t="s">
        <v>176</v>
      </c>
      <c r="P28" t="s">
        <v>149</v>
      </c>
      <c r="Q28" t="s">
        <v>164</v>
      </c>
      <c r="R28" t="s">
        <v>193</v>
      </c>
      <c r="S28" t="s">
        <v>180</v>
      </c>
      <c r="T28" t="s">
        <v>194</v>
      </c>
      <c r="U28" t="s">
        <v>195</v>
      </c>
      <c r="V28" t="s">
        <v>171</v>
      </c>
      <c r="W28" t="s">
        <v>170</v>
      </c>
      <c r="X28" t="s">
        <v>191</v>
      </c>
    </row>
    <row r="29" spans="1:24">
      <c r="A29" t="s">
        <v>152</v>
      </c>
      <c r="B29">
        <v>1772</v>
      </c>
      <c r="C29">
        <v>2420</v>
      </c>
      <c r="D29">
        <v>675</v>
      </c>
      <c r="E29">
        <v>358</v>
      </c>
      <c r="F29">
        <v>1444</v>
      </c>
      <c r="G29">
        <v>371</v>
      </c>
      <c r="H29">
        <v>120</v>
      </c>
      <c r="I29">
        <v>200</v>
      </c>
      <c r="J29">
        <v>340</v>
      </c>
      <c r="K29">
        <v>392</v>
      </c>
      <c r="L29">
        <v>2620</v>
      </c>
      <c r="M29">
        <v>421</v>
      </c>
      <c r="N29">
        <v>1006</v>
      </c>
      <c r="O29">
        <v>1481</v>
      </c>
      <c r="P29">
        <v>1589</v>
      </c>
      <c r="Q29">
        <v>2434</v>
      </c>
      <c r="R29">
        <v>2764</v>
      </c>
      <c r="S29">
        <v>1731</v>
      </c>
      <c r="T29">
        <v>2765</v>
      </c>
      <c r="U29">
        <v>1425</v>
      </c>
      <c r="V29">
        <v>2047</v>
      </c>
      <c r="W29">
        <v>1572</v>
      </c>
      <c r="X29">
        <v>2488</v>
      </c>
    </row>
    <row r="30" spans="1:24">
      <c r="A30" t="s">
        <v>153</v>
      </c>
      <c r="B30">
        <v>1206</v>
      </c>
      <c r="C30">
        <v>1710</v>
      </c>
      <c r="D30">
        <v>483</v>
      </c>
      <c r="E30">
        <v>224</v>
      </c>
      <c r="F30">
        <v>898</v>
      </c>
      <c r="G30">
        <v>241</v>
      </c>
      <c r="H30">
        <v>90</v>
      </c>
      <c r="I30">
        <v>154</v>
      </c>
      <c r="J30">
        <v>267</v>
      </c>
      <c r="K30">
        <v>334</v>
      </c>
      <c r="L30">
        <v>2477</v>
      </c>
      <c r="M30">
        <v>349</v>
      </c>
      <c r="N30">
        <v>861</v>
      </c>
      <c r="O30">
        <v>1187</v>
      </c>
      <c r="P30">
        <v>1327</v>
      </c>
      <c r="Q30">
        <v>1547</v>
      </c>
      <c r="R30">
        <v>2094</v>
      </c>
      <c r="S30">
        <v>1187</v>
      </c>
      <c r="T30">
        <v>2239</v>
      </c>
      <c r="U30">
        <v>631</v>
      </c>
      <c r="V30">
        <v>1180</v>
      </c>
      <c r="W30">
        <v>1518</v>
      </c>
      <c r="X30">
        <v>2267</v>
      </c>
    </row>
    <row r="31" spans="1:24">
      <c r="A31" t="s">
        <v>154</v>
      </c>
      <c r="B31">
        <f>B29-B30</f>
        <v>566</v>
      </c>
      <c r="C31">
        <f t="shared" ref="C31:X31" si="4">C29-C30</f>
        <v>710</v>
      </c>
      <c r="D31">
        <f t="shared" si="4"/>
        <v>192</v>
      </c>
      <c r="E31">
        <f t="shared" si="4"/>
        <v>134</v>
      </c>
      <c r="F31">
        <f t="shared" si="4"/>
        <v>546</v>
      </c>
      <c r="G31">
        <f t="shared" si="4"/>
        <v>130</v>
      </c>
      <c r="H31">
        <f t="shared" si="4"/>
        <v>30</v>
      </c>
      <c r="I31">
        <f t="shared" si="4"/>
        <v>46</v>
      </c>
      <c r="J31">
        <f t="shared" si="4"/>
        <v>73</v>
      </c>
      <c r="K31">
        <f t="shared" si="4"/>
        <v>58</v>
      </c>
      <c r="L31">
        <f t="shared" si="4"/>
        <v>143</v>
      </c>
      <c r="M31">
        <f t="shared" si="4"/>
        <v>72</v>
      </c>
      <c r="N31">
        <f t="shared" si="4"/>
        <v>145</v>
      </c>
      <c r="O31">
        <f t="shared" si="4"/>
        <v>294</v>
      </c>
      <c r="P31">
        <f t="shared" si="4"/>
        <v>262</v>
      </c>
      <c r="Q31">
        <f t="shared" si="4"/>
        <v>887</v>
      </c>
      <c r="R31">
        <f t="shared" si="4"/>
        <v>670</v>
      </c>
      <c r="S31">
        <f t="shared" si="4"/>
        <v>544</v>
      </c>
      <c r="T31">
        <f t="shared" si="4"/>
        <v>526</v>
      </c>
      <c r="U31">
        <f t="shared" si="4"/>
        <v>794</v>
      </c>
      <c r="V31">
        <f t="shared" si="4"/>
        <v>867</v>
      </c>
      <c r="W31">
        <f t="shared" si="4"/>
        <v>54</v>
      </c>
      <c r="X31">
        <f t="shared" si="4"/>
        <v>221</v>
      </c>
    </row>
    <row r="32" spans="1:24">
      <c r="A32" t="s">
        <v>155</v>
      </c>
      <c r="B32" s="163">
        <f>B31/B29</f>
        <v>0.31941309255079009</v>
      </c>
      <c r="C32" s="163">
        <f t="shared" ref="C32:X32" si="5">C31/C29</f>
        <v>0.29338842975206614</v>
      </c>
      <c r="D32" s="163">
        <f t="shared" si="5"/>
        <v>0.28444444444444444</v>
      </c>
      <c r="E32" s="163">
        <f t="shared" si="5"/>
        <v>0.37430167597765363</v>
      </c>
      <c r="F32" s="163">
        <f t="shared" si="5"/>
        <v>0.37811634349030471</v>
      </c>
      <c r="G32" s="163">
        <f t="shared" si="5"/>
        <v>0.35040431266846361</v>
      </c>
      <c r="H32" s="163">
        <f t="shared" si="5"/>
        <v>0.25</v>
      </c>
      <c r="I32" s="163">
        <f t="shared" si="5"/>
        <v>0.23</v>
      </c>
      <c r="J32" s="163">
        <f t="shared" si="5"/>
        <v>0.21470588235294116</v>
      </c>
      <c r="K32" s="163">
        <f t="shared" si="5"/>
        <v>0.14795918367346939</v>
      </c>
      <c r="L32" s="163">
        <f t="shared" si="5"/>
        <v>5.4580152671755727E-2</v>
      </c>
      <c r="M32" s="163">
        <f t="shared" si="5"/>
        <v>0.17102137767220901</v>
      </c>
      <c r="N32" s="163">
        <f t="shared" si="5"/>
        <v>0.14413518886679921</v>
      </c>
      <c r="O32" s="163">
        <f t="shared" si="5"/>
        <v>0.19851451721809588</v>
      </c>
      <c r="P32" s="163">
        <f t="shared" si="5"/>
        <v>0.16488357457520453</v>
      </c>
      <c r="Q32" s="163">
        <f t="shared" si="5"/>
        <v>0.36442070665571075</v>
      </c>
      <c r="R32" s="163">
        <f t="shared" si="5"/>
        <v>0.24240231548480462</v>
      </c>
      <c r="S32" s="163">
        <f t="shared" si="5"/>
        <v>0.31426920854997109</v>
      </c>
      <c r="T32" s="163">
        <f t="shared" si="5"/>
        <v>0.19023508137432188</v>
      </c>
      <c r="U32" s="163">
        <f t="shared" si="5"/>
        <v>0.55719298245614035</v>
      </c>
      <c r="V32" s="163">
        <f t="shared" si="5"/>
        <v>0.42354665363947241</v>
      </c>
      <c r="W32" s="163">
        <f t="shared" si="5"/>
        <v>3.4351145038167941E-2</v>
      </c>
      <c r="X32" s="163">
        <f t="shared" si="5"/>
        <v>8.8826366559485531E-2</v>
      </c>
    </row>
    <row r="33" spans="1:7">
      <c r="A33" t="s">
        <v>156</v>
      </c>
    </row>
    <row r="35" spans="1:7">
      <c r="A35" s="162" t="s">
        <v>196</v>
      </c>
    </row>
    <row r="36" spans="1:7">
      <c r="B36" t="s">
        <v>197</v>
      </c>
      <c r="C36" t="s">
        <v>165</v>
      </c>
      <c r="D36" t="s">
        <v>166</v>
      </c>
      <c r="E36" t="s">
        <v>169</v>
      </c>
      <c r="F36" t="s">
        <v>168</v>
      </c>
      <c r="G36" t="s">
        <v>177</v>
      </c>
    </row>
    <row r="37" spans="1:7">
      <c r="A37" t="s">
        <v>152</v>
      </c>
      <c r="B37">
        <v>2842</v>
      </c>
      <c r="C37">
        <v>292</v>
      </c>
      <c r="D37">
        <v>418</v>
      </c>
      <c r="E37">
        <v>582</v>
      </c>
      <c r="F37">
        <v>738</v>
      </c>
      <c r="G37">
        <v>576</v>
      </c>
    </row>
    <row r="38" spans="1:7">
      <c r="A38" t="s">
        <v>153</v>
      </c>
      <c r="B38">
        <v>2595</v>
      </c>
      <c r="C38">
        <v>279</v>
      </c>
      <c r="D38">
        <v>358</v>
      </c>
      <c r="E38">
        <v>503</v>
      </c>
      <c r="F38">
        <v>607</v>
      </c>
      <c r="G38">
        <v>516</v>
      </c>
    </row>
    <row r="39" spans="1:7">
      <c r="A39" t="s">
        <v>154</v>
      </c>
      <c r="B39">
        <f t="shared" ref="B39:G39" si="6">B37-B38</f>
        <v>247</v>
      </c>
      <c r="C39">
        <f t="shared" si="6"/>
        <v>13</v>
      </c>
      <c r="D39">
        <f t="shared" si="6"/>
        <v>60</v>
      </c>
      <c r="E39">
        <f t="shared" si="6"/>
        <v>79</v>
      </c>
      <c r="F39">
        <f t="shared" si="6"/>
        <v>131</v>
      </c>
      <c r="G39">
        <f t="shared" si="6"/>
        <v>60</v>
      </c>
    </row>
    <row r="40" spans="1:7">
      <c r="A40" t="s">
        <v>155</v>
      </c>
      <c r="B40" s="163">
        <f t="shared" ref="B40:G40" si="7">B39/B37</f>
        <v>8.6910626319493312E-2</v>
      </c>
      <c r="C40" s="163">
        <f t="shared" si="7"/>
        <v>4.4520547945205477E-2</v>
      </c>
      <c r="D40" s="163">
        <f t="shared" si="7"/>
        <v>0.14354066985645933</v>
      </c>
      <c r="E40" s="163">
        <f t="shared" si="7"/>
        <v>0.13573883161512026</v>
      </c>
      <c r="F40" s="163">
        <f t="shared" si="7"/>
        <v>0.17750677506775067</v>
      </c>
      <c r="G40" s="163">
        <f t="shared" si="7"/>
        <v>0.10416666666666667</v>
      </c>
    </row>
    <row r="41" spans="1:7">
      <c r="A41" t="s">
        <v>156</v>
      </c>
    </row>
    <row r="45" spans="1:7">
      <c r="A45" s="161">
        <v>20190417</v>
      </c>
      <c r="B45" s="161" t="s">
        <v>144</v>
      </c>
      <c r="C45" s="161"/>
      <c r="D45" s="161" t="s">
        <v>145</v>
      </c>
    </row>
    <row r="46" spans="1:7">
      <c r="A46" s="162" t="s">
        <v>146</v>
      </c>
      <c r="B46" s="162"/>
    </row>
    <row r="47" spans="1:7">
      <c r="B47" t="s">
        <v>159</v>
      </c>
      <c r="C47" t="s">
        <v>198</v>
      </c>
      <c r="D47" t="s">
        <v>199</v>
      </c>
      <c r="E47" t="s">
        <v>200</v>
      </c>
      <c r="F47" t="s">
        <v>165</v>
      </c>
    </row>
    <row r="48" spans="1:7">
      <c r="A48" t="s">
        <v>152</v>
      </c>
      <c r="B48">
        <v>936</v>
      </c>
      <c r="C48">
        <v>782</v>
      </c>
      <c r="D48">
        <v>1317</v>
      </c>
      <c r="E48">
        <v>1486</v>
      </c>
      <c r="F48">
        <v>531</v>
      </c>
    </row>
    <row r="49" spans="1:20">
      <c r="A49" t="s">
        <v>153</v>
      </c>
      <c r="B49">
        <v>210</v>
      </c>
      <c r="C49">
        <v>183</v>
      </c>
      <c r="D49">
        <v>381</v>
      </c>
      <c r="E49">
        <v>456</v>
      </c>
      <c r="F49">
        <v>184</v>
      </c>
    </row>
    <row r="50" spans="1:20">
      <c r="A50" t="s">
        <v>154</v>
      </c>
      <c r="B50">
        <f>B48-B49</f>
        <v>726</v>
      </c>
      <c r="C50">
        <f>C48-C49</f>
        <v>599</v>
      </c>
      <c r="D50">
        <f>D48-D49</f>
        <v>936</v>
      </c>
      <c r="E50">
        <f>E48-E49</f>
        <v>1030</v>
      </c>
      <c r="F50">
        <f>F48-F49</f>
        <v>347</v>
      </c>
    </row>
    <row r="51" spans="1:20">
      <c r="A51" t="s">
        <v>155</v>
      </c>
      <c r="B51" s="163">
        <f>B50/B48</f>
        <v>0.77564102564102566</v>
      </c>
      <c r="C51" s="163">
        <f>C50/C48</f>
        <v>0.76598465473145783</v>
      </c>
      <c r="D51" s="163">
        <f>D50/D48</f>
        <v>0.71070615034168561</v>
      </c>
      <c r="E51" s="163">
        <f>E50/E48</f>
        <v>0.69313593539703899</v>
      </c>
      <c r="F51" s="163">
        <f>F50/F48</f>
        <v>0.65348399246704336</v>
      </c>
    </row>
    <row r="52" spans="1:20">
      <c r="A52" t="s">
        <v>156</v>
      </c>
    </row>
    <row r="54" spans="1:20">
      <c r="A54" s="162" t="s">
        <v>157</v>
      </c>
      <c r="B54" s="162"/>
    </row>
    <row r="55" spans="1:20">
      <c r="B55" t="s">
        <v>173</v>
      </c>
      <c r="C55" t="s">
        <v>201</v>
      </c>
      <c r="D55" t="s">
        <v>161</v>
      </c>
      <c r="E55" t="s">
        <v>183</v>
      </c>
      <c r="F55" t="s">
        <v>187</v>
      </c>
      <c r="G55" t="s">
        <v>174</v>
      </c>
      <c r="H55" t="s">
        <v>175</v>
      </c>
      <c r="I55" t="s">
        <v>162</v>
      </c>
      <c r="J55" t="s">
        <v>193</v>
      </c>
      <c r="K55" t="s">
        <v>202</v>
      </c>
      <c r="L55" t="s">
        <v>176</v>
      </c>
      <c r="M55" t="s">
        <v>193</v>
      </c>
      <c r="N55" t="s">
        <v>191</v>
      </c>
    </row>
    <row r="56" spans="1:20">
      <c r="A56" t="s">
        <v>152</v>
      </c>
      <c r="B56">
        <v>989</v>
      </c>
      <c r="C56">
        <v>198</v>
      </c>
      <c r="D56">
        <v>1678</v>
      </c>
      <c r="E56">
        <v>1107</v>
      </c>
      <c r="F56">
        <v>1675</v>
      </c>
      <c r="G56">
        <v>2526</v>
      </c>
      <c r="H56">
        <v>2074</v>
      </c>
      <c r="I56">
        <v>630</v>
      </c>
      <c r="J56">
        <v>453</v>
      </c>
      <c r="K56">
        <v>3188</v>
      </c>
      <c r="L56">
        <v>2479</v>
      </c>
      <c r="M56">
        <v>447</v>
      </c>
      <c r="N56">
        <v>537</v>
      </c>
    </row>
    <row r="57" spans="1:20">
      <c r="A57" t="s">
        <v>153</v>
      </c>
      <c r="B57">
        <v>324</v>
      </c>
      <c r="C57">
        <v>60</v>
      </c>
      <c r="D57">
        <v>520</v>
      </c>
      <c r="E57">
        <v>514</v>
      </c>
      <c r="F57">
        <v>513</v>
      </c>
      <c r="G57">
        <v>538</v>
      </c>
      <c r="H57">
        <v>528</v>
      </c>
      <c r="I57">
        <v>268</v>
      </c>
      <c r="J57">
        <v>119</v>
      </c>
      <c r="K57">
        <v>666</v>
      </c>
      <c r="L57">
        <v>535</v>
      </c>
      <c r="M57">
        <v>145</v>
      </c>
      <c r="N57">
        <v>308</v>
      </c>
    </row>
    <row r="58" spans="1:20">
      <c r="A58" t="s">
        <v>154</v>
      </c>
      <c r="B58">
        <f>B56-B57</f>
        <v>665</v>
      </c>
      <c r="C58">
        <f t="shared" ref="C58:N58" si="8">C56-C57</f>
        <v>138</v>
      </c>
      <c r="D58">
        <f t="shared" si="8"/>
        <v>1158</v>
      </c>
      <c r="E58">
        <f t="shared" si="8"/>
        <v>593</v>
      </c>
      <c r="F58">
        <f t="shared" si="8"/>
        <v>1162</v>
      </c>
      <c r="G58">
        <f t="shared" si="8"/>
        <v>1988</v>
      </c>
      <c r="H58">
        <f t="shared" si="8"/>
        <v>1546</v>
      </c>
      <c r="I58">
        <f t="shared" si="8"/>
        <v>362</v>
      </c>
      <c r="J58">
        <f t="shared" si="8"/>
        <v>334</v>
      </c>
      <c r="K58">
        <f t="shared" si="8"/>
        <v>2522</v>
      </c>
      <c r="L58">
        <f t="shared" si="8"/>
        <v>1944</v>
      </c>
      <c r="M58">
        <f t="shared" si="8"/>
        <v>302</v>
      </c>
      <c r="N58">
        <f t="shared" si="8"/>
        <v>229</v>
      </c>
    </row>
    <row r="59" spans="1:20">
      <c r="A59" t="s">
        <v>155</v>
      </c>
      <c r="B59" s="163">
        <f>B58/B56</f>
        <v>0.67239635995955516</v>
      </c>
      <c r="C59" s="163">
        <f t="shared" ref="C59:N59" si="9">C58/C56</f>
        <v>0.69696969696969702</v>
      </c>
      <c r="D59" s="163">
        <f t="shared" si="9"/>
        <v>0.69010727056019072</v>
      </c>
      <c r="E59" s="163">
        <f t="shared" si="9"/>
        <v>0.53568202348690153</v>
      </c>
      <c r="F59" s="163">
        <f t="shared" si="9"/>
        <v>0.6937313432835821</v>
      </c>
      <c r="G59" s="163">
        <f t="shared" si="9"/>
        <v>0.78701504354711005</v>
      </c>
      <c r="H59" s="163">
        <f t="shared" si="9"/>
        <v>0.74541947926711671</v>
      </c>
      <c r="I59" s="163">
        <f t="shared" si="9"/>
        <v>0.57460317460317456</v>
      </c>
      <c r="J59" s="163">
        <f t="shared" si="9"/>
        <v>0.73730684326710816</v>
      </c>
      <c r="K59" s="163">
        <f t="shared" si="9"/>
        <v>0.79109159347553326</v>
      </c>
      <c r="L59" s="163">
        <f t="shared" si="9"/>
        <v>0.78418717224687373</v>
      </c>
      <c r="M59" s="163">
        <f t="shared" si="9"/>
        <v>0.67561521252796419</v>
      </c>
      <c r="N59" s="163">
        <f t="shared" si="9"/>
        <v>0.42644320297951582</v>
      </c>
      <c r="O59" s="163"/>
    </row>
    <row r="60" spans="1:20">
      <c r="A60" t="s">
        <v>156</v>
      </c>
    </row>
    <row r="62" spans="1:20">
      <c r="A62" s="162" t="s">
        <v>172</v>
      </c>
    </row>
    <row r="63" spans="1:20">
      <c r="B63" t="s">
        <v>175</v>
      </c>
      <c r="C63" t="s">
        <v>202</v>
      </c>
      <c r="D63" t="s">
        <v>176</v>
      </c>
      <c r="E63" t="s">
        <v>149</v>
      </c>
      <c r="F63" t="s">
        <v>162</v>
      </c>
      <c r="G63" t="s">
        <v>148</v>
      </c>
      <c r="H63" t="s">
        <v>150</v>
      </c>
      <c r="I63" t="s">
        <v>163</v>
      </c>
      <c r="J63" t="s">
        <v>178</v>
      </c>
      <c r="K63" t="s">
        <v>165</v>
      </c>
      <c r="L63" t="s">
        <v>166</v>
      </c>
      <c r="M63" t="s">
        <v>151</v>
      </c>
      <c r="N63" t="s">
        <v>169</v>
      </c>
      <c r="O63" t="s">
        <v>167</v>
      </c>
      <c r="P63" t="s">
        <v>168</v>
      </c>
      <c r="Q63" t="s">
        <v>171</v>
      </c>
      <c r="R63" t="s">
        <v>180</v>
      </c>
      <c r="S63" t="s">
        <v>170</v>
      </c>
      <c r="T63" t="s">
        <v>203</v>
      </c>
    </row>
    <row r="64" spans="1:20">
      <c r="A64" t="s">
        <v>152</v>
      </c>
      <c r="B64">
        <v>1559</v>
      </c>
      <c r="C64">
        <v>1169</v>
      </c>
      <c r="D64">
        <v>1175</v>
      </c>
      <c r="E64">
        <v>696</v>
      </c>
      <c r="F64">
        <v>1132</v>
      </c>
      <c r="G64">
        <v>415</v>
      </c>
      <c r="H64">
        <v>223</v>
      </c>
      <c r="I64">
        <v>488</v>
      </c>
      <c r="J64">
        <v>350</v>
      </c>
      <c r="K64">
        <v>1433</v>
      </c>
      <c r="L64">
        <v>1403</v>
      </c>
      <c r="M64">
        <v>1288</v>
      </c>
      <c r="N64">
        <v>849</v>
      </c>
      <c r="O64">
        <v>404</v>
      </c>
      <c r="P64">
        <v>794</v>
      </c>
      <c r="Q64">
        <v>854</v>
      </c>
      <c r="R64">
        <v>926</v>
      </c>
      <c r="S64">
        <v>1032</v>
      </c>
      <c r="T64">
        <v>1156</v>
      </c>
    </row>
    <row r="65" spans="1:20">
      <c r="A65" t="s">
        <v>153</v>
      </c>
      <c r="B65">
        <v>637</v>
      </c>
      <c r="C65">
        <v>488</v>
      </c>
      <c r="D65">
        <v>434</v>
      </c>
      <c r="E65">
        <v>249</v>
      </c>
      <c r="F65">
        <v>409</v>
      </c>
      <c r="G65">
        <v>169</v>
      </c>
      <c r="H65">
        <v>108</v>
      </c>
      <c r="I65">
        <v>177</v>
      </c>
      <c r="J65">
        <v>120</v>
      </c>
      <c r="K65">
        <v>555</v>
      </c>
      <c r="L65">
        <v>649</v>
      </c>
      <c r="M65">
        <v>504</v>
      </c>
      <c r="N65">
        <v>291</v>
      </c>
      <c r="O65">
        <v>288</v>
      </c>
      <c r="P65">
        <v>249</v>
      </c>
      <c r="Q65">
        <v>367</v>
      </c>
      <c r="R65">
        <v>352</v>
      </c>
      <c r="S65">
        <v>363</v>
      </c>
      <c r="T65">
        <v>344</v>
      </c>
    </row>
    <row r="66" spans="1:20">
      <c r="A66" t="s">
        <v>154</v>
      </c>
      <c r="B66">
        <f>B64-B65</f>
        <v>922</v>
      </c>
      <c r="C66">
        <f t="shared" ref="C66:T66" si="10">C64-C65</f>
        <v>681</v>
      </c>
      <c r="D66">
        <f t="shared" si="10"/>
        <v>741</v>
      </c>
      <c r="E66">
        <f t="shared" si="10"/>
        <v>447</v>
      </c>
      <c r="F66">
        <f t="shared" si="10"/>
        <v>723</v>
      </c>
      <c r="G66">
        <f t="shared" si="10"/>
        <v>246</v>
      </c>
      <c r="H66">
        <f t="shared" si="10"/>
        <v>115</v>
      </c>
      <c r="I66">
        <f t="shared" si="10"/>
        <v>311</v>
      </c>
      <c r="J66">
        <f t="shared" si="10"/>
        <v>230</v>
      </c>
      <c r="K66">
        <f t="shared" si="10"/>
        <v>878</v>
      </c>
      <c r="L66">
        <f t="shared" si="10"/>
        <v>754</v>
      </c>
      <c r="M66">
        <f t="shared" si="10"/>
        <v>784</v>
      </c>
      <c r="N66">
        <f t="shared" si="10"/>
        <v>558</v>
      </c>
      <c r="O66">
        <f t="shared" si="10"/>
        <v>116</v>
      </c>
      <c r="P66">
        <f t="shared" si="10"/>
        <v>545</v>
      </c>
      <c r="Q66">
        <f t="shared" si="10"/>
        <v>487</v>
      </c>
      <c r="R66">
        <f t="shared" si="10"/>
        <v>574</v>
      </c>
      <c r="S66">
        <f t="shared" si="10"/>
        <v>669</v>
      </c>
      <c r="T66">
        <f t="shared" si="10"/>
        <v>812</v>
      </c>
    </row>
    <row r="67" spans="1:20">
      <c r="A67" t="s">
        <v>155</v>
      </c>
      <c r="B67" s="163">
        <f>B66/B64</f>
        <v>0.59140474663245668</v>
      </c>
      <c r="C67" s="163">
        <f t="shared" ref="C67:T67" si="11">C66/C64</f>
        <v>0.58254918733960648</v>
      </c>
      <c r="D67" s="163">
        <f t="shared" si="11"/>
        <v>0.63063829787234038</v>
      </c>
      <c r="E67" s="163">
        <f t="shared" si="11"/>
        <v>0.64224137931034486</v>
      </c>
      <c r="F67" s="163">
        <f t="shared" si="11"/>
        <v>0.63869257950530034</v>
      </c>
      <c r="G67" s="163">
        <f t="shared" si="11"/>
        <v>0.59277108433734937</v>
      </c>
      <c r="H67" s="163">
        <f t="shared" si="11"/>
        <v>0.51569506726457404</v>
      </c>
      <c r="I67" s="163">
        <f t="shared" si="11"/>
        <v>0.63729508196721307</v>
      </c>
      <c r="J67" s="163">
        <f t="shared" si="11"/>
        <v>0.65714285714285714</v>
      </c>
      <c r="K67" s="163">
        <f t="shared" si="11"/>
        <v>0.6127006280530356</v>
      </c>
      <c r="L67" s="163">
        <f t="shared" si="11"/>
        <v>0.53741981468282252</v>
      </c>
      <c r="M67" s="163">
        <f t="shared" si="11"/>
        <v>0.60869565217391308</v>
      </c>
      <c r="N67" s="163">
        <f t="shared" si="11"/>
        <v>0.65724381625441697</v>
      </c>
      <c r="O67" s="163">
        <f t="shared" si="11"/>
        <v>0.28712871287128711</v>
      </c>
      <c r="P67" s="163">
        <f t="shared" si="11"/>
        <v>0.68639798488664983</v>
      </c>
      <c r="Q67" s="163">
        <f t="shared" si="11"/>
        <v>0.57025761124121777</v>
      </c>
      <c r="R67" s="163">
        <f t="shared" si="11"/>
        <v>0.61987041036717061</v>
      </c>
      <c r="S67" s="163">
        <f t="shared" si="11"/>
        <v>0.64825581395348841</v>
      </c>
      <c r="T67" s="163">
        <f t="shared" si="11"/>
        <v>0.70242214532871972</v>
      </c>
    </row>
    <row r="68" spans="1:20">
      <c r="A68" t="s">
        <v>156</v>
      </c>
    </row>
    <row r="70" spans="1:20">
      <c r="A70" s="162" t="s">
        <v>181</v>
      </c>
    </row>
    <row r="71" spans="1:20">
      <c r="B71" t="s">
        <v>192</v>
      </c>
      <c r="C71" t="s">
        <v>199</v>
      </c>
      <c r="D71" t="s">
        <v>161</v>
      </c>
      <c r="E71" t="s">
        <v>204</v>
      </c>
      <c r="F71" t="s">
        <v>150</v>
      </c>
      <c r="G71" t="s">
        <v>164</v>
      </c>
      <c r="H71" t="s">
        <v>169</v>
      </c>
      <c r="I71" t="s">
        <v>174</v>
      </c>
      <c r="J71" t="s">
        <v>165</v>
      </c>
      <c r="K71" t="s">
        <v>168</v>
      </c>
      <c r="L71" t="s">
        <v>205</v>
      </c>
    </row>
    <row r="72" spans="1:20">
      <c r="A72" t="s">
        <v>152</v>
      </c>
      <c r="B72">
        <v>947</v>
      </c>
      <c r="C72">
        <v>792</v>
      </c>
      <c r="D72">
        <v>1263</v>
      </c>
      <c r="E72">
        <v>1452</v>
      </c>
      <c r="F72">
        <v>2163</v>
      </c>
      <c r="G72">
        <v>1896</v>
      </c>
      <c r="H72">
        <v>1207</v>
      </c>
      <c r="I72">
        <v>655</v>
      </c>
      <c r="J72">
        <v>906</v>
      </c>
      <c r="K72">
        <v>1596</v>
      </c>
      <c r="L72">
        <v>1238</v>
      </c>
    </row>
    <row r="73" spans="1:20">
      <c r="A73" t="s">
        <v>153</v>
      </c>
      <c r="B73">
        <v>701</v>
      </c>
      <c r="C73">
        <v>601</v>
      </c>
      <c r="D73">
        <v>1245</v>
      </c>
      <c r="E73">
        <v>954</v>
      </c>
      <c r="F73">
        <v>1077</v>
      </c>
      <c r="G73">
        <v>1312</v>
      </c>
      <c r="H73">
        <v>595</v>
      </c>
      <c r="I73">
        <v>473</v>
      </c>
      <c r="J73">
        <v>695</v>
      </c>
      <c r="K73">
        <v>1409</v>
      </c>
      <c r="L73">
        <v>1205</v>
      </c>
    </row>
    <row r="74" spans="1:20">
      <c r="A74" t="s">
        <v>154</v>
      </c>
      <c r="B74">
        <f>B72-B73</f>
        <v>246</v>
      </c>
      <c r="C74">
        <f t="shared" ref="C74:L74" si="12">C72-C73</f>
        <v>191</v>
      </c>
      <c r="D74">
        <f t="shared" si="12"/>
        <v>18</v>
      </c>
      <c r="E74">
        <f t="shared" si="12"/>
        <v>498</v>
      </c>
      <c r="F74">
        <f t="shared" si="12"/>
        <v>1086</v>
      </c>
      <c r="G74">
        <f t="shared" si="12"/>
        <v>584</v>
      </c>
      <c r="H74">
        <f t="shared" si="12"/>
        <v>612</v>
      </c>
      <c r="I74">
        <f t="shared" si="12"/>
        <v>182</v>
      </c>
      <c r="J74">
        <f t="shared" si="12"/>
        <v>211</v>
      </c>
      <c r="K74">
        <f t="shared" si="12"/>
        <v>187</v>
      </c>
      <c r="L74">
        <f t="shared" si="12"/>
        <v>33</v>
      </c>
    </row>
    <row r="75" spans="1:20">
      <c r="A75" t="s">
        <v>155</v>
      </c>
      <c r="B75" s="163">
        <f>B74/B72</f>
        <v>0.25976768743400214</v>
      </c>
      <c r="C75" s="163">
        <f t="shared" ref="C75:L75" si="13">C74/C72</f>
        <v>0.24116161616161616</v>
      </c>
      <c r="D75" s="163">
        <f t="shared" si="13"/>
        <v>1.4251781472684086E-2</v>
      </c>
      <c r="E75" s="163">
        <f t="shared" si="13"/>
        <v>0.34297520661157027</v>
      </c>
      <c r="F75" s="163">
        <f t="shared" si="13"/>
        <v>0.50208044382801664</v>
      </c>
      <c r="G75" s="163">
        <f t="shared" si="13"/>
        <v>0.30801687763713081</v>
      </c>
      <c r="H75" s="163">
        <f t="shared" si="13"/>
        <v>0.50704225352112675</v>
      </c>
      <c r="I75" s="163">
        <f t="shared" si="13"/>
        <v>0.27786259541984731</v>
      </c>
      <c r="J75" s="163">
        <f t="shared" si="13"/>
        <v>0.23289183222958057</v>
      </c>
      <c r="K75" s="163">
        <f t="shared" si="13"/>
        <v>0.11716791979949874</v>
      </c>
      <c r="L75" s="163">
        <f t="shared" si="13"/>
        <v>2.665589660743134E-2</v>
      </c>
    </row>
    <row r="76" spans="1:20">
      <c r="A76" t="s">
        <v>156</v>
      </c>
    </row>
    <row r="78" spans="1:20">
      <c r="A78" s="162" t="s">
        <v>196</v>
      </c>
    </row>
    <row r="79" spans="1:20">
      <c r="B79" t="s">
        <v>149</v>
      </c>
      <c r="C79" t="s">
        <v>178</v>
      </c>
      <c r="D79" t="s">
        <v>206</v>
      </c>
      <c r="E79" t="s">
        <v>150</v>
      </c>
      <c r="F79" t="s">
        <v>166</v>
      </c>
      <c r="G79" t="s">
        <v>151</v>
      </c>
      <c r="H79" t="s">
        <v>164</v>
      </c>
      <c r="I79" t="s">
        <v>167</v>
      </c>
      <c r="J79" t="s">
        <v>207</v>
      </c>
    </row>
    <row r="80" spans="1:20">
      <c r="A80" t="s">
        <v>152</v>
      </c>
      <c r="B80">
        <v>1142</v>
      </c>
      <c r="C80">
        <v>1004</v>
      </c>
      <c r="D80">
        <v>1238</v>
      </c>
      <c r="E80">
        <v>1483</v>
      </c>
      <c r="F80">
        <v>359</v>
      </c>
      <c r="G80">
        <v>250</v>
      </c>
      <c r="H80">
        <v>896</v>
      </c>
      <c r="I80">
        <v>981</v>
      </c>
      <c r="J80">
        <v>1115</v>
      </c>
    </row>
    <row r="81" spans="1:16">
      <c r="A81" t="s">
        <v>153</v>
      </c>
      <c r="B81">
        <v>907</v>
      </c>
      <c r="C81">
        <v>729</v>
      </c>
      <c r="D81">
        <v>1076</v>
      </c>
      <c r="E81">
        <v>1448</v>
      </c>
      <c r="F81">
        <v>327</v>
      </c>
      <c r="G81">
        <v>231</v>
      </c>
      <c r="H81">
        <v>670</v>
      </c>
      <c r="I81">
        <v>805</v>
      </c>
      <c r="J81">
        <v>959</v>
      </c>
    </row>
    <row r="82" spans="1:16">
      <c r="A82" t="s">
        <v>154</v>
      </c>
      <c r="B82">
        <f>B80-B81</f>
        <v>235</v>
      </c>
      <c r="C82">
        <f t="shared" ref="C82:J82" si="14">C80-C81</f>
        <v>275</v>
      </c>
      <c r="D82">
        <f t="shared" si="14"/>
        <v>162</v>
      </c>
      <c r="E82">
        <f t="shared" si="14"/>
        <v>35</v>
      </c>
      <c r="F82">
        <f t="shared" si="14"/>
        <v>32</v>
      </c>
      <c r="G82">
        <f t="shared" si="14"/>
        <v>19</v>
      </c>
      <c r="H82">
        <f t="shared" si="14"/>
        <v>226</v>
      </c>
      <c r="I82">
        <f t="shared" si="14"/>
        <v>176</v>
      </c>
      <c r="J82">
        <f t="shared" si="14"/>
        <v>156</v>
      </c>
    </row>
    <row r="83" spans="1:16">
      <c r="A83" t="s">
        <v>155</v>
      </c>
      <c r="B83" s="163">
        <f>B82/B80</f>
        <v>0.20577933450087565</v>
      </c>
      <c r="C83" s="163">
        <f t="shared" ref="C83:J83" si="15">C82/C80</f>
        <v>0.2739043824701195</v>
      </c>
      <c r="D83" s="163">
        <f t="shared" si="15"/>
        <v>0.13085621970920841</v>
      </c>
      <c r="E83" s="163">
        <f t="shared" si="15"/>
        <v>2.3600809170600135E-2</v>
      </c>
      <c r="F83" s="163">
        <f t="shared" si="15"/>
        <v>8.9136490250696379E-2</v>
      </c>
      <c r="G83" s="163">
        <f t="shared" si="15"/>
        <v>7.5999999999999998E-2</v>
      </c>
      <c r="H83" s="163">
        <f t="shared" si="15"/>
        <v>0.25223214285714285</v>
      </c>
      <c r="I83" s="163">
        <f t="shared" si="15"/>
        <v>0.17940876656472987</v>
      </c>
      <c r="J83" s="163">
        <f t="shared" si="15"/>
        <v>0.13991031390134528</v>
      </c>
    </row>
    <row r="84" spans="1:16">
      <c r="A84" t="s">
        <v>156</v>
      </c>
    </row>
    <row r="87" spans="1:16">
      <c r="A87" s="161">
        <v>20190424</v>
      </c>
      <c r="B87" s="161" t="s">
        <v>144</v>
      </c>
      <c r="C87" s="161"/>
      <c r="D87" s="161" t="s">
        <v>145</v>
      </c>
    </row>
    <row r="88" spans="1:16">
      <c r="A88" s="162" t="s">
        <v>146</v>
      </c>
      <c r="B88" s="162"/>
    </row>
    <row r="89" spans="1:16">
      <c r="B89" t="s">
        <v>208</v>
      </c>
      <c r="C89" t="s">
        <v>209</v>
      </c>
      <c r="D89" t="s">
        <v>210</v>
      </c>
      <c r="E89" t="s">
        <v>211</v>
      </c>
      <c r="F89" t="s">
        <v>151</v>
      </c>
      <c r="G89" t="s">
        <v>202</v>
      </c>
      <c r="H89" t="s">
        <v>176</v>
      </c>
      <c r="I89" s="162" t="s">
        <v>162</v>
      </c>
      <c r="J89" t="s">
        <v>148</v>
      </c>
      <c r="K89" t="s">
        <v>150</v>
      </c>
      <c r="L89" t="s">
        <v>166</v>
      </c>
      <c r="M89" t="s">
        <v>169</v>
      </c>
      <c r="N89" t="s">
        <v>207</v>
      </c>
      <c r="O89" t="s">
        <v>171</v>
      </c>
      <c r="P89" t="s">
        <v>203</v>
      </c>
    </row>
    <row r="90" spans="1:16">
      <c r="A90" t="s">
        <v>152</v>
      </c>
      <c r="B90">
        <v>1538</v>
      </c>
      <c r="C90">
        <v>1245</v>
      </c>
      <c r="D90">
        <v>1493</v>
      </c>
      <c r="E90">
        <v>1417</v>
      </c>
      <c r="F90">
        <v>1772</v>
      </c>
      <c r="G90">
        <v>1693</v>
      </c>
      <c r="H90">
        <v>1080</v>
      </c>
      <c r="I90" s="162">
        <v>3149</v>
      </c>
      <c r="J90">
        <v>1694</v>
      </c>
      <c r="K90">
        <v>781</v>
      </c>
      <c r="L90">
        <v>1654</v>
      </c>
      <c r="M90">
        <v>1692</v>
      </c>
      <c r="N90">
        <v>2935</v>
      </c>
      <c r="O90">
        <v>2114</v>
      </c>
      <c r="P90">
        <v>1795</v>
      </c>
    </row>
    <row r="91" spans="1:16">
      <c r="A91" t="s">
        <v>153</v>
      </c>
      <c r="B91">
        <v>279</v>
      </c>
      <c r="C91">
        <v>177</v>
      </c>
      <c r="D91">
        <v>280</v>
      </c>
      <c r="E91">
        <v>323</v>
      </c>
      <c r="F91">
        <v>161</v>
      </c>
      <c r="G91">
        <v>397</v>
      </c>
      <c r="H91">
        <v>125</v>
      </c>
      <c r="I91" s="162">
        <v>515</v>
      </c>
      <c r="J91">
        <v>262</v>
      </c>
      <c r="K91">
        <v>202</v>
      </c>
      <c r="L91">
        <v>249</v>
      </c>
      <c r="M91">
        <v>169</v>
      </c>
      <c r="N91">
        <v>479</v>
      </c>
      <c r="O91">
        <v>574</v>
      </c>
      <c r="P91">
        <v>291</v>
      </c>
    </row>
    <row r="92" spans="1:16">
      <c r="A92" t="s">
        <v>154</v>
      </c>
      <c r="B92">
        <f>B90-B91</f>
        <v>1259</v>
      </c>
      <c r="C92">
        <f t="shared" ref="C92:P92" si="16">C90-C91</f>
        <v>1068</v>
      </c>
      <c r="D92">
        <f t="shared" si="16"/>
        <v>1213</v>
      </c>
      <c r="E92">
        <f t="shared" si="16"/>
        <v>1094</v>
      </c>
      <c r="F92">
        <f t="shared" si="16"/>
        <v>1611</v>
      </c>
      <c r="G92">
        <f t="shared" si="16"/>
        <v>1296</v>
      </c>
      <c r="H92">
        <f t="shared" si="16"/>
        <v>955</v>
      </c>
      <c r="I92" s="162">
        <f t="shared" si="16"/>
        <v>2634</v>
      </c>
      <c r="J92">
        <f t="shared" si="16"/>
        <v>1432</v>
      </c>
      <c r="K92">
        <f t="shared" si="16"/>
        <v>579</v>
      </c>
      <c r="L92">
        <f t="shared" si="16"/>
        <v>1405</v>
      </c>
      <c r="M92">
        <f t="shared" si="16"/>
        <v>1523</v>
      </c>
      <c r="N92">
        <f t="shared" si="16"/>
        <v>2456</v>
      </c>
      <c r="O92">
        <f t="shared" si="16"/>
        <v>1540</v>
      </c>
      <c r="P92">
        <f t="shared" si="16"/>
        <v>1504</v>
      </c>
    </row>
    <row r="93" spans="1:16">
      <c r="A93" t="s">
        <v>155</v>
      </c>
      <c r="B93" s="163">
        <f>B92/B90</f>
        <v>0.81859557867360211</v>
      </c>
      <c r="C93" s="163">
        <f t="shared" ref="C93:P93" si="17">C92/C90</f>
        <v>0.85783132530120487</v>
      </c>
      <c r="D93" s="163">
        <f t="shared" si="17"/>
        <v>0.8124581379772271</v>
      </c>
      <c r="E93" s="163">
        <f t="shared" si="17"/>
        <v>0.77205363443895558</v>
      </c>
      <c r="F93" s="163">
        <f t="shared" si="17"/>
        <v>0.90914221218961622</v>
      </c>
      <c r="G93" s="163">
        <f t="shared" si="17"/>
        <v>0.7655050206733609</v>
      </c>
      <c r="H93" s="163">
        <f t="shared" si="17"/>
        <v>0.8842592592592593</v>
      </c>
      <c r="I93" s="164">
        <f t="shared" si="17"/>
        <v>0.83645601778342327</v>
      </c>
      <c r="J93" s="163">
        <f t="shared" si="17"/>
        <v>0.8453364817001181</v>
      </c>
      <c r="K93" s="163">
        <f t="shared" si="17"/>
        <v>0.7413572343149808</v>
      </c>
      <c r="L93" s="163">
        <f t="shared" si="17"/>
        <v>0.84945586457073763</v>
      </c>
      <c r="M93" s="163">
        <f t="shared" si="17"/>
        <v>0.90011820330969272</v>
      </c>
      <c r="N93" s="163">
        <f t="shared" si="17"/>
        <v>0.83679727427597961</v>
      </c>
      <c r="O93" s="163">
        <f t="shared" si="17"/>
        <v>0.72847682119205293</v>
      </c>
      <c r="P93" s="163">
        <f t="shared" si="17"/>
        <v>0.83788300835654594</v>
      </c>
    </row>
    <row r="94" spans="1:16">
      <c r="A94" t="s">
        <v>156</v>
      </c>
    </row>
    <row r="96" spans="1:16">
      <c r="A96" s="162" t="s">
        <v>157</v>
      </c>
    </row>
    <row r="97" spans="1:24">
      <c r="B97" t="s">
        <v>208</v>
      </c>
      <c r="C97" t="s">
        <v>209</v>
      </c>
      <c r="D97" t="s">
        <v>210</v>
      </c>
      <c r="E97" t="s">
        <v>212</v>
      </c>
      <c r="F97" t="s">
        <v>211</v>
      </c>
      <c r="G97" t="s">
        <v>213</v>
      </c>
      <c r="H97" t="s">
        <v>214</v>
      </c>
      <c r="I97" t="s">
        <v>204</v>
      </c>
      <c r="J97" t="s">
        <v>174</v>
      </c>
      <c r="K97" t="s">
        <v>175</v>
      </c>
      <c r="L97" t="s">
        <v>202</v>
      </c>
      <c r="M97" t="s">
        <v>176</v>
      </c>
      <c r="N97" t="s">
        <v>149</v>
      </c>
      <c r="O97" t="s">
        <v>162</v>
      </c>
      <c r="P97" t="s">
        <v>148</v>
      </c>
      <c r="Q97" t="s">
        <v>150</v>
      </c>
      <c r="R97" t="s">
        <v>163</v>
      </c>
      <c r="S97" t="s">
        <v>178</v>
      </c>
      <c r="T97" t="s">
        <v>177</v>
      </c>
      <c r="U97" t="s">
        <v>194</v>
      </c>
      <c r="V97" s="162" t="s">
        <v>180</v>
      </c>
      <c r="W97" t="s">
        <v>203</v>
      </c>
      <c r="X97" t="s">
        <v>191</v>
      </c>
    </row>
    <row r="98" spans="1:24">
      <c r="A98" t="s">
        <v>152</v>
      </c>
      <c r="B98">
        <v>1545</v>
      </c>
      <c r="C98">
        <v>1841</v>
      </c>
      <c r="D98">
        <v>1815</v>
      </c>
      <c r="E98">
        <v>1773</v>
      </c>
      <c r="F98">
        <v>1516</v>
      </c>
      <c r="G98">
        <v>1567</v>
      </c>
      <c r="H98">
        <v>1482</v>
      </c>
      <c r="I98">
        <v>1478</v>
      </c>
      <c r="J98">
        <v>1428</v>
      </c>
      <c r="K98">
        <v>1605</v>
      </c>
      <c r="L98">
        <v>1378</v>
      </c>
      <c r="M98">
        <v>1336</v>
      </c>
      <c r="N98">
        <v>1431</v>
      </c>
      <c r="O98">
        <v>1545</v>
      </c>
      <c r="P98">
        <v>1658</v>
      </c>
      <c r="Q98">
        <v>1590</v>
      </c>
      <c r="R98">
        <v>1283</v>
      </c>
      <c r="S98">
        <v>1878</v>
      </c>
      <c r="T98">
        <v>2184</v>
      </c>
      <c r="U98">
        <v>2289</v>
      </c>
      <c r="V98" s="162">
        <v>3200</v>
      </c>
      <c r="W98">
        <v>1776</v>
      </c>
      <c r="X98">
        <v>2083</v>
      </c>
    </row>
    <row r="99" spans="1:24">
      <c r="A99" t="s">
        <v>153</v>
      </c>
      <c r="B99">
        <v>175</v>
      </c>
      <c r="C99">
        <v>176</v>
      </c>
      <c r="D99">
        <v>214</v>
      </c>
      <c r="E99">
        <v>186</v>
      </c>
      <c r="F99">
        <v>152</v>
      </c>
      <c r="G99">
        <v>197</v>
      </c>
      <c r="H99">
        <v>171</v>
      </c>
      <c r="I99">
        <v>256</v>
      </c>
      <c r="J99">
        <v>215</v>
      </c>
      <c r="K99">
        <v>270</v>
      </c>
      <c r="L99">
        <v>212</v>
      </c>
      <c r="M99">
        <v>178</v>
      </c>
      <c r="N99">
        <v>165</v>
      </c>
      <c r="O99">
        <v>159</v>
      </c>
      <c r="P99">
        <v>234</v>
      </c>
      <c r="Q99">
        <v>118</v>
      </c>
      <c r="R99">
        <v>114</v>
      </c>
      <c r="S99">
        <v>234</v>
      </c>
      <c r="T99">
        <v>431</v>
      </c>
      <c r="U99">
        <v>341</v>
      </c>
      <c r="V99" s="162">
        <v>546</v>
      </c>
      <c r="W99">
        <v>250</v>
      </c>
      <c r="X99">
        <v>354</v>
      </c>
    </row>
    <row r="100" spans="1:24">
      <c r="A100" t="s">
        <v>154</v>
      </c>
      <c r="B100">
        <f>B98-B99</f>
        <v>1370</v>
      </c>
      <c r="C100">
        <f t="shared" ref="C100:X100" si="18">C98-C99</f>
        <v>1665</v>
      </c>
      <c r="D100">
        <f t="shared" si="18"/>
        <v>1601</v>
      </c>
      <c r="E100">
        <f t="shared" si="18"/>
        <v>1587</v>
      </c>
      <c r="F100">
        <f t="shared" si="18"/>
        <v>1364</v>
      </c>
      <c r="G100">
        <f t="shared" si="18"/>
        <v>1370</v>
      </c>
      <c r="H100">
        <f t="shared" si="18"/>
        <v>1311</v>
      </c>
      <c r="I100">
        <f t="shared" si="18"/>
        <v>1222</v>
      </c>
      <c r="J100">
        <f t="shared" si="18"/>
        <v>1213</v>
      </c>
      <c r="K100">
        <f t="shared" si="18"/>
        <v>1335</v>
      </c>
      <c r="L100">
        <f t="shared" si="18"/>
        <v>1166</v>
      </c>
      <c r="M100">
        <f t="shared" si="18"/>
        <v>1158</v>
      </c>
      <c r="N100">
        <f t="shared" si="18"/>
        <v>1266</v>
      </c>
      <c r="O100">
        <f t="shared" si="18"/>
        <v>1386</v>
      </c>
      <c r="P100">
        <f t="shared" si="18"/>
        <v>1424</v>
      </c>
      <c r="Q100">
        <f t="shared" si="18"/>
        <v>1472</v>
      </c>
      <c r="R100">
        <f t="shared" si="18"/>
        <v>1169</v>
      </c>
      <c r="S100">
        <f t="shared" si="18"/>
        <v>1644</v>
      </c>
      <c r="T100">
        <f t="shared" si="18"/>
        <v>1753</v>
      </c>
      <c r="U100">
        <f t="shared" si="18"/>
        <v>1948</v>
      </c>
      <c r="V100" s="162">
        <f t="shared" si="18"/>
        <v>2654</v>
      </c>
      <c r="W100">
        <f t="shared" si="18"/>
        <v>1526</v>
      </c>
      <c r="X100">
        <f t="shared" si="18"/>
        <v>1729</v>
      </c>
    </row>
    <row r="101" spans="1:24">
      <c r="A101" t="s">
        <v>155</v>
      </c>
      <c r="B101" s="163">
        <f>B100/B98</f>
        <v>0.88673139158576053</v>
      </c>
      <c r="C101" s="163">
        <f t="shared" ref="C101:X101" si="19">C100/C98</f>
        <v>0.9043997827267789</v>
      </c>
      <c r="D101" s="163">
        <f t="shared" si="19"/>
        <v>0.88209366391184574</v>
      </c>
      <c r="E101" s="163">
        <f t="shared" si="19"/>
        <v>0.89509306260575294</v>
      </c>
      <c r="F101" s="163">
        <f t="shared" si="19"/>
        <v>0.89973614775725597</v>
      </c>
      <c r="G101" s="163">
        <f t="shared" si="19"/>
        <v>0.8742820676451819</v>
      </c>
      <c r="H101" s="163">
        <f t="shared" si="19"/>
        <v>0.88461538461538458</v>
      </c>
      <c r="I101" s="163">
        <f t="shared" si="19"/>
        <v>0.82679296346414077</v>
      </c>
      <c r="J101" s="163">
        <f t="shared" si="19"/>
        <v>0.84943977591036413</v>
      </c>
      <c r="K101" s="163">
        <f t="shared" si="19"/>
        <v>0.83177570093457942</v>
      </c>
      <c r="L101" s="163">
        <f t="shared" si="19"/>
        <v>0.84615384615384615</v>
      </c>
      <c r="M101" s="163">
        <f t="shared" si="19"/>
        <v>0.86676646706586824</v>
      </c>
      <c r="N101" s="163">
        <f t="shared" si="19"/>
        <v>0.88469601677148846</v>
      </c>
      <c r="O101" s="163">
        <f t="shared" si="19"/>
        <v>0.8970873786407767</v>
      </c>
      <c r="P101" s="163">
        <f t="shared" si="19"/>
        <v>0.85886610373944516</v>
      </c>
      <c r="Q101" s="163">
        <f t="shared" si="19"/>
        <v>0.9257861635220126</v>
      </c>
      <c r="R101" s="163">
        <f t="shared" si="19"/>
        <v>0.91114575214341387</v>
      </c>
      <c r="S101" s="163">
        <f t="shared" si="19"/>
        <v>0.87539936102236426</v>
      </c>
      <c r="T101" s="163">
        <f t="shared" si="19"/>
        <v>0.80265567765567769</v>
      </c>
      <c r="U101" s="163">
        <f t="shared" si="19"/>
        <v>0.85102664919178683</v>
      </c>
      <c r="V101" s="164">
        <f t="shared" si="19"/>
        <v>0.82937499999999997</v>
      </c>
      <c r="W101" s="163">
        <f t="shared" si="19"/>
        <v>0.85923423423423428</v>
      </c>
      <c r="X101" s="163">
        <f t="shared" si="19"/>
        <v>0.83005280844935192</v>
      </c>
    </row>
    <row r="102" spans="1:24">
      <c r="A102" t="s">
        <v>156</v>
      </c>
    </row>
    <row r="104" spans="1:24">
      <c r="A104" s="162" t="s">
        <v>172</v>
      </c>
    </row>
    <row r="105" spans="1:24">
      <c r="B105" t="s">
        <v>162</v>
      </c>
      <c r="C105" t="s">
        <v>148</v>
      </c>
      <c r="D105" t="s">
        <v>163</v>
      </c>
      <c r="E105" t="s">
        <v>206</v>
      </c>
      <c r="F105" t="s">
        <v>178</v>
      </c>
      <c r="G105" t="s">
        <v>166</v>
      </c>
      <c r="H105" t="s">
        <v>165</v>
      </c>
      <c r="I105" t="s">
        <v>151</v>
      </c>
      <c r="J105" t="s">
        <v>193</v>
      </c>
      <c r="K105" s="162" t="s">
        <v>164</v>
      </c>
      <c r="L105" t="s">
        <v>168</v>
      </c>
      <c r="M105" t="s">
        <v>194</v>
      </c>
      <c r="N105" t="s">
        <v>203</v>
      </c>
      <c r="O105" t="s">
        <v>175</v>
      </c>
    </row>
    <row r="106" spans="1:24">
      <c r="A106" t="s">
        <v>152</v>
      </c>
      <c r="B106">
        <v>913</v>
      </c>
      <c r="C106">
        <v>1207</v>
      </c>
      <c r="D106">
        <v>1240</v>
      </c>
      <c r="E106">
        <v>1328</v>
      </c>
      <c r="F106">
        <v>1646</v>
      </c>
      <c r="G106">
        <v>769</v>
      </c>
      <c r="H106">
        <v>771</v>
      </c>
      <c r="I106">
        <v>977</v>
      </c>
      <c r="J106">
        <v>1042</v>
      </c>
      <c r="K106" s="162">
        <v>2798</v>
      </c>
      <c r="L106" s="165">
        <v>2546</v>
      </c>
      <c r="M106" s="165">
        <v>3335</v>
      </c>
      <c r="N106" s="165">
        <v>2110</v>
      </c>
      <c r="O106" s="165">
        <v>2404</v>
      </c>
    </row>
    <row r="107" spans="1:24">
      <c r="A107" t="s">
        <v>153</v>
      </c>
      <c r="B107">
        <v>160</v>
      </c>
      <c r="C107">
        <v>252</v>
      </c>
      <c r="D107">
        <v>214</v>
      </c>
      <c r="E107">
        <v>94</v>
      </c>
      <c r="F107">
        <v>101</v>
      </c>
      <c r="G107">
        <v>252</v>
      </c>
      <c r="H107">
        <v>139</v>
      </c>
      <c r="I107">
        <v>245</v>
      </c>
      <c r="J107">
        <v>202</v>
      </c>
      <c r="K107" s="162">
        <v>899</v>
      </c>
      <c r="L107" s="165">
        <v>756</v>
      </c>
      <c r="M107" s="165">
        <v>844</v>
      </c>
      <c r="N107" s="165">
        <v>1023</v>
      </c>
      <c r="O107" s="165">
        <v>738</v>
      </c>
    </row>
    <row r="108" spans="1:24">
      <c r="A108" t="s">
        <v>154</v>
      </c>
      <c r="B108">
        <f>B106-B107</f>
        <v>753</v>
      </c>
      <c r="C108">
        <f t="shared" ref="C108:O108" si="20">C106-C107</f>
        <v>955</v>
      </c>
      <c r="D108">
        <f t="shared" si="20"/>
        <v>1026</v>
      </c>
      <c r="E108">
        <f t="shared" si="20"/>
        <v>1234</v>
      </c>
      <c r="F108">
        <f t="shared" si="20"/>
        <v>1545</v>
      </c>
      <c r="G108">
        <f t="shared" si="20"/>
        <v>517</v>
      </c>
      <c r="H108">
        <f t="shared" si="20"/>
        <v>632</v>
      </c>
      <c r="I108">
        <f t="shared" si="20"/>
        <v>732</v>
      </c>
      <c r="J108">
        <f t="shared" si="20"/>
        <v>840</v>
      </c>
      <c r="K108" s="162">
        <f t="shared" si="20"/>
        <v>1899</v>
      </c>
      <c r="L108" s="165">
        <f t="shared" si="20"/>
        <v>1790</v>
      </c>
      <c r="M108" s="165">
        <f t="shared" si="20"/>
        <v>2491</v>
      </c>
      <c r="N108" s="165">
        <f t="shared" si="20"/>
        <v>1087</v>
      </c>
      <c r="O108" s="165">
        <f t="shared" si="20"/>
        <v>1666</v>
      </c>
    </row>
    <row r="109" spans="1:24">
      <c r="A109" t="s">
        <v>155</v>
      </c>
      <c r="B109" s="163">
        <f>B108/B106</f>
        <v>0.82475355969331876</v>
      </c>
      <c r="C109" s="163">
        <f t="shared" ref="C109:O109" si="21">C108/C106</f>
        <v>0.79121789560894784</v>
      </c>
      <c r="D109" s="163">
        <f t="shared" si="21"/>
        <v>0.82741935483870965</v>
      </c>
      <c r="E109" s="163">
        <f t="shared" si="21"/>
        <v>0.92921686746987953</v>
      </c>
      <c r="F109" s="163">
        <f t="shared" si="21"/>
        <v>0.9386391251518833</v>
      </c>
      <c r="G109" s="163">
        <f t="shared" si="21"/>
        <v>0.67230169050715216</v>
      </c>
      <c r="H109" s="163">
        <f t="shared" si="21"/>
        <v>0.81971465629053175</v>
      </c>
      <c r="I109" s="163">
        <f t="shared" si="21"/>
        <v>0.74923234390992832</v>
      </c>
      <c r="J109" s="163">
        <f t="shared" si="21"/>
        <v>0.80614203454894429</v>
      </c>
      <c r="K109" s="164">
        <f t="shared" si="21"/>
        <v>0.67869907076483205</v>
      </c>
      <c r="L109" s="166">
        <f t="shared" si="21"/>
        <v>0.70306362922230947</v>
      </c>
      <c r="M109" s="166">
        <f t="shared" si="21"/>
        <v>0.74692653673163423</v>
      </c>
      <c r="N109" s="166">
        <f t="shared" si="21"/>
        <v>0.51516587677725123</v>
      </c>
      <c r="O109" s="166">
        <f t="shared" si="21"/>
        <v>0.69301164725457576</v>
      </c>
      <c r="P109" s="163"/>
      <c r="Q109" s="163"/>
    </row>
    <row r="110" spans="1:24">
      <c r="A110" t="s">
        <v>156</v>
      </c>
    </row>
    <row r="112" spans="1:24">
      <c r="A112" s="162" t="s">
        <v>181</v>
      </c>
    </row>
    <row r="113" spans="1:20">
      <c r="B113" t="s">
        <v>215</v>
      </c>
      <c r="C113" t="s">
        <v>216</v>
      </c>
      <c r="D113" t="s">
        <v>217</v>
      </c>
      <c r="E113" t="s">
        <v>218</v>
      </c>
      <c r="F113" t="s">
        <v>219</v>
      </c>
      <c r="G113" t="s">
        <v>220</v>
      </c>
      <c r="H113" t="s">
        <v>221</v>
      </c>
      <c r="I113" t="s">
        <v>222</v>
      </c>
      <c r="J113" t="s">
        <v>169</v>
      </c>
      <c r="K113" t="s">
        <v>167</v>
      </c>
      <c r="L113" s="162" t="s">
        <v>193</v>
      </c>
      <c r="M113" t="s">
        <v>207</v>
      </c>
      <c r="N113" t="s">
        <v>194</v>
      </c>
      <c r="O113" t="s">
        <v>208</v>
      </c>
      <c r="P113" t="s">
        <v>204</v>
      </c>
      <c r="Q113" t="s">
        <v>174</v>
      </c>
      <c r="R113" t="s">
        <v>175</v>
      </c>
      <c r="S113" t="s">
        <v>148</v>
      </c>
      <c r="T113" t="s">
        <v>195</v>
      </c>
    </row>
    <row r="114" spans="1:20">
      <c r="A114" t="s">
        <v>152</v>
      </c>
      <c r="B114">
        <v>736</v>
      </c>
      <c r="C114">
        <v>1252</v>
      </c>
      <c r="D114">
        <v>1410</v>
      </c>
      <c r="E114">
        <v>1252</v>
      </c>
      <c r="F114">
        <v>1014</v>
      </c>
      <c r="G114">
        <v>1282</v>
      </c>
      <c r="H114">
        <v>1174</v>
      </c>
      <c r="I114">
        <v>2264</v>
      </c>
      <c r="J114">
        <v>2052</v>
      </c>
      <c r="K114">
        <v>2339</v>
      </c>
      <c r="L114" s="162">
        <v>2562</v>
      </c>
      <c r="M114">
        <v>2126</v>
      </c>
      <c r="N114">
        <v>1859</v>
      </c>
      <c r="O114">
        <v>815</v>
      </c>
      <c r="P114">
        <v>1366</v>
      </c>
      <c r="Q114">
        <v>1106</v>
      </c>
      <c r="R114">
        <v>1819</v>
      </c>
      <c r="S114">
        <v>1130</v>
      </c>
      <c r="T114">
        <v>413</v>
      </c>
    </row>
    <row r="115" spans="1:20">
      <c r="A115" t="s">
        <v>153</v>
      </c>
      <c r="B115">
        <v>558</v>
      </c>
      <c r="C115">
        <v>1027</v>
      </c>
      <c r="D115">
        <v>1096</v>
      </c>
      <c r="E115">
        <v>882</v>
      </c>
      <c r="F115">
        <v>634</v>
      </c>
      <c r="G115">
        <v>772</v>
      </c>
      <c r="H115">
        <v>615</v>
      </c>
      <c r="I115">
        <v>1687</v>
      </c>
      <c r="J115">
        <v>1735</v>
      </c>
      <c r="K115">
        <v>1829</v>
      </c>
      <c r="L115" s="162">
        <v>2295</v>
      </c>
      <c r="M115">
        <v>1795</v>
      </c>
      <c r="N115">
        <v>1771</v>
      </c>
      <c r="O115">
        <v>681</v>
      </c>
      <c r="P115">
        <v>650</v>
      </c>
      <c r="Q115">
        <v>726</v>
      </c>
      <c r="R115">
        <v>1356</v>
      </c>
      <c r="S115">
        <v>966</v>
      </c>
      <c r="T115">
        <v>371</v>
      </c>
    </row>
    <row r="116" spans="1:20">
      <c r="A116" t="s">
        <v>154</v>
      </c>
      <c r="B116">
        <f>B114-B115</f>
        <v>178</v>
      </c>
      <c r="C116">
        <f t="shared" ref="C116:T116" si="22">C114-C115</f>
        <v>225</v>
      </c>
      <c r="D116">
        <f t="shared" si="22"/>
        <v>314</v>
      </c>
      <c r="E116">
        <f t="shared" si="22"/>
        <v>370</v>
      </c>
      <c r="F116">
        <f t="shared" si="22"/>
        <v>380</v>
      </c>
      <c r="G116">
        <f t="shared" si="22"/>
        <v>510</v>
      </c>
      <c r="H116">
        <f t="shared" si="22"/>
        <v>559</v>
      </c>
      <c r="I116">
        <f t="shared" si="22"/>
        <v>577</v>
      </c>
      <c r="J116">
        <f t="shared" si="22"/>
        <v>317</v>
      </c>
      <c r="K116">
        <f t="shared" si="22"/>
        <v>510</v>
      </c>
      <c r="L116" s="162">
        <f t="shared" si="22"/>
        <v>267</v>
      </c>
      <c r="M116">
        <f t="shared" si="22"/>
        <v>331</v>
      </c>
      <c r="N116">
        <f t="shared" si="22"/>
        <v>88</v>
      </c>
      <c r="O116">
        <f t="shared" si="22"/>
        <v>134</v>
      </c>
      <c r="P116">
        <f t="shared" si="22"/>
        <v>716</v>
      </c>
      <c r="Q116">
        <f t="shared" si="22"/>
        <v>380</v>
      </c>
      <c r="R116">
        <f t="shared" si="22"/>
        <v>463</v>
      </c>
      <c r="S116">
        <f t="shared" si="22"/>
        <v>164</v>
      </c>
      <c r="T116">
        <f t="shared" si="22"/>
        <v>42</v>
      </c>
    </row>
    <row r="117" spans="1:20">
      <c r="A117" t="s">
        <v>155</v>
      </c>
      <c r="B117" s="163">
        <f>B116/B114</f>
        <v>0.24184782608695651</v>
      </c>
      <c r="C117" s="163">
        <f t="shared" ref="C117:T117" si="23">C116/C114</f>
        <v>0.17971246006389777</v>
      </c>
      <c r="D117" s="163">
        <f t="shared" si="23"/>
        <v>0.2226950354609929</v>
      </c>
      <c r="E117" s="163">
        <f t="shared" si="23"/>
        <v>0.29552715654952078</v>
      </c>
      <c r="F117" s="163">
        <f t="shared" si="23"/>
        <v>0.37475345167652863</v>
      </c>
      <c r="G117" s="163">
        <f t="shared" si="23"/>
        <v>0.39781591263650545</v>
      </c>
      <c r="H117" s="163">
        <f t="shared" si="23"/>
        <v>0.47614991482112434</v>
      </c>
      <c r="I117" s="163">
        <f t="shared" si="23"/>
        <v>0.25485865724381623</v>
      </c>
      <c r="J117" s="163">
        <f t="shared" si="23"/>
        <v>0.15448343079922028</v>
      </c>
      <c r="K117" s="163">
        <f t="shared" si="23"/>
        <v>0.21804189824711415</v>
      </c>
      <c r="L117" s="164">
        <f t="shared" si="23"/>
        <v>0.10421545667447307</v>
      </c>
      <c r="M117" s="163">
        <f t="shared" si="23"/>
        <v>0.15569143932267168</v>
      </c>
      <c r="N117" s="163">
        <f t="shared" si="23"/>
        <v>4.7337278106508875E-2</v>
      </c>
      <c r="O117" s="163">
        <f t="shared" si="23"/>
        <v>0.16441717791411042</v>
      </c>
      <c r="P117" s="163">
        <f t="shared" si="23"/>
        <v>0.52415812591508049</v>
      </c>
      <c r="Q117" s="163">
        <f t="shared" si="23"/>
        <v>0.34358047016274862</v>
      </c>
      <c r="R117" s="163">
        <f t="shared" si="23"/>
        <v>0.25453545904343045</v>
      </c>
      <c r="S117" s="163">
        <f t="shared" si="23"/>
        <v>0.14513274336283186</v>
      </c>
      <c r="T117" s="163">
        <f t="shared" si="23"/>
        <v>0.10169491525423729</v>
      </c>
    </row>
    <row r="118" spans="1:20">
      <c r="A118" t="s">
        <v>156</v>
      </c>
    </row>
    <row r="120" spans="1:20">
      <c r="A120" s="162" t="s">
        <v>196</v>
      </c>
    </row>
    <row r="121" spans="1:20">
      <c r="B121" t="s">
        <v>223</v>
      </c>
      <c r="C121" t="s">
        <v>214</v>
      </c>
      <c r="D121" t="s">
        <v>204</v>
      </c>
      <c r="E121" t="s">
        <v>174</v>
      </c>
      <c r="F121" t="s">
        <v>202</v>
      </c>
      <c r="G121" t="s">
        <v>176</v>
      </c>
      <c r="H121" s="162" t="s">
        <v>212</v>
      </c>
    </row>
    <row r="122" spans="1:20">
      <c r="A122" t="s">
        <v>152</v>
      </c>
      <c r="B122">
        <v>358</v>
      </c>
      <c r="C122">
        <v>229</v>
      </c>
      <c r="D122">
        <v>406</v>
      </c>
      <c r="E122">
        <v>426</v>
      </c>
      <c r="F122">
        <v>434</v>
      </c>
      <c r="G122">
        <v>479</v>
      </c>
      <c r="H122" s="162">
        <v>2823</v>
      </c>
    </row>
    <row r="123" spans="1:20">
      <c r="A123" t="s">
        <v>153</v>
      </c>
      <c r="B123">
        <v>305</v>
      </c>
      <c r="C123">
        <v>200</v>
      </c>
      <c r="D123">
        <v>331</v>
      </c>
      <c r="E123">
        <v>423</v>
      </c>
      <c r="F123">
        <v>375</v>
      </c>
      <c r="G123">
        <v>467</v>
      </c>
      <c r="H123" s="162">
        <v>2782</v>
      </c>
    </row>
    <row r="124" spans="1:20">
      <c r="A124" t="s">
        <v>154</v>
      </c>
      <c r="B124">
        <f t="shared" ref="B124:H124" si="24">B122-B123</f>
        <v>53</v>
      </c>
      <c r="C124">
        <f t="shared" si="24"/>
        <v>29</v>
      </c>
      <c r="D124">
        <f t="shared" si="24"/>
        <v>75</v>
      </c>
      <c r="E124">
        <f t="shared" si="24"/>
        <v>3</v>
      </c>
      <c r="F124">
        <f t="shared" si="24"/>
        <v>59</v>
      </c>
      <c r="G124">
        <f t="shared" si="24"/>
        <v>12</v>
      </c>
      <c r="H124" s="162">
        <f t="shared" si="24"/>
        <v>41</v>
      </c>
    </row>
    <row r="125" spans="1:20">
      <c r="A125" t="s">
        <v>155</v>
      </c>
      <c r="B125" s="163">
        <f t="shared" ref="B125:H125" si="25">B124/B122</f>
        <v>0.14804469273743018</v>
      </c>
      <c r="C125" s="163">
        <f t="shared" si="25"/>
        <v>0.12663755458515283</v>
      </c>
      <c r="D125" s="163">
        <f t="shared" si="25"/>
        <v>0.18472906403940886</v>
      </c>
      <c r="E125" s="163">
        <f t="shared" si="25"/>
        <v>7.0422535211267607E-3</v>
      </c>
      <c r="F125" s="163">
        <f t="shared" si="25"/>
        <v>0.13594470046082949</v>
      </c>
      <c r="G125" s="163">
        <f t="shared" si="25"/>
        <v>2.5052192066805846E-2</v>
      </c>
      <c r="H125" s="164">
        <f t="shared" si="25"/>
        <v>1.4523556500177117E-2</v>
      </c>
    </row>
    <row r="126" spans="1:20">
      <c r="A126" t="s">
        <v>156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workbookViewId="0">
      <selection activeCell="L8" sqref="L8"/>
    </sheetView>
  </sheetViews>
  <sheetFormatPr defaultRowHeight="15"/>
  <sheetData>
    <row r="1" spans="1:10">
      <c r="A1" s="114" t="s">
        <v>73</v>
      </c>
    </row>
    <row r="2" spans="1:10">
      <c r="B2" t="s">
        <v>72</v>
      </c>
      <c r="C2" t="s">
        <v>64</v>
      </c>
      <c r="D2" t="s">
        <v>65</v>
      </c>
      <c r="E2" t="s">
        <v>66</v>
      </c>
      <c r="F2" t="s">
        <v>67</v>
      </c>
      <c r="G2" t="s">
        <v>68</v>
      </c>
      <c r="H2" t="s">
        <v>69</v>
      </c>
      <c r="I2" t="s">
        <v>70</v>
      </c>
      <c r="J2" t="s">
        <v>71</v>
      </c>
    </row>
    <row r="3" spans="1:10">
      <c r="B3" s="151">
        <v>1</v>
      </c>
      <c r="C3" s="151">
        <v>1</v>
      </c>
      <c r="D3" s="151">
        <v>1.25</v>
      </c>
      <c r="E3" s="151">
        <v>1.25</v>
      </c>
      <c r="F3" s="151">
        <v>2</v>
      </c>
      <c r="G3" s="151">
        <v>1.25</v>
      </c>
      <c r="H3" s="151">
        <v>2</v>
      </c>
      <c r="I3" s="151">
        <v>1.25</v>
      </c>
      <c r="J3" s="151">
        <v>2</v>
      </c>
    </row>
    <row r="4" spans="1:10">
      <c r="B4" s="151">
        <v>2</v>
      </c>
      <c r="C4" s="151">
        <v>1.5</v>
      </c>
      <c r="D4" s="151">
        <v>1.5</v>
      </c>
      <c r="E4" s="151">
        <v>1.5</v>
      </c>
      <c r="F4" s="151">
        <v>1.5</v>
      </c>
      <c r="G4" s="151">
        <v>1.5</v>
      </c>
      <c r="H4" s="151">
        <v>1.5</v>
      </c>
      <c r="I4" s="151">
        <v>1.5</v>
      </c>
      <c r="J4" s="151">
        <v>1.5</v>
      </c>
    </row>
    <row r="5" spans="1:10">
      <c r="B5" s="151">
        <v>3</v>
      </c>
      <c r="C5" s="151">
        <v>1.5</v>
      </c>
      <c r="D5" s="151">
        <v>2</v>
      </c>
      <c r="E5" s="151">
        <v>2</v>
      </c>
      <c r="F5" s="151">
        <v>2</v>
      </c>
      <c r="G5" s="151">
        <v>2</v>
      </c>
      <c r="H5" s="151">
        <v>2</v>
      </c>
      <c r="I5" s="151">
        <v>2</v>
      </c>
      <c r="J5" s="151">
        <v>2.5</v>
      </c>
    </row>
    <row r="6" spans="1:10">
      <c r="B6" s="151">
        <v>4</v>
      </c>
      <c r="C6" s="151">
        <v>2</v>
      </c>
      <c r="D6" s="151">
        <v>2.5</v>
      </c>
      <c r="E6" s="151">
        <v>2.5</v>
      </c>
      <c r="F6" s="151">
        <v>2</v>
      </c>
      <c r="G6" s="151">
        <v>2</v>
      </c>
      <c r="H6" s="151">
        <v>2</v>
      </c>
      <c r="I6" s="151">
        <v>1.5</v>
      </c>
      <c r="J6" s="151">
        <v>2.5</v>
      </c>
    </row>
    <row r="7" spans="1:10">
      <c r="B7" s="151">
        <v>5</v>
      </c>
      <c r="C7" s="151">
        <v>3</v>
      </c>
      <c r="D7" s="151">
        <v>3</v>
      </c>
      <c r="E7" s="151">
        <v>3</v>
      </c>
      <c r="F7" s="151">
        <v>3</v>
      </c>
      <c r="G7" s="151">
        <v>3</v>
      </c>
      <c r="H7" s="151">
        <v>2.5</v>
      </c>
      <c r="I7" s="151">
        <v>2.5</v>
      </c>
      <c r="J7" s="151">
        <v>3</v>
      </c>
    </row>
    <row r="8" spans="1:10">
      <c r="B8" s="151">
        <v>6</v>
      </c>
      <c r="C8" s="151">
        <v>2.5</v>
      </c>
      <c r="D8" s="151">
        <v>2.5</v>
      </c>
      <c r="E8" s="151">
        <v>3</v>
      </c>
      <c r="F8" s="151">
        <v>3</v>
      </c>
      <c r="G8" s="151">
        <v>2.5</v>
      </c>
      <c r="H8" s="151">
        <v>2.5</v>
      </c>
      <c r="I8" s="151">
        <v>2.5</v>
      </c>
      <c r="J8" s="151">
        <v>3</v>
      </c>
    </row>
    <row r="9" spans="1:10">
      <c r="B9" s="151">
        <v>7</v>
      </c>
      <c r="C9" s="151">
        <v>2</v>
      </c>
      <c r="D9" s="151">
        <v>2.5</v>
      </c>
      <c r="E9" s="151">
        <v>2.5</v>
      </c>
      <c r="F9" s="151">
        <v>2.5</v>
      </c>
      <c r="G9" s="151">
        <v>2.5</v>
      </c>
      <c r="H9" s="151">
        <v>2.5</v>
      </c>
      <c r="I9" s="151">
        <v>2.5</v>
      </c>
      <c r="J9" s="151">
        <v>3</v>
      </c>
    </row>
    <row r="10" spans="1:10">
      <c r="B10" s="151">
        <v>8</v>
      </c>
      <c r="C10" s="151">
        <v>2.5</v>
      </c>
      <c r="D10" s="151">
        <v>2.5</v>
      </c>
      <c r="E10" s="151">
        <v>2.5</v>
      </c>
      <c r="F10" s="151">
        <v>2.5</v>
      </c>
      <c r="G10" s="151">
        <v>2.5</v>
      </c>
      <c r="H10" s="151">
        <v>2.5</v>
      </c>
      <c r="I10" s="151">
        <v>2.5</v>
      </c>
      <c r="J10" s="151">
        <v>2.5</v>
      </c>
    </row>
    <row r="11" spans="1:10">
      <c r="B11" s="151">
        <v>9</v>
      </c>
      <c r="C11" s="151">
        <v>2.5</v>
      </c>
      <c r="D11" s="151">
        <v>2.5</v>
      </c>
      <c r="E11" s="151">
        <v>3</v>
      </c>
      <c r="F11" s="151">
        <v>3</v>
      </c>
      <c r="G11" s="151">
        <v>3</v>
      </c>
      <c r="H11" s="151">
        <v>2.5</v>
      </c>
      <c r="I11" s="151">
        <v>2.5</v>
      </c>
      <c r="J11" s="151">
        <v>3</v>
      </c>
    </row>
    <row r="12" spans="1:10">
      <c r="B12" s="151">
        <v>10</v>
      </c>
      <c r="C12" s="151">
        <v>3</v>
      </c>
      <c r="D12" s="151">
        <v>4</v>
      </c>
      <c r="E12" s="151">
        <v>3</v>
      </c>
      <c r="F12" s="151">
        <v>4</v>
      </c>
      <c r="G12" s="151">
        <v>3</v>
      </c>
      <c r="H12" s="151">
        <v>4</v>
      </c>
      <c r="I12" s="151">
        <v>4</v>
      </c>
      <c r="J12" s="151">
        <v>4</v>
      </c>
    </row>
    <row r="13" spans="1:10">
      <c r="B13" s="151">
        <v>11</v>
      </c>
      <c r="C13" s="151">
        <v>2</v>
      </c>
      <c r="D13" s="151">
        <v>2</v>
      </c>
      <c r="E13" s="151">
        <v>2</v>
      </c>
      <c r="F13" s="151">
        <v>2</v>
      </c>
      <c r="G13" s="151">
        <v>2</v>
      </c>
      <c r="H13" s="151">
        <v>2</v>
      </c>
      <c r="I13" s="151">
        <v>2</v>
      </c>
      <c r="J13" s="151">
        <v>2</v>
      </c>
    </row>
    <row r="14" spans="1:10">
      <c r="B14" s="151">
        <v>12</v>
      </c>
      <c r="C14" s="151">
        <v>3</v>
      </c>
      <c r="D14" s="151">
        <v>2.5</v>
      </c>
      <c r="E14" s="151">
        <v>2.5</v>
      </c>
      <c r="F14" s="151">
        <v>2.5</v>
      </c>
      <c r="G14" s="151">
        <v>2.5</v>
      </c>
      <c r="H14" s="151">
        <v>2.5</v>
      </c>
      <c r="I14" s="151">
        <v>2.5</v>
      </c>
      <c r="J14" s="151">
        <v>3</v>
      </c>
    </row>
    <row r="15" spans="1:10">
      <c r="B15" s="151">
        <v>13</v>
      </c>
      <c r="C15" s="151">
        <v>3</v>
      </c>
      <c r="D15" s="151">
        <v>2.5</v>
      </c>
      <c r="E15" s="151">
        <v>2.5</v>
      </c>
      <c r="F15" s="151">
        <v>2.5</v>
      </c>
      <c r="G15" s="151">
        <v>2.5</v>
      </c>
      <c r="H15" s="151">
        <v>2.5</v>
      </c>
      <c r="I15" s="151">
        <v>2.5</v>
      </c>
      <c r="J15" s="151">
        <v>3</v>
      </c>
    </row>
    <row r="16" spans="1:10">
      <c r="B16" s="151">
        <v>14</v>
      </c>
      <c r="C16" s="151">
        <v>2.5</v>
      </c>
      <c r="D16" s="151">
        <v>2.5</v>
      </c>
      <c r="E16" s="151">
        <v>2.5</v>
      </c>
      <c r="F16" s="151">
        <v>2.5</v>
      </c>
      <c r="G16" s="151">
        <v>2.5</v>
      </c>
      <c r="H16" s="151">
        <v>2.5</v>
      </c>
      <c r="I16" s="151">
        <v>2.5</v>
      </c>
      <c r="J16" s="151">
        <v>2.5</v>
      </c>
    </row>
    <row r="17" spans="1:10">
      <c r="B17" s="151">
        <v>15</v>
      </c>
      <c r="C17" s="151">
        <v>2</v>
      </c>
      <c r="D17" s="151">
        <v>2</v>
      </c>
      <c r="E17" s="151">
        <v>2</v>
      </c>
      <c r="F17" s="151">
        <v>2</v>
      </c>
      <c r="G17" s="151">
        <v>2</v>
      </c>
      <c r="H17" s="151">
        <v>2</v>
      </c>
      <c r="I17" s="151">
        <v>2</v>
      </c>
      <c r="J17" s="151">
        <v>2</v>
      </c>
    </row>
    <row r="18" spans="1:10">
      <c r="B18" s="151">
        <v>16</v>
      </c>
      <c r="C18" s="151">
        <v>2</v>
      </c>
      <c r="D18" s="151">
        <v>2</v>
      </c>
      <c r="E18" s="151">
        <v>2</v>
      </c>
      <c r="F18" s="151">
        <v>2</v>
      </c>
      <c r="G18" s="151">
        <v>2</v>
      </c>
      <c r="H18" s="151">
        <v>2</v>
      </c>
      <c r="I18" s="151">
        <v>2</v>
      </c>
      <c r="J18" s="151">
        <v>2</v>
      </c>
    </row>
    <row r="19" spans="1:10">
      <c r="B19" s="151">
        <v>17</v>
      </c>
      <c r="C19" s="151">
        <v>2</v>
      </c>
      <c r="D19" s="151">
        <v>2</v>
      </c>
      <c r="E19" s="151">
        <v>1.5</v>
      </c>
      <c r="F19" s="151">
        <v>1.5</v>
      </c>
      <c r="G19" s="151">
        <v>1.5</v>
      </c>
      <c r="H19" s="151">
        <v>2</v>
      </c>
      <c r="I19" s="151">
        <v>2</v>
      </c>
      <c r="J19" s="151">
        <v>2.5</v>
      </c>
    </row>
    <row r="20" spans="1:10">
      <c r="B20" s="151">
        <v>18</v>
      </c>
      <c r="C20" s="151">
        <v>2</v>
      </c>
      <c r="D20" s="151">
        <v>2</v>
      </c>
      <c r="E20" s="151">
        <v>2</v>
      </c>
      <c r="F20" s="151">
        <v>2</v>
      </c>
      <c r="G20" s="151">
        <v>2</v>
      </c>
      <c r="H20" s="151">
        <v>2.5</v>
      </c>
      <c r="I20" s="151">
        <v>2</v>
      </c>
      <c r="J20" s="151">
        <v>2.5</v>
      </c>
    </row>
    <row r="21" spans="1:10">
      <c r="B21" s="151">
        <v>19</v>
      </c>
      <c r="C21" s="151">
        <v>2</v>
      </c>
      <c r="D21" s="151">
        <v>2</v>
      </c>
      <c r="E21" s="151">
        <v>2</v>
      </c>
      <c r="F21" s="151">
        <v>2</v>
      </c>
      <c r="G21" s="151">
        <v>2</v>
      </c>
      <c r="H21" s="151">
        <v>2</v>
      </c>
      <c r="I21" s="151">
        <v>2</v>
      </c>
      <c r="J21" s="151">
        <v>3</v>
      </c>
    </row>
    <row r="22" spans="1:10">
      <c r="B22" s="151">
        <v>20</v>
      </c>
      <c r="C22" s="151">
        <v>3</v>
      </c>
      <c r="D22" s="151">
        <v>2</v>
      </c>
      <c r="E22" s="151">
        <v>2</v>
      </c>
      <c r="F22" s="151">
        <v>2</v>
      </c>
      <c r="G22" s="151">
        <v>2</v>
      </c>
      <c r="H22" s="151">
        <v>2</v>
      </c>
      <c r="I22" s="151">
        <v>2</v>
      </c>
      <c r="J22" s="151">
        <v>3</v>
      </c>
    </row>
    <row r="23" spans="1:10">
      <c r="B23" s="151">
        <v>21</v>
      </c>
      <c r="C23" s="151">
        <v>2</v>
      </c>
      <c r="D23" s="151">
        <v>2</v>
      </c>
      <c r="E23" s="151">
        <v>2</v>
      </c>
      <c r="F23" s="151">
        <v>2</v>
      </c>
      <c r="G23" s="151">
        <v>2.5</v>
      </c>
      <c r="H23" s="151">
        <v>2</v>
      </c>
      <c r="I23" s="151">
        <v>2</v>
      </c>
      <c r="J23" s="151">
        <v>2</v>
      </c>
    </row>
    <row r="24" spans="1:10">
      <c r="B24" s="151">
        <v>22</v>
      </c>
      <c r="C24" s="151">
        <v>2.5</v>
      </c>
      <c r="D24" s="151">
        <v>2</v>
      </c>
      <c r="E24" s="151">
        <v>2</v>
      </c>
      <c r="F24" s="151">
        <v>2</v>
      </c>
      <c r="G24" s="151">
        <v>2</v>
      </c>
      <c r="H24" s="151">
        <v>2</v>
      </c>
      <c r="I24" s="151">
        <v>2</v>
      </c>
      <c r="J24" s="151">
        <v>2</v>
      </c>
    </row>
    <row r="25" spans="1:10">
      <c r="B25" s="151">
        <v>23</v>
      </c>
      <c r="C25" s="151">
        <v>2.5</v>
      </c>
      <c r="D25" s="151">
        <v>2.5</v>
      </c>
      <c r="E25" s="151">
        <v>2.5</v>
      </c>
      <c r="F25" s="151">
        <v>2.5</v>
      </c>
      <c r="G25" s="151">
        <v>2.5</v>
      </c>
      <c r="H25" s="151">
        <v>2.5</v>
      </c>
      <c r="I25" s="151">
        <v>2.5</v>
      </c>
      <c r="J25" s="151">
        <v>2.5</v>
      </c>
    </row>
    <row r="26" spans="1:10">
      <c r="B26" s="151">
        <v>24</v>
      </c>
      <c r="C26" s="151">
        <v>2.5</v>
      </c>
      <c r="D26" s="151">
        <v>2.5</v>
      </c>
      <c r="E26" s="151">
        <v>2.5</v>
      </c>
      <c r="F26" s="151">
        <v>2.5</v>
      </c>
      <c r="G26" s="151">
        <v>2.5</v>
      </c>
      <c r="H26" s="151">
        <v>2.5</v>
      </c>
      <c r="I26" s="151">
        <v>2.5</v>
      </c>
      <c r="J26" s="151">
        <v>2.5</v>
      </c>
    </row>
    <row r="28" spans="1:10">
      <c r="A28" t="s">
        <v>74</v>
      </c>
    </row>
    <row r="29" spans="1:10">
      <c r="B29" t="s">
        <v>72</v>
      </c>
      <c r="C29" t="s">
        <v>64</v>
      </c>
      <c r="D29" t="s">
        <v>65</v>
      </c>
      <c r="E29" t="s">
        <v>66</v>
      </c>
      <c r="F29" t="s">
        <v>67</v>
      </c>
      <c r="G29" t="s">
        <v>68</v>
      </c>
      <c r="H29" t="s">
        <v>69</v>
      </c>
      <c r="I29" t="s">
        <v>70</v>
      </c>
      <c r="J29" t="s">
        <v>71</v>
      </c>
    </row>
    <row r="30" spans="1:10">
      <c r="B30" s="151">
        <v>1</v>
      </c>
      <c r="C30" s="151">
        <v>0.375</v>
      </c>
      <c r="D30" s="151">
        <v>0.25</v>
      </c>
      <c r="E30" s="151">
        <v>0.25</v>
      </c>
      <c r="F30" s="151">
        <v>0.25</v>
      </c>
      <c r="G30" s="151">
        <v>0.375</v>
      </c>
      <c r="H30" s="151">
        <v>0.375</v>
      </c>
      <c r="I30" s="151">
        <v>0.25</v>
      </c>
      <c r="J30" s="151">
        <v>0.25</v>
      </c>
    </row>
    <row r="31" spans="1:10">
      <c r="B31" s="151">
        <v>2</v>
      </c>
      <c r="C31" s="151">
        <v>0.75</v>
      </c>
      <c r="D31" s="151">
        <v>0.75</v>
      </c>
      <c r="E31" s="151">
        <v>0.5</v>
      </c>
      <c r="F31" s="151">
        <v>0.375</v>
      </c>
      <c r="G31" s="151">
        <v>0.75</v>
      </c>
      <c r="H31" s="151">
        <v>0.75</v>
      </c>
      <c r="I31" s="151">
        <v>0.75</v>
      </c>
      <c r="J31" s="151">
        <v>0.75</v>
      </c>
    </row>
    <row r="32" spans="1:10">
      <c r="B32" s="151">
        <v>3</v>
      </c>
      <c r="C32" s="151">
        <v>1</v>
      </c>
      <c r="D32" s="151">
        <v>0.75</v>
      </c>
      <c r="E32" s="151">
        <v>0.75</v>
      </c>
      <c r="F32" s="151">
        <v>0.75</v>
      </c>
      <c r="G32" s="151">
        <v>0.75</v>
      </c>
      <c r="H32" s="151">
        <v>0.75</v>
      </c>
      <c r="I32" s="151">
        <v>1</v>
      </c>
      <c r="J32" s="151">
        <v>1</v>
      </c>
    </row>
    <row r="33" spans="2:10">
      <c r="B33" s="151">
        <v>4</v>
      </c>
      <c r="C33" s="151">
        <v>1.5</v>
      </c>
      <c r="D33" s="151">
        <v>0.75</v>
      </c>
      <c r="E33" s="151">
        <v>0.75</v>
      </c>
      <c r="F33" s="151">
        <v>0.75</v>
      </c>
      <c r="G33" s="151">
        <v>0.75</v>
      </c>
      <c r="H33" s="151">
        <v>0.75</v>
      </c>
      <c r="I33" s="151">
        <v>0.75</v>
      </c>
      <c r="J33" s="151">
        <v>1</v>
      </c>
    </row>
    <row r="34" spans="2:10">
      <c r="B34" s="151">
        <v>5</v>
      </c>
      <c r="C34" s="151">
        <v>1.5</v>
      </c>
      <c r="D34" s="151">
        <v>1.5</v>
      </c>
      <c r="E34" s="151">
        <v>1</v>
      </c>
      <c r="F34" s="151">
        <v>1</v>
      </c>
      <c r="G34" s="151">
        <v>1</v>
      </c>
      <c r="H34" s="151">
        <v>1</v>
      </c>
      <c r="I34" s="151">
        <v>1</v>
      </c>
      <c r="J34" s="151">
        <v>3</v>
      </c>
    </row>
    <row r="35" spans="2:10">
      <c r="B35" s="151">
        <v>6</v>
      </c>
      <c r="C35" s="151">
        <v>1.5</v>
      </c>
      <c r="D35" s="151">
        <v>1.5</v>
      </c>
      <c r="E35" s="151">
        <v>0.75</v>
      </c>
      <c r="F35" s="151">
        <v>0.75</v>
      </c>
      <c r="G35" s="151">
        <v>0.75</v>
      </c>
      <c r="H35" s="151">
        <v>1</v>
      </c>
      <c r="I35" s="151">
        <v>1</v>
      </c>
      <c r="J35" s="151">
        <v>4</v>
      </c>
    </row>
    <row r="36" spans="2:10">
      <c r="B36" s="151">
        <v>7</v>
      </c>
      <c r="C36" s="151">
        <v>1.5</v>
      </c>
      <c r="D36" s="151">
        <v>1.5</v>
      </c>
      <c r="E36" s="151">
        <v>0.75</v>
      </c>
      <c r="F36" s="151">
        <v>0.75</v>
      </c>
      <c r="G36" s="151">
        <v>0.75</v>
      </c>
      <c r="H36" s="151">
        <v>0.75</v>
      </c>
      <c r="I36" s="151">
        <v>0.75</v>
      </c>
      <c r="J36" s="151">
        <v>4</v>
      </c>
    </row>
    <row r="37" spans="2:10">
      <c r="B37" s="151">
        <v>8</v>
      </c>
      <c r="C37" s="151">
        <v>2</v>
      </c>
      <c r="D37" s="151">
        <v>4</v>
      </c>
      <c r="E37" s="151">
        <v>1.5</v>
      </c>
      <c r="F37" s="151">
        <v>1.5</v>
      </c>
      <c r="G37" s="151">
        <v>1</v>
      </c>
      <c r="H37" s="151">
        <v>1.5</v>
      </c>
      <c r="I37" s="151">
        <v>1</v>
      </c>
      <c r="J37" s="151">
        <v>6</v>
      </c>
    </row>
    <row r="38" spans="2:10">
      <c r="B38" s="151">
        <v>9</v>
      </c>
      <c r="C38" s="151">
        <v>2.5</v>
      </c>
      <c r="D38" s="151">
        <v>4</v>
      </c>
      <c r="E38" s="151">
        <v>2</v>
      </c>
      <c r="F38" s="151">
        <v>3</v>
      </c>
      <c r="G38" s="151">
        <v>1.5</v>
      </c>
      <c r="H38" s="151">
        <v>2.5</v>
      </c>
      <c r="I38" s="151">
        <v>1.5</v>
      </c>
      <c r="J38" s="151">
        <v>7</v>
      </c>
    </row>
    <row r="39" spans="2:10">
      <c r="B39" s="151">
        <v>10</v>
      </c>
      <c r="C39" s="151">
        <v>2</v>
      </c>
      <c r="D39" s="151">
        <v>4</v>
      </c>
      <c r="E39" s="151">
        <v>1.5</v>
      </c>
      <c r="F39" s="151">
        <v>2.5</v>
      </c>
      <c r="G39" s="151">
        <v>1.5</v>
      </c>
      <c r="H39" s="151">
        <v>2.5</v>
      </c>
      <c r="I39" s="151">
        <v>1.5</v>
      </c>
      <c r="J39" s="151">
        <v>4</v>
      </c>
    </row>
    <row r="40" spans="2:10">
      <c r="B40" s="151">
        <v>11</v>
      </c>
      <c r="C40" s="151">
        <v>2</v>
      </c>
      <c r="D40" s="151">
        <v>4</v>
      </c>
      <c r="E40" s="151">
        <v>1.5</v>
      </c>
      <c r="F40" s="151">
        <v>2.5</v>
      </c>
      <c r="G40" s="151">
        <v>1.25</v>
      </c>
      <c r="H40" s="151">
        <v>3</v>
      </c>
      <c r="I40" s="151">
        <v>2</v>
      </c>
      <c r="J40" s="151">
        <v>3</v>
      </c>
    </row>
    <row r="41" spans="2:10">
      <c r="B41" s="151">
        <v>12</v>
      </c>
      <c r="C41" s="151">
        <v>2</v>
      </c>
      <c r="D41" s="151">
        <v>5</v>
      </c>
      <c r="E41" s="151">
        <v>2</v>
      </c>
      <c r="F41" s="151">
        <v>3</v>
      </c>
      <c r="G41" s="151">
        <v>1.5</v>
      </c>
      <c r="H41" s="151">
        <v>3</v>
      </c>
      <c r="I41" s="151">
        <v>2</v>
      </c>
      <c r="J41" s="151">
        <v>5</v>
      </c>
    </row>
    <row r="42" spans="2:10">
      <c r="B42" s="151">
        <v>13</v>
      </c>
      <c r="C42" s="151">
        <v>2.5</v>
      </c>
      <c r="D42" s="151">
        <v>5</v>
      </c>
      <c r="E42" s="151">
        <v>2</v>
      </c>
      <c r="F42" s="151">
        <v>3</v>
      </c>
      <c r="G42" s="151">
        <v>1.5</v>
      </c>
      <c r="H42" s="151">
        <v>5</v>
      </c>
      <c r="I42" s="151">
        <v>2.5</v>
      </c>
      <c r="J42" s="151">
        <v>5</v>
      </c>
    </row>
    <row r="43" spans="2:10">
      <c r="B43" s="151">
        <v>14</v>
      </c>
      <c r="C43" s="151">
        <v>2.5</v>
      </c>
      <c r="D43" s="151">
        <v>7</v>
      </c>
      <c r="E43" s="151">
        <v>1.6</v>
      </c>
      <c r="F43" s="151">
        <v>4</v>
      </c>
      <c r="G43" s="151">
        <v>1.25</v>
      </c>
      <c r="H43" s="151">
        <v>4.5</v>
      </c>
      <c r="I43" s="151">
        <v>2.5</v>
      </c>
      <c r="J43" s="151">
        <v>5</v>
      </c>
    </row>
    <row r="44" spans="2:10">
      <c r="B44" s="151">
        <v>15</v>
      </c>
      <c r="C44" s="151">
        <v>4</v>
      </c>
      <c r="D44" s="151">
        <v>6</v>
      </c>
      <c r="E44" s="151">
        <v>2.5</v>
      </c>
      <c r="F44" s="151">
        <v>4</v>
      </c>
      <c r="G44" s="151">
        <v>2</v>
      </c>
      <c r="H44" s="151">
        <v>4</v>
      </c>
      <c r="I44" s="151">
        <v>2.5</v>
      </c>
      <c r="J44" s="151">
        <v>6</v>
      </c>
    </row>
    <row r="45" spans="2:10">
      <c r="B45" s="151">
        <v>16</v>
      </c>
      <c r="C45" s="151">
        <v>6</v>
      </c>
      <c r="D45" s="151">
        <v>8</v>
      </c>
      <c r="E45" s="151">
        <v>2.5</v>
      </c>
      <c r="F45" s="151">
        <v>5</v>
      </c>
      <c r="G45" s="151">
        <v>2.5</v>
      </c>
      <c r="H45" s="151">
        <v>6</v>
      </c>
      <c r="I45" s="151">
        <v>3</v>
      </c>
      <c r="J45" s="151">
        <v>8</v>
      </c>
    </row>
    <row r="46" spans="2:10">
      <c r="B46" s="151">
        <v>17</v>
      </c>
      <c r="C46" s="151">
        <v>7</v>
      </c>
      <c r="D46" s="151">
        <v>8</v>
      </c>
      <c r="E46" s="151">
        <v>3</v>
      </c>
      <c r="F46" s="151">
        <v>5</v>
      </c>
      <c r="G46" s="151">
        <v>4</v>
      </c>
      <c r="H46" s="151">
        <v>6</v>
      </c>
      <c r="I46" s="151">
        <v>6</v>
      </c>
      <c r="J46" s="151">
        <v>9</v>
      </c>
    </row>
    <row r="47" spans="2:10">
      <c r="B47" s="151">
        <v>18</v>
      </c>
      <c r="C47" s="151">
        <v>9</v>
      </c>
      <c r="D47" s="151">
        <v>7</v>
      </c>
      <c r="E47" s="151">
        <v>4</v>
      </c>
      <c r="F47" s="151">
        <v>4.5</v>
      </c>
      <c r="G47" s="151">
        <v>2.5</v>
      </c>
      <c r="H47" s="151">
        <v>5</v>
      </c>
      <c r="I47" s="151">
        <v>7</v>
      </c>
      <c r="J47" s="151">
        <v>7</v>
      </c>
    </row>
    <row r="48" spans="2:10">
      <c r="B48" s="151">
        <v>19</v>
      </c>
      <c r="C48" s="151">
        <v>9</v>
      </c>
      <c r="D48" s="151">
        <v>8</v>
      </c>
      <c r="E48" s="151">
        <v>4</v>
      </c>
      <c r="F48" s="151">
        <v>5</v>
      </c>
      <c r="G48" s="151">
        <v>3</v>
      </c>
      <c r="H48" s="151">
        <v>6</v>
      </c>
      <c r="I48" s="151">
        <v>9</v>
      </c>
      <c r="J48" s="151">
        <v>8</v>
      </c>
    </row>
    <row r="49" spans="2:10">
      <c r="B49" s="151">
        <v>20</v>
      </c>
      <c r="C49" s="151">
        <v>10</v>
      </c>
      <c r="D49" s="151">
        <v>10</v>
      </c>
      <c r="E49" s="151">
        <v>5</v>
      </c>
      <c r="F49" s="151">
        <v>5</v>
      </c>
      <c r="G49" s="151">
        <v>4</v>
      </c>
      <c r="H49" s="151">
        <v>7</v>
      </c>
      <c r="I49" s="151">
        <v>10</v>
      </c>
      <c r="J49" s="151">
        <v>10</v>
      </c>
    </row>
    <row r="50" spans="2:10">
      <c r="B50" s="151">
        <v>21</v>
      </c>
      <c r="C50" s="151">
        <v>16</v>
      </c>
      <c r="D50" s="151">
        <v>8</v>
      </c>
      <c r="E50" s="151">
        <v>2.5</v>
      </c>
      <c r="F50" s="151">
        <v>4</v>
      </c>
      <c r="G50" s="151">
        <v>4</v>
      </c>
      <c r="H50" s="151">
        <v>5</v>
      </c>
      <c r="I50" s="151">
        <v>8</v>
      </c>
      <c r="J50" s="151">
        <v>8</v>
      </c>
    </row>
    <row r="51" spans="2:10">
      <c r="B51" s="151">
        <v>22</v>
      </c>
      <c r="C51" s="151">
        <v>16</v>
      </c>
      <c r="D51" s="151">
        <v>16</v>
      </c>
      <c r="E51" s="151">
        <v>2.5</v>
      </c>
      <c r="F51" s="151">
        <v>4</v>
      </c>
      <c r="G51" s="151">
        <v>4</v>
      </c>
      <c r="H51" s="151">
        <v>5</v>
      </c>
      <c r="I51" s="151">
        <v>8</v>
      </c>
      <c r="J51" s="151">
        <v>8</v>
      </c>
    </row>
    <row r="52" spans="2:10">
      <c r="B52" s="151">
        <v>23</v>
      </c>
      <c r="C52" s="151">
        <v>16</v>
      </c>
      <c r="D52" s="151">
        <v>16</v>
      </c>
      <c r="E52" s="151">
        <v>2.5</v>
      </c>
      <c r="F52" s="151">
        <v>2.5</v>
      </c>
      <c r="G52" s="151">
        <v>2.5</v>
      </c>
      <c r="H52" s="151">
        <v>5</v>
      </c>
      <c r="I52" s="151">
        <v>5</v>
      </c>
      <c r="J52" s="151">
        <v>5</v>
      </c>
    </row>
    <row r="53" spans="2:10">
      <c r="B53" s="151">
        <v>24</v>
      </c>
      <c r="C53" s="151">
        <v>16</v>
      </c>
      <c r="D53" s="151">
        <v>16</v>
      </c>
      <c r="E53" s="151">
        <v>2.5</v>
      </c>
      <c r="F53" s="151">
        <v>2.5</v>
      </c>
      <c r="G53" s="151">
        <v>2.5</v>
      </c>
      <c r="H53" s="151">
        <v>5</v>
      </c>
      <c r="I53" s="151">
        <v>5</v>
      </c>
      <c r="J53" s="151">
        <v>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workbookViewId="0">
      <selection sqref="A1:P9"/>
    </sheetView>
  </sheetViews>
  <sheetFormatPr defaultRowHeight="15"/>
  <sheetData>
    <row r="1" spans="1:16" ht="15.75">
      <c r="A1" s="152" t="s">
        <v>75</v>
      </c>
      <c r="B1" s="581" t="s">
        <v>76</v>
      </c>
      <c r="C1" s="581"/>
      <c r="D1" s="581"/>
      <c r="E1" s="581" t="s">
        <v>77</v>
      </c>
      <c r="F1" s="581"/>
      <c r="G1" s="581"/>
      <c r="H1" s="581" t="s">
        <v>78</v>
      </c>
      <c r="I1" s="581"/>
      <c r="J1" s="581"/>
      <c r="K1" s="581" t="s">
        <v>79</v>
      </c>
      <c r="L1" s="581"/>
      <c r="M1" s="581"/>
      <c r="N1" s="581" t="s">
        <v>80</v>
      </c>
      <c r="O1" s="581"/>
      <c r="P1" s="581"/>
    </row>
    <row r="2" spans="1:16">
      <c r="A2" s="151">
        <v>80</v>
      </c>
      <c r="B2" s="151">
        <v>11.65963781</v>
      </c>
      <c r="C2" s="151">
        <v>12.94964029</v>
      </c>
      <c r="D2" s="151"/>
      <c r="E2" s="151">
        <v>10.658112579999999</v>
      </c>
      <c r="F2" s="151">
        <v>12.27235099</v>
      </c>
      <c r="G2" s="151"/>
      <c r="H2" s="151">
        <v>24.015933589999999</v>
      </c>
      <c r="I2" s="151">
        <v>24.61800435</v>
      </c>
      <c r="J2" s="151"/>
      <c r="K2" s="151">
        <v>33.04272649</v>
      </c>
      <c r="L2" s="151">
        <v>28.473318410000001</v>
      </c>
      <c r="M2" s="151"/>
      <c r="N2" s="151">
        <v>7.9457917260000004</v>
      </c>
      <c r="O2" s="151">
        <v>4.8644793149999996</v>
      </c>
      <c r="P2" s="151"/>
    </row>
    <row r="3" spans="1:16">
      <c r="A3" s="151">
        <v>26.666666670000001</v>
      </c>
      <c r="B3" s="151">
        <v>13.346564130000001</v>
      </c>
      <c r="C3" s="151">
        <v>13.64425701</v>
      </c>
      <c r="D3" s="151"/>
      <c r="E3" s="151">
        <v>15.997516559999999</v>
      </c>
      <c r="F3" s="151">
        <v>12.02400662</v>
      </c>
      <c r="G3" s="151"/>
      <c r="H3" s="151">
        <v>28.467608290000001</v>
      </c>
      <c r="I3" s="151">
        <v>28.2851626</v>
      </c>
      <c r="J3" s="151"/>
      <c r="K3" s="151">
        <v>39.558795670000002</v>
      </c>
      <c r="L3" s="151">
        <v>35.630503519999998</v>
      </c>
      <c r="M3" s="151"/>
      <c r="N3" s="151">
        <v>3.6661911549999999</v>
      </c>
      <c r="O3" s="151">
        <v>4.094151213</v>
      </c>
      <c r="P3" s="151"/>
    </row>
    <row r="4" spans="1:16">
      <c r="A4" s="151">
        <v>8.8888888890000004</v>
      </c>
      <c r="B4" s="151">
        <v>15.827338129999999</v>
      </c>
      <c r="C4" s="151">
        <v>16.32349293</v>
      </c>
      <c r="D4" s="151"/>
      <c r="E4" s="151">
        <v>22.702814570000001</v>
      </c>
      <c r="F4" s="151">
        <v>22.702814570000001</v>
      </c>
      <c r="G4" s="151"/>
      <c r="H4" s="151">
        <v>37.681115349999999</v>
      </c>
      <c r="I4" s="151">
        <v>33.995712529999999</v>
      </c>
      <c r="J4" s="151"/>
      <c r="K4" s="151">
        <v>45.701851949999998</v>
      </c>
      <c r="L4" s="151">
        <v>47.671826350000003</v>
      </c>
      <c r="M4" s="151"/>
      <c r="N4" s="151">
        <v>6.1483594860000004</v>
      </c>
      <c r="O4" s="151">
        <v>4.094151213</v>
      </c>
      <c r="P4" s="151"/>
    </row>
    <row r="5" spans="1:16">
      <c r="A5" s="151">
        <v>2.9629629629999998</v>
      </c>
      <c r="B5" s="151">
        <v>43.810468870000001</v>
      </c>
      <c r="C5" s="151">
        <v>37.062763580000002</v>
      </c>
      <c r="D5" s="151"/>
      <c r="E5" s="151">
        <v>66.535596029999994</v>
      </c>
      <c r="F5" s="151">
        <v>49.399834439999999</v>
      </c>
      <c r="G5" s="151"/>
      <c r="H5" s="151">
        <v>59.939488849999996</v>
      </c>
      <c r="I5" s="151">
        <v>51.072628590000001</v>
      </c>
      <c r="J5" s="151"/>
      <c r="K5" s="151">
        <v>54.887294730000001</v>
      </c>
      <c r="L5" s="151">
        <v>56.647449379999998</v>
      </c>
      <c r="M5" s="151"/>
      <c r="N5" s="151">
        <v>64.95007133</v>
      </c>
      <c r="O5" s="151">
        <v>48.430813120000003</v>
      </c>
      <c r="P5" s="151"/>
    </row>
    <row r="6" spans="1:16">
      <c r="A6" s="151">
        <v>0.98765432099999995</v>
      </c>
      <c r="B6" s="151">
        <v>110.592905</v>
      </c>
      <c r="C6" s="151">
        <v>113.1232945</v>
      </c>
      <c r="D6" s="151"/>
      <c r="E6" s="151">
        <v>132.34685429999999</v>
      </c>
      <c r="F6" s="151">
        <v>137.93460260000001</v>
      </c>
      <c r="G6" s="151"/>
      <c r="H6" s="151">
        <v>136.1835404</v>
      </c>
      <c r="I6" s="151">
        <v>132.096757</v>
      </c>
      <c r="J6" s="151"/>
      <c r="K6" s="151">
        <v>87.292790850000003</v>
      </c>
      <c r="L6" s="151">
        <v>86.185408780000003</v>
      </c>
      <c r="M6" s="151"/>
      <c r="N6" s="151">
        <v>89.087018540000003</v>
      </c>
      <c r="O6" s="151">
        <v>77.874465049999998</v>
      </c>
      <c r="P6" s="151"/>
    </row>
    <row r="7" spans="1:16">
      <c r="A7" s="151">
        <v>0.32921810699999998</v>
      </c>
      <c r="B7" s="151">
        <v>99.131729100000001</v>
      </c>
      <c r="C7" s="151">
        <v>106.82212850000001</v>
      </c>
      <c r="D7" s="151"/>
      <c r="E7" s="151">
        <v>138.43129139999999</v>
      </c>
      <c r="F7" s="151">
        <v>121.17135759999999</v>
      </c>
      <c r="G7" s="151"/>
      <c r="H7" s="151">
        <v>113.7609657</v>
      </c>
      <c r="I7" s="151">
        <v>122.6825597</v>
      </c>
      <c r="J7" s="151"/>
      <c r="K7" s="151">
        <v>103.78695519999999</v>
      </c>
      <c r="L7" s="151">
        <v>102.8777363</v>
      </c>
      <c r="M7" s="151"/>
      <c r="N7" s="151">
        <v>88.402282450000001</v>
      </c>
      <c r="O7" s="151">
        <v>91.483594859999997</v>
      </c>
      <c r="P7" s="151"/>
    </row>
    <row r="8" spans="1:16">
      <c r="A8" s="151">
        <v>0.109739369</v>
      </c>
      <c r="B8" s="151">
        <v>97.444802780000003</v>
      </c>
      <c r="C8" s="151">
        <v>102.8528901</v>
      </c>
      <c r="D8" s="151"/>
      <c r="E8" s="151">
        <v>124.772351</v>
      </c>
      <c r="F8" s="151">
        <v>117.81870859999999</v>
      </c>
      <c r="G8" s="151"/>
      <c r="H8" s="151">
        <v>122.6643151</v>
      </c>
      <c r="I8" s="151">
        <v>119.9093853</v>
      </c>
      <c r="J8" s="151"/>
      <c r="K8" s="151">
        <v>107.7152474</v>
      </c>
      <c r="L8" s="151">
        <v>105.1857536</v>
      </c>
      <c r="M8" s="151"/>
      <c r="N8" s="151">
        <v>92.339514980000004</v>
      </c>
      <c r="O8" s="151">
        <v>88.573466479999993</v>
      </c>
      <c r="P8" s="151"/>
    </row>
    <row r="9" spans="1:16">
      <c r="A9" s="151">
        <v>3.6579790000000001E-2</v>
      </c>
      <c r="B9" s="151">
        <v>94.219796579999993</v>
      </c>
      <c r="C9" s="151">
        <v>99.8759613</v>
      </c>
      <c r="D9" s="151"/>
      <c r="E9" s="151">
        <v>131.22930460000001</v>
      </c>
      <c r="F9" s="151">
        <v>119.8054636</v>
      </c>
      <c r="G9" s="151"/>
      <c r="H9" s="151">
        <v>125.5834461</v>
      </c>
      <c r="I9" s="151">
        <v>116.1327596</v>
      </c>
      <c r="J9" s="151"/>
      <c r="K9" s="151">
        <v>126.5640557</v>
      </c>
      <c r="L9" s="151">
        <v>132.2058759</v>
      </c>
      <c r="M9" s="151"/>
      <c r="N9" s="151">
        <v>90.199714689999993</v>
      </c>
      <c r="O9" s="151">
        <v>88.487874469999994</v>
      </c>
      <c r="P9" s="151"/>
    </row>
  </sheetData>
  <mergeCells count="5">
    <mergeCell ref="B1:D1"/>
    <mergeCell ref="E1:G1"/>
    <mergeCell ref="H1:J1"/>
    <mergeCell ref="K1:M1"/>
    <mergeCell ref="N1:P1"/>
  </mergeCell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2"/>
  <sheetViews>
    <sheetView workbookViewId="0">
      <selection sqref="A1:XFD1048576"/>
    </sheetView>
  </sheetViews>
  <sheetFormatPr defaultColWidth="9" defaultRowHeight="16.5"/>
  <cols>
    <col min="1" max="2" width="9" style="158"/>
    <col min="3" max="5" width="11.42578125" style="158" customWidth="1"/>
    <col min="6" max="6" width="10.42578125" style="158" customWidth="1"/>
    <col min="7" max="7" width="11.42578125" style="158" customWidth="1"/>
    <col min="8" max="16384" width="9" style="158"/>
  </cols>
  <sheetData>
    <row r="1" spans="1:7" s="154" customFormat="1" ht="20.25">
      <c r="A1" s="153" t="s">
        <v>81</v>
      </c>
    </row>
    <row r="2" spans="1:7" ht="49.5">
      <c r="A2" s="155" t="s">
        <v>82</v>
      </c>
      <c r="B2" s="155" t="s">
        <v>83</v>
      </c>
      <c r="C2" s="155" t="s">
        <v>89</v>
      </c>
      <c r="D2" s="155" t="s">
        <v>90</v>
      </c>
      <c r="E2" s="155" t="s">
        <v>91</v>
      </c>
      <c r="F2" s="155" t="s">
        <v>92</v>
      </c>
      <c r="G2" s="155" t="s">
        <v>93</v>
      </c>
    </row>
    <row r="3" spans="1:7">
      <c r="A3" s="155">
        <v>0</v>
      </c>
      <c r="B3" s="157">
        <v>4337</v>
      </c>
      <c r="C3" s="157">
        <v>2977</v>
      </c>
      <c r="D3" s="157">
        <v>3088</v>
      </c>
      <c r="E3" s="157">
        <v>2715</v>
      </c>
      <c r="F3" s="157">
        <v>2400</v>
      </c>
      <c r="G3" s="157">
        <v>2538</v>
      </c>
    </row>
    <row r="4" spans="1:7">
      <c r="A4" s="155">
        <v>10</v>
      </c>
      <c r="B4" s="157">
        <v>4611</v>
      </c>
      <c r="C4" s="157">
        <v>3341</v>
      </c>
      <c r="D4" s="157">
        <v>3239</v>
      </c>
      <c r="E4" s="157">
        <v>2940</v>
      </c>
      <c r="F4" s="157">
        <v>2937</v>
      </c>
      <c r="G4" s="157">
        <v>2821</v>
      </c>
    </row>
    <row r="5" spans="1:7">
      <c r="A5" s="155">
        <v>20</v>
      </c>
      <c r="B5" s="157">
        <v>4395</v>
      </c>
      <c r="C5" s="157">
        <v>3290</v>
      </c>
      <c r="D5" s="157">
        <v>3314</v>
      </c>
      <c r="E5" s="157">
        <v>2819</v>
      </c>
      <c r="F5" s="157">
        <v>2378</v>
      </c>
      <c r="G5" s="157">
        <v>2713</v>
      </c>
    </row>
    <row r="6" spans="1:7">
      <c r="A6" s="155">
        <v>30</v>
      </c>
      <c r="B6" s="157">
        <v>4429</v>
      </c>
      <c r="C6" s="157">
        <v>3593</v>
      </c>
      <c r="D6" s="157">
        <v>3456</v>
      </c>
      <c r="E6" s="157">
        <v>2839</v>
      </c>
      <c r="F6" s="157">
        <v>2760</v>
      </c>
      <c r="G6" s="157">
        <v>2673</v>
      </c>
    </row>
    <row r="7" spans="1:7">
      <c r="A7" s="155">
        <v>40</v>
      </c>
      <c r="B7" s="157">
        <v>4551</v>
      </c>
      <c r="C7" s="157">
        <v>3773</v>
      </c>
      <c r="D7" s="157">
        <v>3102</v>
      </c>
      <c r="E7" s="157">
        <v>2722</v>
      </c>
      <c r="F7" s="157">
        <v>2711</v>
      </c>
      <c r="G7" s="157">
        <v>2790</v>
      </c>
    </row>
    <row r="8" spans="1:7">
      <c r="A8" s="155">
        <v>50</v>
      </c>
      <c r="B8" s="157">
        <v>4580</v>
      </c>
      <c r="C8" s="157">
        <v>3696</v>
      </c>
      <c r="D8" s="157">
        <v>3449</v>
      </c>
      <c r="E8" s="157">
        <v>2797</v>
      </c>
      <c r="F8" s="157">
        <v>2219</v>
      </c>
      <c r="G8" s="157">
        <v>2414</v>
      </c>
    </row>
    <row r="9" spans="1:7">
      <c r="A9" s="155">
        <v>60</v>
      </c>
      <c r="B9" s="157">
        <v>4643</v>
      </c>
      <c r="C9" s="157">
        <v>3834</v>
      </c>
      <c r="D9" s="157">
        <v>2953</v>
      </c>
      <c r="E9" s="157">
        <v>2649</v>
      </c>
      <c r="F9" s="157">
        <v>2592</v>
      </c>
      <c r="G9" s="157">
        <v>2467</v>
      </c>
    </row>
    <row r="10" spans="1:7">
      <c r="A10" s="155">
        <v>70</v>
      </c>
      <c r="B10" s="157">
        <v>4293</v>
      </c>
      <c r="C10" s="157">
        <v>3384</v>
      </c>
      <c r="D10" s="157">
        <v>3237</v>
      </c>
      <c r="E10" s="157">
        <v>2819</v>
      </c>
      <c r="F10" s="157">
        <v>2535</v>
      </c>
      <c r="G10" s="157">
        <v>2504</v>
      </c>
    </row>
    <row r="11" spans="1:7">
      <c r="A11" s="155">
        <v>80</v>
      </c>
      <c r="B11" s="157">
        <v>4348</v>
      </c>
      <c r="C11" s="157">
        <v>3357</v>
      </c>
      <c r="D11" s="157">
        <v>3017</v>
      </c>
      <c r="E11" s="157">
        <v>2727</v>
      </c>
      <c r="F11" s="157">
        <v>2403</v>
      </c>
      <c r="G11" s="157">
        <v>2352</v>
      </c>
    </row>
    <row r="12" spans="1:7">
      <c r="A12" s="155">
        <v>90</v>
      </c>
      <c r="B12" s="157">
        <v>3774</v>
      </c>
      <c r="C12" s="157">
        <v>3448</v>
      </c>
      <c r="D12" s="157">
        <v>3323</v>
      </c>
      <c r="E12" s="157">
        <v>2667</v>
      </c>
      <c r="F12" s="157">
        <v>2477</v>
      </c>
      <c r="G12" s="157">
        <v>2579</v>
      </c>
    </row>
    <row r="13" spans="1:7">
      <c r="A13" s="155">
        <v>100</v>
      </c>
      <c r="B13" s="157">
        <v>4401</v>
      </c>
      <c r="C13" s="157">
        <v>3417</v>
      </c>
      <c r="D13" s="157">
        <v>3431</v>
      </c>
      <c r="E13" s="157">
        <v>2750</v>
      </c>
      <c r="F13" s="157">
        <v>2338</v>
      </c>
      <c r="G13" s="157">
        <v>2565</v>
      </c>
    </row>
    <row r="14" spans="1:7">
      <c r="A14" s="155">
        <v>110</v>
      </c>
      <c r="B14" s="157">
        <v>4475</v>
      </c>
      <c r="C14" s="157">
        <v>3908</v>
      </c>
      <c r="D14" s="157">
        <v>3473</v>
      </c>
      <c r="E14" s="157">
        <v>2815</v>
      </c>
      <c r="F14" s="157">
        <v>2569</v>
      </c>
      <c r="G14" s="157">
        <v>2295</v>
      </c>
    </row>
    <row r="15" spans="1:7">
      <c r="A15" s="155">
        <v>120</v>
      </c>
      <c r="B15" s="157">
        <v>4580</v>
      </c>
      <c r="C15" s="157">
        <v>4075</v>
      </c>
      <c r="D15" s="157">
        <v>3905</v>
      </c>
      <c r="E15" s="157">
        <v>3456</v>
      </c>
      <c r="F15" s="157">
        <v>3007</v>
      </c>
      <c r="G15" s="157">
        <v>2657</v>
      </c>
    </row>
    <row r="16" spans="1:7">
      <c r="A16" s="155">
        <v>130</v>
      </c>
      <c r="B16" s="157">
        <v>4289</v>
      </c>
      <c r="C16" s="157">
        <v>3718</v>
      </c>
      <c r="D16" s="157">
        <v>3713</v>
      </c>
      <c r="E16" s="157">
        <v>2967</v>
      </c>
      <c r="F16" s="157">
        <v>2723</v>
      </c>
      <c r="G16" s="157">
        <v>2735</v>
      </c>
    </row>
    <row r="17" spans="1:7">
      <c r="A17" s="155">
        <v>140</v>
      </c>
      <c r="B17" s="157">
        <v>4291</v>
      </c>
      <c r="C17" s="157">
        <v>3986</v>
      </c>
      <c r="D17" s="157">
        <v>3619</v>
      </c>
      <c r="E17" s="157">
        <v>3227</v>
      </c>
      <c r="F17" s="157">
        <v>2639</v>
      </c>
      <c r="G17" s="157">
        <v>2728</v>
      </c>
    </row>
    <row r="18" spans="1:7">
      <c r="A18" s="155">
        <v>150</v>
      </c>
      <c r="B18" s="157">
        <v>4321</v>
      </c>
      <c r="C18" s="157">
        <v>4134</v>
      </c>
      <c r="D18" s="157">
        <v>3506</v>
      </c>
      <c r="E18" s="157">
        <v>2818</v>
      </c>
      <c r="F18" s="157">
        <v>2858</v>
      </c>
      <c r="G18" s="157">
        <v>2616</v>
      </c>
    </row>
    <row r="19" spans="1:7">
      <c r="A19" s="155">
        <v>160</v>
      </c>
      <c r="B19" s="157">
        <v>4504</v>
      </c>
      <c r="C19" s="157">
        <v>3906</v>
      </c>
      <c r="D19" s="157">
        <v>3772</v>
      </c>
      <c r="E19" s="157">
        <v>3094</v>
      </c>
      <c r="F19" s="157">
        <v>2760</v>
      </c>
      <c r="G19" s="157">
        <v>2893</v>
      </c>
    </row>
    <row r="20" spans="1:7">
      <c r="A20" s="155">
        <v>170</v>
      </c>
      <c r="B20" s="157">
        <v>4648</v>
      </c>
      <c r="C20" s="157">
        <v>3698</v>
      </c>
      <c r="D20" s="157">
        <v>3722</v>
      </c>
      <c r="E20" s="157">
        <v>2990</v>
      </c>
      <c r="F20" s="157">
        <v>2991</v>
      </c>
      <c r="G20" s="157">
        <v>2783</v>
      </c>
    </row>
    <row r="21" spans="1:7">
      <c r="A21" s="155">
        <v>180</v>
      </c>
      <c r="B21" s="157">
        <v>4424</v>
      </c>
      <c r="C21" s="157">
        <v>3861</v>
      </c>
      <c r="D21" s="157">
        <v>3450</v>
      </c>
      <c r="E21" s="157">
        <v>2819</v>
      </c>
      <c r="F21" s="157">
        <v>2702</v>
      </c>
      <c r="G21" s="157">
        <v>2687</v>
      </c>
    </row>
    <row r="22" spans="1:7">
      <c r="A22" s="155">
        <v>190</v>
      </c>
      <c r="B22" s="157">
        <v>4536</v>
      </c>
      <c r="C22" s="157">
        <v>3909</v>
      </c>
      <c r="D22" s="157">
        <v>3585</v>
      </c>
      <c r="E22" s="157">
        <v>3145</v>
      </c>
      <c r="F22" s="157">
        <v>2887</v>
      </c>
      <c r="G22" s="157">
        <v>2565</v>
      </c>
    </row>
    <row r="23" spans="1:7">
      <c r="A23" s="155">
        <v>200</v>
      </c>
      <c r="B23" s="157">
        <v>4793</v>
      </c>
      <c r="C23" s="157">
        <v>4502</v>
      </c>
      <c r="D23" s="157">
        <v>3633</v>
      </c>
      <c r="E23" s="157">
        <v>3239</v>
      </c>
      <c r="F23" s="157">
        <v>2935</v>
      </c>
      <c r="G23" s="157">
        <v>2654</v>
      </c>
    </row>
    <row r="24" spans="1:7">
      <c r="A24" s="155">
        <v>210</v>
      </c>
      <c r="B24" s="157">
        <v>4568</v>
      </c>
      <c r="C24" s="157">
        <v>4455</v>
      </c>
      <c r="D24" s="157">
        <v>3800</v>
      </c>
      <c r="E24" s="157">
        <v>3096</v>
      </c>
      <c r="F24" s="157">
        <v>2921</v>
      </c>
      <c r="G24" s="157">
        <v>2844</v>
      </c>
    </row>
    <row r="25" spans="1:7">
      <c r="A25" s="155">
        <v>220</v>
      </c>
      <c r="B25" s="157">
        <v>4863</v>
      </c>
      <c r="C25" s="157">
        <v>4551</v>
      </c>
      <c r="D25" s="157">
        <v>4075</v>
      </c>
      <c r="E25" s="157">
        <v>3226</v>
      </c>
      <c r="F25" s="157">
        <v>3118</v>
      </c>
      <c r="G25" s="157">
        <v>2587</v>
      </c>
    </row>
    <row r="26" spans="1:7">
      <c r="A26" s="155">
        <v>230</v>
      </c>
      <c r="B26" s="157">
        <v>4648</v>
      </c>
      <c r="C26" s="157">
        <v>4519</v>
      </c>
      <c r="D26" s="157">
        <v>3766</v>
      </c>
      <c r="E26" s="157">
        <v>3614</v>
      </c>
      <c r="F26" s="157">
        <v>3254</v>
      </c>
      <c r="G26" s="157">
        <v>3026</v>
      </c>
    </row>
    <row r="27" spans="1:7">
      <c r="A27" s="155">
        <v>240</v>
      </c>
      <c r="B27" s="157">
        <v>4640</v>
      </c>
      <c r="C27" s="157">
        <v>4513</v>
      </c>
      <c r="D27" s="157">
        <v>4096</v>
      </c>
      <c r="E27" s="157">
        <v>3691</v>
      </c>
      <c r="F27" s="157">
        <v>3592</v>
      </c>
      <c r="G27" s="157">
        <v>2913</v>
      </c>
    </row>
    <row r="28" spans="1:7">
      <c r="A28" s="155">
        <v>250</v>
      </c>
      <c r="B28" s="157">
        <v>4418</v>
      </c>
      <c r="C28" s="157">
        <v>4307</v>
      </c>
      <c r="D28" s="157">
        <v>3992</v>
      </c>
      <c r="E28" s="157">
        <v>3787</v>
      </c>
      <c r="F28" s="157">
        <v>3116</v>
      </c>
      <c r="G28" s="157">
        <v>2909</v>
      </c>
    </row>
    <row r="29" spans="1:7">
      <c r="A29" s="155">
        <v>260</v>
      </c>
      <c r="B29" s="157">
        <v>4778</v>
      </c>
      <c r="C29" s="157">
        <v>4589</v>
      </c>
      <c r="D29" s="157">
        <v>4687</v>
      </c>
      <c r="E29" s="157">
        <v>3959</v>
      </c>
      <c r="F29" s="157">
        <v>3345</v>
      </c>
      <c r="G29" s="157">
        <v>3284</v>
      </c>
    </row>
    <row r="30" spans="1:7">
      <c r="A30" s="155">
        <v>270</v>
      </c>
      <c r="B30" s="157">
        <v>4783</v>
      </c>
      <c r="C30" s="157">
        <v>4624</v>
      </c>
      <c r="D30" s="157">
        <v>4095</v>
      </c>
      <c r="E30" s="157">
        <v>3753</v>
      </c>
      <c r="F30" s="157">
        <v>3326</v>
      </c>
      <c r="G30" s="157">
        <v>2857</v>
      </c>
    </row>
    <row r="31" spans="1:7">
      <c r="A31" s="155">
        <v>280</v>
      </c>
      <c r="B31" s="157">
        <v>4610</v>
      </c>
      <c r="C31" s="157">
        <v>4553</v>
      </c>
      <c r="D31" s="157">
        <v>4316</v>
      </c>
      <c r="E31" s="157">
        <v>4000</v>
      </c>
      <c r="F31" s="157">
        <v>3503</v>
      </c>
      <c r="G31" s="157">
        <v>3024</v>
      </c>
    </row>
    <row r="32" spans="1:7">
      <c r="A32" s="155">
        <v>290</v>
      </c>
      <c r="B32" s="157">
        <v>4780</v>
      </c>
      <c r="C32" s="157">
        <v>4660</v>
      </c>
      <c r="D32" s="157">
        <v>4126</v>
      </c>
      <c r="E32" s="157">
        <v>3353</v>
      </c>
      <c r="F32" s="157">
        <v>3588</v>
      </c>
      <c r="G32" s="157">
        <v>2619</v>
      </c>
    </row>
    <row r="33" spans="1:7">
      <c r="A33" s="155">
        <v>300</v>
      </c>
      <c r="B33" s="157">
        <v>4430</v>
      </c>
      <c r="C33" s="157">
        <v>4561</v>
      </c>
      <c r="D33" s="157">
        <v>4213</v>
      </c>
      <c r="E33" s="157">
        <v>3489</v>
      </c>
      <c r="F33" s="157">
        <v>3603</v>
      </c>
      <c r="G33" s="157">
        <v>2771</v>
      </c>
    </row>
    <row r="34" spans="1:7">
      <c r="A34" s="155">
        <v>310</v>
      </c>
      <c r="B34" s="157">
        <v>4535</v>
      </c>
      <c r="C34" s="157">
        <v>4764</v>
      </c>
      <c r="D34" s="157">
        <v>4044</v>
      </c>
      <c r="E34" s="157">
        <v>3346</v>
      </c>
      <c r="F34" s="157">
        <v>3222</v>
      </c>
      <c r="G34" s="157">
        <v>3234</v>
      </c>
    </row>
    <row r="35" spans="1:7">
      <c r="A35" s="155">
        <v>320</v>
      </c>
      <c r="B35" s="157">
        <v>4643</v>
      </c>
      <c r="C35" s="157">
        <v>4327</v>
      </c>
      <c r="D35" s="157">
        <v>4214</v>
      </c>
      <c r="E35" s="157">
        <v>3597</v>
      </c>
      <c r="F35" s="157">
        <v>3259</v>
      </c>
      <c r="G35" s="157">
        <v>3059</v>
      </c>
    </row>
    <row r="36" spans="1:7">
      <c r="A36" s="155">
        <v>330</v>
      </c>
      <c r="B36" s="157">
        <v>4782</v>
      </c>
      <c r="C36" s="157">
        <v>4407</v>
      </c>
      <c r="D36" s="157">
        <v>3791</v>
      </c>
      <c r="E36" s="157">
        <v>3489</v>
      </c>
      <c r="F36" s="157">
        <v>3181</v>
      </c>
      <c r="G36" s="157">
        <v>2538</v>
      </c>
    </row>
    <row r="37" spans="1:7">
      <c r="A37" s="155">
        <v>340</v>
      </c>
      <c r="B37" s="157">
        <v>4487</v>
      </c>
      <c r="C37" s="157">
        <v>4753</v>
      </c>
      <c r="D37" s="157">
        <v>4098</v>
      </c>
      <c r="E37" s="157">
        <v>3560</v>
      </c>
      <c r="F37" s="157">
        <v>3070</v>
      </c>
      <c r="G37" s="157">
        <v>3085</v>
      </c>
    </row>
    <row r="38" spans="1:7">
      <c r="A38" s="155">
        <v>350</v>
      </c>
      <c r="B38" s="157">
        <v>4631</v>
      </c>
      <c r="C38" s="157">
        <v>4850</v>
      </c>
      <c r="D38" s="157">
        <v>4333</v>
      </c>
      <c r="E38" s="157">
        <v>3611</v>
      </c>
      <c r="F38" s="157">
        <v>3712</v>
      </c>
      <c r="G38" s="157">
        <v>3202</v>
      </c>
    </row>
    <row r="39" spans="1:7">
      <c r="A39" s="155">
        <v>360</v>
      </c>
      <c r="B39" s="157">
        <v>4608</v>
      </c>
      <c r="C39" s="157">
        <v>4775</v>
      </c>
      <c r="D39" s="157">
        <v>4533</v>
      </c>
      <c r="E39" s="157">
        <v>3997</v>
      </c>
      <c r="F39" s="157">
        <v>3576</v>
      </c>
      <c r="G39" s="157">
        <v>3346</v>
      </c>
    </row>
    <row r="40" spans="1:7">
      <c r="A40" s="155">
        <v>370</v>
      </c>
      <c r="B40" s="157">
        <v>4794</v>
      </c>
      <c r="C40" s="157">
        <v>4242</v>
      </c>
      <c r="D40" s="157">
        <v>3835</v>
      </c>
      <c r="E40" s="157">
        <v>3384</v>
      </c>
      <c r="F40" s="157">
        <v>3302</v>
      </c>
      <c r="G40" s="157">
        <v>3118</v>
      </c>
    </row>
    <row r="41" spans="1:7">
      <c r="A41" s="155">
        <v>380</v>
      </c>
      <c r="B41" s="157">
        <v>4787</v>
      </c>
      <c r="C41" s="157">
        <v>5295</v>
      </c>
      <c r="D41" s="157">
        <v>4636</v>
      </c>
      <c r="E41" s="157">
        <v>3890</v>
      </c>
      <c r="F41" s="157">
        <v>3742</v>
      </c>
      <c r="G41" s="157">
        <v>3173</v>
      </c>
    </row>
    <row r="42" spans="1:7">
      <c r="A42" s="155">
        <v>390</v>
      </c>
      <c r="B42" s="157">
        <v>4301</v>
      </c>
      <c r="C42" s="157">
        <v>4418</v>
      </c>
      <c r="D42" s="157">
        <v>4289</v>
      </c>
      <c r="E42" s="157">
        <v>3710</v>
      </c>
      <c r="F42" s="157">
        <v>3444</v>
      </c>
      <c r="G42" s="157">
        <v>3160</v>
      </c>
    </row>
    <row r="43" spans="1:7">
      <c r="A43" s="155">
        <v>400</v>
      </c>
      <c r="B43" s="157">
        <v>4513</v>
      </c>
      <c r="C43" s="157">
        <v>5012</v>
      </c>
      <c r="D43" s="157">
        <v>4551</v>
      </c>
      <c r="E43" s="157">
        <v>3817</v>
      </c>
      <c r="F43" s="157">
        <v>3463</v>
      </c>
      <c r="G43" s="157">
        <v>2590</v>
      </c>
    </row>
    <row r="44" spans="1:7">
      <c r="A44" s="155">
        <v>410</v>
      </c>
      <c r="B44" s="157">
        <v>4414</v>
      </c>
      <c r="C44" s="157">
        <v>4592</v>
      </c>
      <c r="D44" s="157">
        <v>4254</v>
      </c>
      <c r="E44" s="157">
        <v>3678</v>
      </c>
      <c r="F44" s="157">
        <v>3471</v>
      </c>
      <c r="G44" s="157">
        <v>3039</v>
      </c>
    </row>
    <row r="45" spans="1:7">
      <c r="A45" s="155">
        <v>420</v>
      </c>
      <c r="B45" s="157">
        <v>4434</v>
      </c>
      <c r="C45" s="157">
        <v>4690</v>
      </c>
      <c r="D45" s="157">
        <v>4211</v>
      </c>
      <c r="E45" s="157">
        <v>3439</v>
      </c>
      <c r="F45" s="157">
        <v>3396</v>
      </c>
      <c r="G45" s="157">
        <v>2987</v>
      </c>
    </row>
    <row r="46" spans="1:7">
      <c r="A46" s="155">
        <v>430</v>
      </c>
      <c r="B46" s="157">
        <v>4596</v>
      </c>
      <c r="C46" s="157">
        <v>5324</v>
      </c>
      <c r="D46" s="157">
        <v>4621</v>
      </c>
      <c r="E46" s="157">
        <v>3506</v>
      </c>
      <c r="F46" s="157">
        <v>3612</v>
      </c>
      <c r="G46" s="157">
        <v>3459</v>
      </c>
    </row>
    <row r="47" spans="1:7">
      <c r="A47" s="155">
        <v>440</v>
      </c>
      <c r="B47" s="157">
        <v>4075</v>
      </c>
      <c r="C47" s="157">
        <v>4668</v>
      </c>
      <c r="D47" s="157">
        <v>4012</v>
      </c>
      <c r="E47" s="157">
        <v>3318</v>
      </c>
      <c r="F47" s="157">
        <v>3184</v>
      </c>
      <c r="G47" s="157">
        <v>2759</v>
      </c>
    </row>
    <row r="48" spans="1:7">
      <c r="A48" s="155">
        <v>450</v>
      </c>
      <c r="B48" s="157">
        <v>4239</v>
      </c>
      <c r="C48" s="157">
        <v>4577</v>
      </c>
      <c r="D48" s="157">
        <v>4285</v>
      </c>
      <c r="E48" s="157">
        <v>3642</v>
      </c>
      <c r="F48" s="157">
        <v>3325</v>
      </c>
      <c r="G48" s="157">
        <v>2935</v>
      </c>
    </row>
    <row r="49" spans="1:7">
      <c r="A49" s="155">
        <v>460</v>
      </c>
      <c r="B49" s="157">
        <v>4309</v>
      </c>
      <c r="C49" s="157">
        <v>4841</v>
      </c>
      <c r="D49" s="157">
        <v>4353</v>
      </c>
      <c r="E49" s="157">
        <v>3799</v>
      </c>
      <c r="F49" s="157">
        <v>3428</v>
      </c>
      <c r="G49" s="157">
        <v>3028</v>
      </c>
    </row>
    <row r="50" spans="1:7">
      <c r="A50" s="155">
        <v>470</v>
      </c>
      <c r="B50" s="157">
        <v>4790</v>
      </c>
      <c r="C50" s="157">
        <v>4831</v>
      </c>
      <c r="D50" s="157">
        <v>4435</v>
      </c>
      <c r="E50" s="157">
        <v>4287</v>
      </c>
      <c r="F50" s="157">
        <v>3355</v>
      </c>
      <c r="G50" s="157">
        <v>3133</v>
      </c>
    </row>
    <row r="51" spans="1:7">
      <c r="A51" s="155">
        <v>480</v>
      </c>
      <c r="B51" s="157">
        <v>4273</v>
      </c>
      <c r="C51" s="157">
        <v>5043</v>
      </c>
      <c r="D51" s="157">
        <v>4462</v>
      </c>
      <c r="E51" s="157">
        <v>3702</v>
      </c>
      <c r="F51" s="157">
        <v>3055</v>
      </c>
      <c r="G51" s="157">
        <v>2990</v>
      </c>
    </row>
    <row r="52" spans="1:7">
      <c r="A52" s="155">
        <v>490</v>
      </c>
      <c r="B52" s="157">
        <v>4239</v>
      </c>
      <c r="C52" s="157">
        <v>5056</v>
      </c>
      <c r="D52" s="157">
        <v>4135</v>
      </c>
      <c r="E52" s="157">
        <v>3606</v>
      </c>
      <c r="F52" s="157">
        <v>3790</v>
      </c>
      <c r="G52" s="157">
        <v>3205</v>
      </c>
    </row>
    <row r="53" spans="1:7">
      <c r="A53" s="155">
        <v>500</v>
      </c>
      <c r="B53" s="157">
        <v>4330</v>
      </c>
      <c r="C53" s="157">
        <v>5027</v>
      </c>
      <c r="D53" s="157">
        <v>4591</v>
      </c>
      <c r="E53" s="157">
        <v>4095</v>
      </c>
      <c r="F53" s="157">
        <v>3871</v>
      </c>
      <c r="G53" s="157">
        <v>3288</v>
      </c>
    </row>
    <row r="54" spans="1:7">
      <c r="A54" s="155">
        <v>510</v>
      </c>
      <c r="B54" s="157">
        <v>4338</v>
      </c>
      <c r="C54" s="157">
        <v>4932</v>
      </c>
      <c r="D54" s="157">
        <v>4579</v>
      </c>
      <c r="E54" s="157">
        <v>3615</v>
      </c>
      <c r="F54" s="157">
        <v>3549</v>
      </c>
      <c r="G54" s="157">
        <v>3212</v>
      </c>
    </row>
    <row r="55" spans="1:7">
      <c r="A55" s="155">
        <v>520</v>
      </c>
      <c r="B55" s="157">
        <v>4279</v>
      </c>
      <c r="C55" s="157">
        <v>5106</v>
      </c>
      <c r="D55" s="157">
        <v>4374</v>
      </c>
      <c r="E55" s="157">
        <v>3735</v>
      </c>
      <c r="F55" s="157">
        <v>3670</v>
      </c>
      <c r="G55" s="157">
        <v>3173</v>
      </c>
    </row>
    <row r="56" spans="1:7">
      <c r="A56" s="155">
        <v>530</v>
      </c>
      <c r="B56" s="157">
        <v>4711</v>
      </c>
      <c r="C56" s="157">
        <v>5345</v>
      </c>
      <c r="D56" s="157">
        <v>4385</v>
      </c>
      <c r="E56" s="157">
        <v>3891</v>
      </c>
      <c r="F56" s="157">
        <v>3546</v>
      </c>
      <c r="G56" s="157">
        <v>2939</v>
      </c>
    </row>
    <row r="57" spans="1:7">
      <c r="A57" s="155">
        <v>540</v>
      </c>
      <c r="B57" s="157">
        <v>4619</v>
      </c>
      <c r="C57" s="157">
        <v>5192</v>
      </c>
      <c r="D57" s="157">
        <v>5014</v>
      </c>
      <c r="E57" s="157">
        <v>4333</v>
      </c>
      <c r="F57" s="157">
        <v>4005</v>
      </c>
      <c r="G57" s="157">
        <v>3596</v>
      </c>
    </row>
    <row r="58" spans="1:7">
      <c r="A58" s="155">
        <v>550</v>
      </c>
      <c r="B58" s="157">
        <v>5130</v>
      </c>
      <c r="C58" s="157">
        <v>5687</v>
      </c>
      <c r="D58" s="157">
        <v>5021</v>
      </c>
      <c r="E58" s="157">
        <v>4258</v>
      </c>
      <c r="F58" s="157">
        <v>4117</v>
      </c>
      <c r="G58" s="157">
        <v>3915</v>
      </c>
    </row>
    <row r="59" spans="1:7">
      <c r="A59" s="155">
        <v>560</v>
      </c>
      <c r="B59" s="157">
        <v>4682</v>
      </c>
      <c r="C59" s="157">
        <v>5369</v>
      </c>
      <c r="D59" s="157">
        <v>4603</v>
      </c>
      <c r="E59" s="157">
        <v>4204</v>
      </c>
      <c r="F59" s="157">
        <v>3849</v>
      </c>
      <c r="G59" s="157">
        <v>3731</v>
      </c>
    </row>
    <row r="60" spans="1:7">
      <c r="A60" s="155">
        <v>570</v>
      </c>
      <c r="B60" s="157">
        <v>4793</v>
      </c>
      <c r="C60" s="157">
        <v>5851</v>
      </c>
      <c r="D60" s="157">
        <v>4760</v>
      </c>
      <c r="E60" s="157">
        <v>4382</v>
      </c>
      <c r="F60" s="157">
        <v>3818</v>
      </c>
      <c r="G60" s="157">
        <v>3398</v>
      </c>
    </row>
    <row r="61" spans="1:7">
      <c r="A61" s="155">
        <v>580</v>
      </c>
      <c r="B61" s="157">
        <v>4916</v>
      </c>
      <c r="C61" s="157">
        <v>5390</v>
      </c>
      <c r="D61" s="157">
        <v>4992</v>
      </c>
      <c r="E61" s="157">
        <v>4057</v>
      </c>
      <c r="F61" s="157">
        <v>3632</v>
      </c>
      <c r="G61" s="157">
        <v>3208</v>
      </c>
    </row>
    <row r="62" spans="1:7">
      <c r="A62" s="155">
        <v>590</v>
      </c>
      <c r="B62" s="157">
        <v>4355</v>
      </c>
      <c r="C62" s="157">
        <v>5536</v>
      </c>
      <c r="D62" s="157">
        <v>4786</v>
      </c>
      <c r="E62" s="157">
        <v>4085</v>
      </c>
      <c r="F62" s="157">
        <v>3676</v>
      </c>
      <c r="G62" s="157">
        <v>3323</v>
      </c>
    </row>
    <row r="63" spans="1:7">
      <c r="A63" s="155">
        <v>600</v>
      </c>
      <c r="B63" s="157">
        <v>4505</v>
      </c>
      <c r="C63" s="157">
        <v>5370</v>
      </c>
      <c r="D63" s="157">
        <v>5023</v>
      </c>
      <c r="E63" s="157">
        <v>4203</v>
      </c>
      <c r="F63" s="157">
        <v>3636</v>
      </c>
      <c r="G63" s="157">
        <v>3399</v>
      </c>
    </row>
    <row r="64" spans="1:7">
      <c r="A64" s="155">
        <v>610</v>
      </c>
      <c r="B64" s="157">
        <v>4483</v>
      </c>
      <c r="C64" s="157">
        <v>5596</v>
      </c>
      <c r="D64" s="157">
        <v>4747</v>
      </c>
      <c r="E64" s="157">
        <v>3916</v>
      </c>
      <c r="F64" s="157">
        <v>3694</v>
      </c>
      <c r="G64" s="157">
        <v>3468</v>
      </c>
    </row>
    <row r="65" spans="1:7">
      <c r="A65" s="155">
        <v>620</v>
      </c>
      <c r="B65" s="157">
        <v>5005</v>
      </c>
      <c r="C65" s="157">
        <v>5821</v>
      </c>
      <c r="D65" s="157">
        <v>5020</v>
      </c>
      <c r="E65" s="157">
        <v>4344</v>
      </c>
      <c r="F65" s="157">
        <v>3773</v>
      </c>
      <c r="G65" s="157">
        <v>3371</v>
      </c>
    </row>
    <row r="66" spans="1:7">
      <c r="A66" s="155">
        <v>630</v>
      </c>
      <c r="B66" s="157">
        <v>4553</v>
      </c>
      <c r="C66" s="157">
        <v>5388</v>
      </c>
      <c r="D66" s="157">
        <v>4825</v>
      </c>
      <c r="E66" s="157">
        <v>4138</v>
      </c>
      <c r="F66" s="157">
        <v>3584</v>
      </c>
      <c r="G66" s="157">
        <v>3036</v>
      </c>
    </row>
    <row r="67" spans="1:7">
      <c r="A67" s="155">
        <v>640</v>
      </c>
      <c r="B67" s="157">
        <v>4477</v>
      </c>
      <c r="C67" s="157">
        <v>5652</v>
      </c>
      <c r="D67" s="157">
        <v>4871</v>
      </c>
      <c r="E67" s="157">
        <v>4071</v>
      </c>
      <c r="F67" s="157">
        <v>3981</v>
      </c>
      <c r="G67" s="157">
        <v>3594</v>
      </c>
    </row>
    <row r="68" spans="1:7">
      <c r="A68" s="155">
        <v>650</v>
      </c>
      <c r="B68" s="157">
        <v>4708</v>
      </c>
      <c r="C68" s="157">
        <v>6004</v>
      </c>
      <c r="D68" s="157">
        <v>5224</v>
      </c>
      <c r="E68" s="157">
        <v>4331</v>
      </c>
      <c r="F68" s="157">
        <v>3999</v>
      </c>
      <c r="G68" s="157">
        <v>3635</v>
      </c>
    </row>
    <row r="69" spans="1:7">
      <c r="A69" s="155">
        <v>660</v>
      </c>
      <c r="B69" s="157">
        <v>5009</v>
      </c>
      <c r="C69" s="157">
        <v>5922</v>
      </c>
      <c r="D69" s="157">
        <v>5051</v>
      </c>
      <c r="E69" s="157">
        <v>4571</v>
      </c>
      <c r="F69" s="157">
        <v>3847</v>
      </c>
      <c r="G69" s="157">
        <v>3438</v>
      </c>
    </row>
    <row r="70" spans="1:7">
      <c r="A70" s="155">
        <v>670</v>
      </c>
      <c r="B70" s="157">
        <v>4608</v>
      </c>
      <c r="C70" s="157">
        <v>5831</v>
      </c>
      <c r="D70" s="157">
        <v>5221</v>
      </c>
      <c r="E70" s="157">
        <v>4500</v>
      </c>
      <c r="F70" s="157">
        <v>3868</v>
      </c>
      <c r="G70" s="157">
        <v>3597</v>
      </c>
    </row>
    <row r="71" spans="1:7">
      <c r="A71" s="155">
        <v>680</v>
      </c>
      <c r="B71" s="157">
        <v>4819</v>
      </c>
      <c r="C71" s="157">
        <v>5863</v>
      </c>
      <c r="D71" s="157">
        <v>5251</v>
      </c>
      <c r="E71" s="157">
        <v>4485</v>
      </c>
      <c r="F71" s="157">
        <v>4179</v>
      </c>
      <c r="G71" s="157">
        <v>3659</v>
      </c>
    </row>
    <row r="72" spans="1:7">
      <c r="A72" s="155">
        <v>690</v>
      </c>
      <c r="B72" s="157">
        <v>5148</v>
      </c>
      <c r="C72" s="157">
        <v>6038</v>
      </c>
      <c r="D72" s="157">
        <v>5230</v>
      </c>
      <c r="E72" s="157">
        <v>4924</v>
      </c>
      <c r="F72" s="157">
        <v>4476</v>
      </c>
      <c r="G72" s="157">
        <v>3863</v>
      </c>
    </row>
    <row r="73" spans="1:7">
      <c r="A73" s="155">
        <v>700</v>
      </c>
      <c r="B73" s="157">
        <v>4613</v>
      </c>
      <c r="C73" s="157">
        <v>5822</v>
      </c>
      <c r="D73" s="157">
        <v>5132</v>
      </c>
      <c r="E73" s="157">
        <v>4558</v>
      </c>
      <c r="F73" s="157">
        <v>4344</v>
      </c>
      <c r="G73" s="157">
        <v>3611</v>
      </c>
    </row>
    <row r="74" spans="1:7">
      <c r="A74" s="155">
        <v>710</v>
      </c>
      <c r="B74" s="157">
        <v>4671</v>
      </c>
      <c r="C74" s="157">
        <v>5838</v>
      </c>
      <c r="D74" s="157">
        <v>5098</v>
      </c>
      <c r="E74" s="157">
        <v>4596</v>
      </c>
      <c r="F74" s="157">
        <v>3968</v>
      </c>
      <c r="G74" s="157">
        <v>3603</v>
      </c>
    </row>
    <row r="75" spans="1:7">
      <c r="A75" s="155">
        <v>720</v>
      </c>
      <c r="B75" s="157">
        <v>4627</v>
      </c>
      <c r="C75" s="157">
        <v>5803</v>
      </c>
      <c r="D75" s="157">
        <v>4916</v>
      </c>
      <c r="E75" s="157">
        <v>4428</v>
      </c>
      <c r="F75" s="157">
        <v>4154</v>
      </c>
      <c r="G75" s="157">
        <v>3416</v>
      </c>
    </row>
    <row r="76" spans="1:7">
      <c r="A76" s="155">
        <v>730</v>
      </c>
      <c r="B76" s="157">
        <v>4570</v>
      </c>
      <c r="C76" s="157">
        <v>6148</v>
      </c>
      <c r="D76" s="157">
        <v>5080</v>
      </c>
      <c r="E76" s="157">
        <v>4492</v>
      </c>
      <c r="F76" s="157">
        <v>4078</v>
      </c>
      <c r="G76" s="157">
        <v>3748</v>
      </c>
    </row>
    <row r="77" spans="1:7">
      <c r="A77" s="155">
        <v>740</v>
      </c>
      <c r="B77" s="157">
        <v>4553</v>
      </c>
      <c r="C77" s="157">
        <v>5803</v>
      </c>
      <c r="D77" s="157">
        <v>5055</v>
      </c>
      <c r="E77" s="157">
        <v>4400</v>
      </c>
      <c r="F77" s="157">
        <v>4276</v>
      </c>
      <c r="G77" s="157">
        <v>3721</v>
      </c>
    </row>
    <row r="78" spans="1:7">
      <c r="A78" s="155">
        <v>750</v>
      </c>
      <c r="B78" s="157">
        <v>5038</v>
      </c>
      <c r="C78" s="157">
        <v>6199</v>
      </c>
      <c r="D78" s="157">
        <v>5247</v>
      </c>
      <c r="E78" s="157">
        <v>4899</v>
      </c>
      <c r="F78" s="157">
        <v>4262</v>
      </c>
      <c r="G78" s="157">
        <v>4115</v>
      </c>
    </row>
    <row r="79" spans="1:7">
      <c r="A79" s="155">
        <v>760</v>
      </c>
      <c r="B79" s="157">
        <v>4913</v>
      </c>
      <c r="C79" s="157">
        <v>5958</v>
      </c>
      <c r="D79" s="157">
        <v>5195</v>
      </c>
      <c r="E79" s="157">
        <v>4968</v>
      </c>
      <c r="F79" s="157">
        <v>4470</v>
      </c>
      <c r="G79" s="157">
        <v>3995</v>
      </c>
    </row>
    <row r="80" spans="1:7">
      <c r="A80" s="155">
        <v>770</v>
      </c>
      <c r="B80" s="157">
        <v>5029</v>
      </c>
      <c r="C80" s="157">
        <v>6485</v>
      </c>
      <c r="D80" s="157">
        <v>5486</v>
      </c>
      <c r="E80" s="157">
        <v>4919</v>
      </c>
      <c r="F80" s="157">
        <v>4321</v>
      </c>
      <c r="G80" s="157">
        <v>3925</v>
      </c>
    </row>
    <row r="81" spans="1:7">
      <c r="A81" s="155">
        <v>780</v>
      </c>
      <c r="B81" s="157">
        <v>5495</v>
      </c>
      <c r="C81" s="157">
        <v>6323</v>
      </c>
      <c r="D81" s="157">
        <v>5766</v>
      </c>
      <c r="E81" s="157">
        <v>4760</v>
      </c>
      <c r="F81" s="157">
        <v>4311</v>
      </c>
      <c r="G81" s="157">
        <v>3955</v>
      </c>
    </row>
    <row r="82" spans="1:7">
      <c r="A82" s="155">
        <v>790</v>
      </c>
      <c r="B82" s="157">
        <v>5091</v>
      </c>
      <c r="C82" s="157">
        <v>6408</v>
      </c>
      <c r="D82" s="157">
        <v>5396</v>
      </c>
      <c r="E82" s="157">
        <v>5089</v>
      </c>
      <c r="F82" s="157">
        <v>4454</v>
      </c>
      <c r="G82" s="157">
        <v>3809</v>
      </c>
    </row>
    <row r="83" spans="1:7">
      <c r="A83" s="155">
        <v>800</v>
      </c>
      <c r="B83" s="157">
        <v>4690</v>
      </c>
      <c r="C83" s="157">
        <v>6156</v>
      </c>
      <c r="D83" s="157">
        <v>5529</v>
      </c>
      <c r="E83" s="157">
        <v>4945</v>
      </c>
      <c r="F83" s="157">
        <v>4330</v>
      </c>
      <c r="G83" s="157">
        <v>4010</v>
      </c>
    </row>
    <row r="84" spans="1:7">
      <c r="A84" s="155">
        <v>810</v>
      </c>
      <c r="B84" s="157">
        <v>4736</v>
      </c>
      <c r="C84" s="157">
        <v>6093</v>
      </c>
      <c r="D84" s="157">
        <v>5349</v>
      </c>
      <c r="E84" s="157">
        <v>4648</v>
      </c>
      <c r="F84" s="157">
        <v>4379</v>
      </c>
      <c r="G84" s="157">
        <v>3510</v>
      </c>
    </row>
    <row r="85" spans="1:7">
      <c r="A85" s="155">
        <v>820</v>
      </c>
      <c r="B85" s="157">
        <v>5051</v>
      </c>
      <c r="C85" s="157">
        <v>6042</v>
      </c>
      <c r="D85" s="157">
        <v>5401</v>
      </c>
      <c r="E85" s="157">
        <v>4634</v>
      </c>
      <c r="F85" s="157">
        <v>4200</v>
      </c>
      <c r="G85" s="157">
        <v>3566</v>
      </c>
    </row>
    <row r="86" spans="1:7">
      <c r="A86" s="155">
        <v>830</v>
      </c>
      <c r="B86" s="157">
        <v>4762</v>
      </c>
      <c r="C86" s="157">
        <v>6045</v>
      </c>
      <c r="D86" s="157">
        <v>5335</v>
      </c>
      <c r="E86" s="157">
        <v>4850</v>
      </c>
      <c r="F86" s="157">
        <v>4416</v>
      </c>
      <c r="G86" s="157">
        <v>3914</v>
      </c>
    </row>
    <row r="87" spans="1:7">
      <c r="A87" s="155">
        <v>840</v>
      </c>
      <c r="B87" s="157">
        <v>4626</v>
      </c>
      <c r="C87" s="157">
        <v>5994</v>
      </c>
      <c r="D87" s="157">
        <v>5489</v>
      </c>
      <c r="E87" s="157">
        <v>4613</v>
      </c>
      <c r="F87" s="157">
        <v>4460</v>
      </c>
      <c r="G87" s="157">
        <v>3983</v>
      </c>
    </row>
    <row r="88" spans="1:7">
      <c r="A88" s="155">
        <v>850</v>
      </c>
      <c r="B88" s="157">
        <v>4874</v>
      </c>
      <c r="C88" s="157">
        <v>6527</v>
      </c>
      <c r="D88" s="157">
        <v>5273</v>
      </c>
      <c r="E88" s="157">
        <v>4954</v>
      </c>
      <c r="F88" s="157">
        <v>4268</v>
      </c>
      <c r="G88" s="157">
        <v>3995</v>
      </c>
    </row>
    <row r="89" spans="1:7">
      <c r="A89" s="155">
        <v>860</v>
      </c>
      <c r="B89" s="157">
        <v>4335</v>
      </c>
      <c r="C89" s="157">
        <v>6256</v>
      </c>
      <c r="D89" s="157">
        <v>5273</v>
      </c>
      <c r="E89" s="157">
        <v>4705</v>
      </c>
      <c r="F89" s="157">
        <v>4071</v>
      </c>
      <c r="G89" s="157">
        <v>3664</v>
      </c>
    </row>
    <row r="90" spans="1:7">
      <c r="A90" s="155">
        <v>870</v>
      </c>
      <c r="B90" s="157">
        <v>4610</v>
      </c>
      <c r="C90" s="157">
        <v>6458</v>
      </c>
      <c r="D90" s="157">
        <v>5762</v>
      </c>
      <c r="E90" s="157">
        <v>4800</v>
      </c>
      <c r="F90" s="157">
        <v>4385</v>
      </c>
      <c r="G90" s="157">
        <v>3707</v>
      </c>
    </row>
    <row r="91" spans="1:7">
      <c r="A91" s="155">
        <v>880</v>
      </c>
      <c r="B91" s="157">
        <v>4644</v>
      </c>
      <c r="C91" s="157">
        <v>6203</v>
      </c>
      <c r="D91" s="157">
        <v>5462</v>
      </c>
      <c r="E91" s="157">
        <v>4736</v>
      </c>
      <c r="F91" s="157">
        <v>4258</v>
      </c>
      <c r="G91" s="157">
        <v>3973</v>
      </c>
    </row>
    <row r="92" spans="1:7">
      <c r="A92" s="155">
        <v>890</v>
      </c>
      <c r="B92" s="157">
        <v>4875</v>
      </c>
      <c r="C92" s="157">
        <v>6590</v>
      </c>
      <c r="D92" s="157">
        <v>5593</v>
      </c>
      <c r="E92" s="157">
        <v>4984</v>
      </c>
      <c r="F92" s="157">
        <v>4705</v>
      </c>
      <c r="G92" s="157">
        <v>3647</v>
      </c>
    </row>
    <row r="93" spans="1:7">
      <c r="A93" s="155">
        <v>900</v>
      </c>
      <c r="B93" s="159">
        <v>4791</v>
      </c>
      <c r="C93" s="159">
        <v>6748</v>
      </c>
      <c r="D93" s="159">
        <v>5436</v>
      </c>
      <c r="E93" s="159">
        <v>4504</v>
      </c>
      <c r="F93" s="159">
        <v>4223</v>
      </c>
      <c r="G93" s="159">
        <v>3599</v>
      </c>
    </row>
    <row r="94" spans="1:7">
      <c r="A94" s="155">
        <v>910</v>
      </c>
      <c r="B94" s="159">
        <v>4820</v>
      </c>
      <c r="C94" s="159">
        <v>6503</v>
      </c>
      <c r="D94" s="159">
        <v>5793</v>
      </c>
      <c r="E94" s="159">
        <v>4689</v>
      </c>
      <c r="F94" s="159">
        <v>4652</v>
      </c>
      <c r="G94" s="159">
        <v>3944</v>
      </c>
    </row>
    <row r="95" spans="1:7">
      <c r="A95" s="155">
        <v>920</v>
      </c>
      <c r="B95" s="159">
        <v>4792</v>
      </c>
      <c r="C95" s="159">
        <v>6916</v>
      </c>
      <c r="D95" s="159">
        <v>5882</v>
      </c>
      <c r="E95" s="159">
        <v>4985</v>
      </c>
      <c r="F95" s="159">
        <v>4307</v>
      </c>
      <c r="G95" s="159">
        <v>4150</v>
      </c>
    </row>
    <row r="96" spans="1:7">
      <c r="A96" s="155">
        <v>930</v>
      </c>
      <c r="B96" s="159">
        <v>5054</v>
      </c>
      <c r="C96" s="159">
        <v>6616</v>
      </c>
      <c r="D96" s="159">
        <v>5777</v>
      </c>
      <c r="E96" s="159">
        <v>4801</v>
      </c>
      <c r="F96" s="159">
        <v>3881</v>
      </c>
      <c r="G96" s="159">
        <v>4155</v>
      </c>
    </row>
    <row r="97" spans="1:7">
      <c r="A97" s="155">
        <v>940</v>
      </c>
      <c r="B97" s="159">
        <v>4636</v>
      </c>
      <c r="C97" s="159">
        <v>6534</v>
      </c>
      <c r="D97" s="159">
        <v>5328</v>
      </c>
      <c r="E97" s="159">
        <v>4779</v>
      </c>
      <c r="F97" s="159">
        <v>4317</v>
      </c>
      <c r="G97" s="159">
        <v>3697</v>
      </c>
    </row>
    <row r="98" spans="1:7">
      <c r="A98" s="155">
        <v>950</v>
      </c>
      <c r="B98" s="159">
        <v>4613</v>
      </c>
      <c r="C98" s="159">
        <v>6466</v>
      </c>
      <c r="D98" s="159">
        <v>5487</v>
      </c>
      <c r="E98" s="159">
        <v>4600</v>
      </c>
      <c r="F98" s="159">
        <v>4115</v>
      </c>
      <c r="G98" s="159">
        <v>3609</v>
      </c>
    </row>
    <row r="99" spans="1:7">
      <c r="A99" s="155">
        <v>960</v>
      </c>
      <c r="B99" s="159">
        <v>4719</v>
      </c>
      <c r="C99" s="159">
        <v>6401</v>
      </c>
      <c r="D99" s="159">
        <v>5768</v>
      </c>
      <c r="E99" s="159">
        <v>4755</v>
      </c>
      <c r="F99" s="159">
        <v>4582</v>
      </c>
      <c r="G99" s="159">
        <v>4215</v>
      </c>
    </row>
    <row r="100" spans="1:7">
      <c r="A100" s="155">
        <v>970</v>
      </c>
      <c r="B100" s="159">
        <v>4775</v>
      </c>
      <c r="C100" s="159">
        <v>6755</v>
      </c>
      <c r="D100" s="159">
        <v>5566</v>
      </c>
      <c r="E100" s="159">
        <v>4728</v>
      </c>
      <c r="F100" s="159">
        <v>4466</v>
      </c>
      <c r="G100" s="159">
        <v>3987</v>
      </c>
    </row>
    <row r="101" spans="1:7">
      <c r="A101" s="155">
        <v>980</v>
      </c>
      <c r="B101" s="159">
        <v>4354</v>
      </c>
      <c r="C101" s="159">
        <v>6376</v>
      </c>
      <c r="D101" s="159">
        <v>5195</v>
      </c>
      <c r="E101" s="159">
        <v>4766</v>
      </c>
      <c r="F101" s="159">
        <v>4325</v>
      </c>
      <c r="G101" s="159">
        <v>3680</v>
      </c>
    </row>
    <row r="102" spans="1:7">
      <c r="A102" s="155">
        <v>990</v>
      </c>
      <c r="B102" s="159">
        <v>4433</v>
      </c>
      <c r="C102" s="159">
        <v>6708</v>
      </c>
      <c r="D102" s="159">
        <v>5491</v>
      </c>
      <c r="E102" s="159">
        <v>4914</v>
      </c>
      <c r="F102" s="159">
        <v>4309</v>
      </c>
      <c r="G102" s="159">
        <v>3742</v>
      </c>
    </row>
    <row r="103" spans="1:7">
      <c r="A103" s="155">
        <v>1000</v>
      </c>
      <c r="B103" s="159">
        <v>4847</v>
      </c>
      <c r="C103" s="159">
        <v>6568</v>
      </c>
      <c r="D103" s="159">
        <v>5738</v>
      </c>
      <c r="E103" s="159">
        <v>5156</v>
      </c>
      <c r="F103" s="159">
        <v>4637</v>
      </c>
      <c r="G103" s="159">
        <v>3901</v>
      </c>
    </row>
    <row r="104" spans="1:7">
      <c r="A104" s="155">
        <v>1010</v>
      </c>
      <c r="B104" s="159">
        <v>4632</v>
      </c>
      <c r="C104" s="159">
        <v>6313</v>
      </c>
      <c r="D104" s="159">
        <v>5726</v>
      </c>
      <c r="E104" s="159">
        <v>4799</v>
      </c>
      <c r="F104" s="159">
        <v>4096</v>
      </c>
      <c r="G104" s="159">
        <v>4010</v>
      </c>
    </row>
    <row r="105" spans="1:7">
      <c r="A105" s="155">
        <v>1020</v>
      </c>
      <c r="B105" s="159">
        <v>4566</v>
      </c>
      <c r="C105" s="159">
        <v>6674</v>
      </c>
      <c r="D105" s="159">
        <v>5433</v>
      </c>
      <c r="E105" s="159">
        <v>4980</v>
      </c>
      <c r="F105" s="159">
        <v>4259</v>
      </c>
      <c r="G105" s="159">
        <v>3736</v>
      </c>
    </row>
    <row r="106" spans="1:7">
      <c r="A106" s="155">
        <v>1030</v>
      </c>
      <c r="B106" s="159">
        <v>4555</v>
      </c>
      <c r="C106" s="159">
        <v>6621</v>
      </c>
      <c r="D106" s="159">
        <v>5521</v>
      </c>
      <c r="E106" s="159">
        <v>4735</v>
      </c>
      <c r="F106" s="159">
        <v>4579</v>
      </c>
      <c r="G106" s="159">
        <v>3812</v>
      </c>
    </row>
    <row r="107" spans="1:7">
      <c r="A107" s="155">
        <v>1040</v>
      </c>
      <c r="B107" s="159">
        <v>4958</v>
      </c>
      <c r="C107" s="159">
        <v>6549</v>
      </c>
      <c r="D107" s="159">
        <v>5915</v>
      </c>
      <c r="E107" s="159">
        <v>5089</v>
      </c>
      <c r="F107" s="159">
        <v>4408</v>
      </c>
      <c r="G107" s="159">
        <v>3762</v>
      </c>
    </row>
    <row r="108" spans="1:7">
      <c r="A108" s="155">
        <v>1050</v>
      </c>
      <c r="B108" s="159">
        <v>4765</v>
      </c>
      <c r="C108" s="159">
        <v>6777</v>
      </c>
      <c r="D108" s="159">
        <v>5253</v>
      </c>
      <c r="E108" s="159">
        <v>4521</v>
      </c>
      <c r="F108" s="159">
        <v>4370</v>
      </c>
      <c r="G108" s="159">
        <v>3587</v>
      </c>
    </row>
    <row r="109" spans="1:7">
      <c r="A109" s="155">
        <v>1060</v>
      </c>
      <c r="B109" s="159">
        <v>4532</v>
      </c>
      <c r="C109" s="159">
        <v>6414</v>
      </c>
      <c r="D109" s="159">
        <v>5209</v>
      </c>
      <c r="E109" s="159">
        <v>4509</v>
      </c>
      <c r="F109" s="159">
        <v>4188</v>
      </c>
      <c r="G109" s="159">
        <v>3610</v>
      </c>
    </row>
    <row r="110" spans="1:7">
      <c r="A110" s="155">
        <v>1070</v>
      </c>
      <c r="B110" s="159">
        <v>4277</v>
      </c>
      <c r="C110" s="159">
        <v>6038</v>
      </c>
      <c r="D110" s="159">
        <v>5316</v>
      </c>
      <c r="E110" s="159">
        <v>4603</v>
      </c>
      <c r="F110" s="159">
        <v>4073</v>
      </c>
      <c r="G110" s="159">
        <v>3898</v>
      </c>
    </row>
    <row r="111" spans="1:7">
      <c r="A111" s="155">
        <v>1080</v>
      </c>
      <c r="B111" s="159">
        <v>4358</v>
      </c>
      <c r="C111" s="159">
        <v>6822</v>
      </c>
      <c r="D111" s="159">
        <v>6019</v>
      </c>
      <c r="E111" s="159">
        <v>5041</v>
      </c>
      <c r="F111" s="159">
        <v>4174</v>
      </c>
      <c r="G111" s="159">
        <v>3840</v>
      </c>
    </row>
    <row r="112" spans="1:7">
      <c r="A112" s="155">
        <v>1090</v>
      </c>
      <c r="B112" s="159">
        <v>4497</v>
      </c>
      <c r="C112" s="159">
        <v>6473</v>
      </c>
      <c r="D112" s="159">
        <v>5443</v>
      </c>
      <c r="E112" s="159">
        <v>4924</v>
      </c>
      <c r="F112" s="159">
        <v>4273</v>
      </c>
      <c r="G112" s="159">
        <v>3665</v>
      </c>
    </row>
    <row r="113" spans="1:7">
      <c r="A113" s="155">
        <v>1100</v>
      </c>
      <c r="B113" s="159">
        <v>4619</v>
      </c>
      <c r="C113" s="159">
        <v>6637</v>
      </c>
      <c r="D113" s="159">
        <v>5677</v>
      </c>
      <c r="E113" s="159">
        <v>4838</v>
      </c>
      <c r="F113" s="159">
        <v>4085</v>
      </c>
      <c r="G113" s="159">
        <v>3958</v>
      </c>
    </row>
    <row r="114" spans="1:7">
      <c r="A114" s="155">
        <v>1110</v>
      </c>
      <c r="B114" s="159">
        <v>4606</v>
      </c>
      <c r="C114" s="159">
        <v>6613</v>
      </c>
      <c r="D114" s="159">
        <v>5693</v>
      </c>
      <c r="E114" s="159">
        <v>5008</v>
      </c>
      <c r="F114" s="159">
        <v>4480</v>
      </c>
      <c r="G114" s="159">
        <v>3931</v>
      </c>
    </row>
    <row r="115" spans="1:7">
      <c r="A115" s="155">
        <v>1120</v>
      </c>
      <c r="B115" s="159">
        <v>4836</v>
      </c>
      <c r="C115" s="159">
        <v>6602</v>
      </c>
      <c r="D115" s="159">
        <v>6006</v>
      </c>
      <c r="E115" s="159">
        <v>5031</v>
      </c>
      <c r="F115" s="159">
        <v>4582</v>
      </c>
      <c r="G115" s="159">
        <v>4088</v>
      </c>
    </row>
    <row r="116" spans="1:7">
      <c r="A116" s="155">
        <v>1130</v>
      </c>
      <c r="B116" s="159">
        <v>4487</v>
      </c>
      <c r="C116" s="159">
        <v>6795</v>
      </c>
      <c r="D116" s="159">
        <v>5620</v>
      </c>
      <c r="E116" s="159">
        <v>4826</v>
      </c>
      <c r="F116" s="159">
        <v>4969</v>
      </c>
      <c r="G116" s="159">
        <v>4138</v>
      </c>
    </row>
    <row r="117" spans="1:7">
      <c r="A117" s="155">
        <v>1140</v>
      </c>
      <c r="B117" s="159">
        <v>4394</v>
      </c>
      <c r="C117" s="159">
        <v>6518</v>
      </c>
      <c r="D117" s="159">
        <v>5822</v>
      </c>
      <c r="E117" s="159">
        <v>4958</v>
      </c>
      <c r="F117" s="159">
        <v>4745</v>
      </c>
      <c r="G117" s="159">
        <v>3830</v>
      </c>
    </row>
    <row r="118" spans="1:7">
      <c r="A118" s="155">
        <v>1150</v>
      </c>
      <c r="B118" s="159">
        <v>5061</v>
      </c>
      <c r="C118" s="159">
        <v>7005</v>
      </c>
      <c r="D118" s="159">
        <v>5571</v>
      </c>
      <c r="E118" s="159">
        <v>5403</v>
      </c>
      <c r="F118" s="159">
        <v>4638</v>
      </c>
      <c r="G118" s="159">
        <v>3978</v>
      </c>
    </row>
    <row r="119" spans="1:7">
      <c r="A119" s="155">
        <v>1160</v>
      </c>
      <c r="B119" s="159">
        <v>4705</v>
      </c>
      <c r="C119" s="159">
        <v>6616</v>
      </c>
      <c r="D119" s="159">
        <v>6085</v>
      </c>
      <c r="E119" s="159">
        <v>5220</v>
      </c>
      <c r="F119" s="159">
        <v>4812</v>
      </c>
      <c r="G119" s="159">
        <v>3959</v>
      </c>
    </row>
    <row r="120" spans="1:7">
      <c r="A120" s="155">
        <v>1170</v>
      </c>
      <c r="B120" s="159">
        <v>4995</v>
      </c>
      <c r="C120" s="159">
        <v>6926</v>
      </c>
      <c r="D120" s="159">
        <v>5974</v>
      </c>
      <c r="E120" s="159">
        <v>5406</v>
      </c>
      <c r="F120" s="159">
        <v>5068</v>
      </c>
      <c r="G120" s="159">
        <v>4160</v>
      </c>
    </row>
    <row r="121" spans="1:7">
      <c r="A121" s="155">
        <v>1180</v>
      </c>
      <c r="B121" s="159">
        <v>4740</v>
      </c>
      <c r="C121" s="159">
        <v>6795</v>
      </c>
      <c r="D121" s="159">
        <v>5906</v>
      </c>
      <c r="E121" s="159">
        <v>5159</v>
      </c>
      <c r="F121" s="159">
        <v>4493</v>
      </c>
      <c r="G121" s="159">
        <v>4080</v>
      </c>
    </row>
    <row r="122" spans="1:7">
      <c r="A122" s="155">
        <v>1190</v>
      </c>
      <c r="B122" s="159">
        <v>4685</v>
      </c>
      <c r="C122" s="159">
        <v>6848</v>
      </c>
      <c r="D122" s="159">
        <v>5603</v>
      </c>
      <c r="E122" s="159">
        <v>5328</v>
      </c>
      <c r="F122" s="159">
        <v>4524</v>
      </c>
      <c r="G122" s="159">
        <v>4170</v>
      </c>
    </row>
    <row r="123" spans="1:7">
      <c r="A123" s="155">
        <v>1200</v>
      </c>
      <c r="B123" s="159">
        <v>4648</v>
      </c>
      <c r="C123" s="159">
        <v>6905</v>
      </c>
      <c r="D123" s="159">
        <v>6339</v>
      </c>
      <c r="E123" s="159">
        <v>5380</v>
      </c>
      <c r="F123" s="159">
        <v>4748</v>
      </c>
      <c r="G123" s="159">
        <v>4004</v>
      </c>
    </row>
    <row r="124" spans="1:7">
      <c r="A124" s="155">
        <v>1210</v>
      </c>
      <c r="B124" s="159">
        <v>4618</v>
      </c>
      <c r="C124" s="159">
        <v>6959</v>
      </c>
      <c r="D124" s="159">
        <v>6251</v>
      </c>
      <c r="E124" s="159">
        <v>5191</v>
      </c>
      <c r="F124" s="159">
        <v>4678</v>
      </c>
      <c r="G124" s="159">
        <v>3988</v>
      </c>
    </row>
    <row r="125" spans="1:7">
      <c r="A125" s="155">
        <v>1220</v>
      </c>
      <c r="B125" s="159">
        <v>4632</v>
      </c>
      <c r="C125" s="159">
        <v>6352</v>
      </c>
      <c r="D125" s="159">
        <v>5763</v>
      </c>
      <c r="E125" s="159">
        <v>4780</v>
      </c>
      <c r="F125" s="159">
        <v>4370</v>
      </c>
      <c r="G125" s="159">
        <v>3732</v>
      </c>
    </row>
    <row r="126" spans="1:7">
      <c r="A126" s="155">
        <v>1230</v>
      </c>
      <c r="B126" s="159">
        <v>4910</v>
      </c>
      <c r="C126" s="159">
        <v>7306</v>
      </c>
      <c r="D126" s="159">
        <v>6010</v>
      </c>
      <c r="E126" s="159">
        <v>5307</v>
      </c>
      <c r="F126" s="159">
        <v>4527</v>
      </c>
      <c r="G126" s="159">
        <v>3951</v>
      </c>
    </row>
    <row r="127" spans="1:7">
      <c r="A127" s="155">
        <v>1240</v>
      </c>
      <c r="B127" s="159">
        <v>4355</v>
      </c>
      <c r="C127" s="159">
        <v>6954</v>
      </c>
      <c r="D127" s="159">
        <v>5629</v>
      </c>
      <c r="E127" s="159">
        <v>4938</v>
      </c>
      <c r="F127" s="159">
        <v>4737</v>
      </c>
      <c r="G127" s="159">
        <v>4054</v>
      </c>
    </row>
    <row r="128" spans="1:7">
      <c r="A128" s="155">
        <v>1250</v>
      </c>
      <c r="B128" s="159">
        <v>4956</v>
      </c>
      <c r="C128" s="159">
        <v>6937</v>
      </c>
      <c r="D128" s="159">
        <v>6172</v>
      </c>
      <c r="E128" s="159">
        <v>5398</v>
      </c>
      <c r="F128" s="159">
        <v>4786</v>
      </c>
      <c r="G128" s="159">
        <v>4006</v>
      </c>
    </row>
    <row r="129" spans="1:7">
      <c r="A129" s="155">
        <v>1260</v>
      </c>
      <c r="B129" s="159">
        <v>4830</v>
      </c>
      <c r="C129" s="159">
        <v>6830</v>
      </c>
      <c r="D129" s="159">
        <v>6420</v>
      </c>
      <c r="E129" s="159">
        <v>5307</v>
      </c>
      <c r="F129" s="159">
        <v>5026</v>
      </c>
      <c r="G129" s="159">
        <v>4539</v>
      </c>
    </row>
    <row r="130" spans="1:7">
      <c r="A130" s="155">
        <v>1270</v>
      </c>
      <c r="B130" s="159">
        <v>4583</v>
      </c>
      <c r="C130" s="159">
        <v>7157</v>
      </c>
      <c r="D130" s="159">
        <v>5751</v>
      </c>
      <c r="E130" s="159">
        <v>5210</v>
      </c>
      <c r="F130" s="159">
        <v>4801</v>
      </c>
      <c r="G130" s="159">
        <v>4398</v>
      </c>
    </row>
    <row r="131" spans="1:7">
      <c r="A131" s="155">
        <v>1280</v>
      </c>
      <c r="B131" s="159">
        <v>4244</v>
      </c>
      <c r="C131" s="159">
        <v>6785</v>
      </c>
      <c r="D131" s="159">
        <v>5807</v>
      </c>
      <c r="E131" s="159">
        <v>5150</v>
      </c>
      <c r="F131" s="159">
        <v>4886</v>
      </c>
      <c r="G131" s="159">
        <v>4109</v>
      </c>
    </row>
    <row r="132" spans="1:7">
      <c r="A132" s="155">
        <v>1290</v>
      </c>
      <c r="B132" s="159">
        <v>4653</v>
      </c>
      <c r="C132" s="159">
        <v>6552</v>
      </c>
      <c r="D132" s="159">
        <v>5993</v>
      </c>
      <c r="E132" s="159">
        <v>4718</v>
      </c>
      <c r="F132" s="159">
        <v>4685</v>
      </c>
      <c r="G132" s="159">
        <v>3824</v>
      </c>
    </row>
    <row r="133" spans="1:7">
      <c r="A133" s="155">
        <v>1300</v>
      </c>
      <c r="B133" s="159">
        <v>4202</v>
      </c>
      <c r="C133" s="159">
        <v>6594</v>
      </c>
      <c r="D133" s="159">
        <v>5583</v>
      </c>
      <c r="E133" s="159">
        <v>4683</v>
      </c>
      <c r="F133" s="159">
        <v>4257</v>
      </c>
      <c r="G133" s="159">
        <v>3676</v>
      </c>
    </row>
    <row r="134" spans="1:7">
      <c r="A134" s="155">
        <v>1310</v>
      </c>
      <c r="B134" s="159">
        <v>4297</v>
      </c>
      <c r="C134" s="159">
        <v>6555</v>
      </c>
      <c r="D134" s="159">
        <v>5807</v>
      </c>
      <c r="E134" s="159">
        <v>4609</v>
      </c>
      <c r="F134" s="159">
        <v>4293</v>
      </c>
      <c r="G134" s="159">
        <v>3693</v>
      </c>
    </row>
    <row r="135" spans="1:7">
      <c r="A135" s="155">
        <v>1320</v>
      </c>
      <c r="B135" s="159">
        <v>4272</v>
      </c>
      <c r="C135" s="159">
        <v>6804</v>
      </c>
      <c r="D135" s="159">
        <v>5471</v>
      </c>
      <c r="E135" s="159">
        <v>4833</v>
      </c>
      <c r="F135" s="159">
        <v>4652</v>
      </c>
      <c r="G135" s="159">
        <v>3672</v>
      </c>
    </row>
    <row r="136" spans="1:7">
      <c r="A136" s="155">
        <v>1330</v>
      </c>
      <c r="B136" s="159">
        <v>4430</v>
      </c>
      <c r="C136" s="159">
        <v>6622</v>
      </c>
      <c r="D136" s="159">
        <v>5376</v>
      </c>
      <c r="E136" s="159">
        <v>5005</v>
      </c>
      <c r="F136" s="159">
        <v>4446</v>
      </c>
      <c r="G136" s="159">
        <v>3824</v>
      </c>
    </row>
    <row r="137" spans="1:7">
      <c r="A137" s="155">
        <v>1340</v>
      </c>
      <c r="B137" s="159">
        <v>4200</v>
      </c>
      <c r="C137" s="159">
        <v>6927</v>
      </c>
      <c r="D137" s="159">
        <v>5985</v>
      </c>
      <c r="E137" s="159">
        <v>4745</v>
      </c>
      <c r="F137" s="159">
        <v>4651</v>
      </c>
      <c r="G137" s="159">
        <v>3988</v>
      </c>
    </row>
    <row r="138" spans="1:7">
      <c r="A138" s="155">
        <v>1350</v>
      </c>
      <c r="B138" s="159">
        <v>4425</v>
      </c>
      <c r="C138" s="159">
        <v>7030</v>
      </c>
      <c r="D138" s="159">
        <v>5877</v>
      </c>
      <c r="E138" s="159">
        <v>5211</v>
      </c>
      <c r="F138" s="159">
        <v>4552</v>
      </c>
      <c r="G138" s="159">
        <v>3831</v>
      </c>
    </row>
    <row r="139" spans="1:7">
      <c r="A139" s="155">
        <v>1360</v>
      </c>
      <c r="B139" s="159">
        <v>4271</v>
      </c>
      <c r="C139" s="159">
        <v>6875</v>
      </c>
      <c r="D139" s="159">
        <v>6283</v>
      </c>
      <c r="E139" s="159">
        <v>5271</v>
      </c>
      <c r="F139" s="159">
        <v>4796</v>
      </c>
      <c r="G139" s="159">
        <v>3926</v>
      </c>
    </row>
    <row r="140" spans="1:7">
      <c r="A140" s="155">
        <v>1370</v>
      </c>
      <c r="B140" s="159">
        <v>4500</v>
      </c>
      <c r="C140" s="159">
        <v>6824</v>
      </c>
      <c r="D140" s="159">
        <v>6032</v>
      </c>
      <c r="E140" s="159">
        <v>5093</v>
      </c>
      <c r="F140" s="159">
        <v>4672</v>
      </c>
      <c r="G140" s="159">
        <v>4096</v>
      </c>
    </row>
    <row r="141" spans="1:7">
      <c r="A141" s="155">
        <v>1380</v>
      </c>
      <c r="B141" s="159">
        <v>4506</v>
      </c>
      <c r="C141" s="159">
        <v>7021</v>
      </c>
      <c r="D141" s="159">
        <v>5686</v>
      </c>
      <c r="E141" s="159">
        <v>5231</v>
      </c>
      <c r="F141" s="159">
        <v>4250</v>
      </c>
      <c r="G141" s="159">
        <v>3616</v>
      </c>
    </row>
    <row r="142" spans="1:7">
      <c r="A142" s="155">
        <v>1390</v>
      </c>
      <c r="B142" s="159">
        <v>4421</v>
      </c>
      <c r="C142" s="159">
        <v>6687</v>
      </c>
      <c r="D142" s="159">
        <v>5641</v>
      </c>
      <c r="E142" s="159">
        <v>4957</v>
      </c>
      <c r="F142" s="159">
        <v>4161</v>
      </c>
      <c r="G142" s="159">
        <v>3712</v>
      </c>
    </row>
    <row r="143" spans="1:7">
      <c r="A143" s="155">
        <v>1400</v>
      </c>
      <c r="B143" s="159">
        <v>4011</v>
      </c>
      <c r="C143" s="159">
        <v>6451</v>
      </c>
      <c r="D143" s="159">
        <v>5364</v>
      </c>
      <c r="E143" s="159">
        <v>4406</v>
      </c>
      <c r="F143" s="159">
        <v>4230</v>
      </c>
      <c r="G143" s="159">
        <v>3683</v>
      </c>
    </row>
    <row r="144" spans="1:7">
      <c r="A144" s="155">
        <v>1410</v>
      </c>
      <c r="B144" s="159">
        <v>3977</v>
      </c>
      <c r="C144" s="159">
        <v>6572</v>
      </c>
      <c r="D144" s="159">
        <v>5898</v>
      </c>
      <c r="E144" s="159">
        <v>5180</v>
      </c>
      <c r="F144" s="159">
        <v>4957</v>
      </c>
      <c r="G144" s="159">
        <v>4022</v>
      </c>
    </row>
    <row r="145" spans="1:7">
      <c r="A145" s="155">
        <v>1420</v>
      </c>
      <c r="B145" s="159">
        <v>4500</v>
      </c>
      <c r="C145" s="159">
        <v>7108</v>
      </c>
      <c r="D145" s="159">
        <v>5783</v>
      </c>
      <c r="E145" s="159">
        <v>5159</v>
      </c>
      <c r="F145" s="159">
        <v>4690</v>
      </c>
      <c r="G145" s="159">
        <v>3951</v>
      </c>
    </row>
    <row r="146" spans="1:7">
      <c r="A146" s="155">
        <v>1430</v>
      </c>
      <c r="B146" s="159">
        <v>4552</v>
      </c>
      <c r="C146" s="159">
        <v>6871</v>
      </c>
      <c r="D146" s="159">
        <v>6247</v>
      </c>
      <c r="E146" s="159">
        <v>5078</v>
      </c>
      <c r="F146" s="159">
        <v>4540</v>
      </c>
      <c r="G146" s="159">
        <v>4139</v>
      </c>
    </row>
    <row r="147" spans="1:7">
      <c r="A147" s="155">
        <v>1440</v>
      </c>
      <c r="B147" s="159">
        <v>4741</v>
      </c>
      <c r="C147" s="159">
        <v>6851</v>
      </c>
      <c r="D147" s="159">
        <v>6258</v>
      </c>
      <c r="E147" s="159">
        <v>5462</v>
      </c>
      <c r="F147" s="159">
        <v>4701</v>
      </c>
      <c r="G147" s="159">
        <v>3851</v>
      </c>
    </row>
    <row r="148" spans="1:7">
      <c r="A148" s="155">
        <v>1450</v>
      </c>
      <c r="B148" s="159">
        <v>4347</v>
      </c>
      <c r="C148" s="159">
        <v>7079</v>
      </c>
      <c r="D148" s="159">
        <v>5849</v>
      </c>
      <c r="E148" s="159">
        <v>5108</v>
      </c>
      <c r="F148" s="159">
        <v>4309</v>
      </c>
      <c r="G148" s="159">
        <v>3885</v>
      </c>
    </row>
    <row r="149" spans="1:7">
      <c r="A149" s="155">
        <v>1460</v>
      </c>
      <c r="B149" s="159">
        <v>4187</v>
      </c>
      <c r="C149" s="159">
        <v>6511</v>
      </c>
      <c r="D149" s="159">
        <v>5562</v>
      </c>
      <c r="E149" s="159">
        <v>5123</v>
      </c>
      <c r="F149" s="159">
        <v>4232</v>
      </c>
      <c r="G149" s="159">
        <v>3801</v>
      </c>
    </row>
    <row r="150" spans="1:7">
      <c r="A150" s="155">
        <v>1470</v>
      </c>
      <c r="B150" s="159">
        <v>4450</v>
      </c>
      <c r="C150" s="159">
        <v>6911</v>
      </c>
      <c r="D150" s="159">
        <v>5902</v>
      </c>
      <c r="E150" s="159">
        <v>5114</v>
      </c>
      <c r="F150" s="159">
        <v>4431</v>
      </c>
      <c r="G150" s="159">
        <v>3919</v>
      </c>
    </row>
    <row r="151" spans="1:7">
      <c r="A151" s="155">
        <v>1480</v>
      </c>
      <c r="B151" s="159">
        <v>4331</v>
      </c>
      <c r="C151" s="159">
        <v>6751</v>
      </c>
      <c r="D151" s="159">
        <v>5803</v>
      </c>
      <c r="E151" s="159">
        <v>4977</v>
      </c>
      <c r="F151" s="159">
        <v>4879</v>
      </c>
      <c r="G151" s="159">
        <v>3928</v>
      </c>
    </row>
    <row r="152" spans="1:7">
      <c r="A152" s="155">
        <v>1490</v>
      </c>
      <c r="B152" s="159">
        <v>4629</v>
      </c>
      <c r="C152" s="159">
        <v>7108</v>
      </c>
      <c r="D152" s="159">
        <v>6461</v>
      </c>
      <c r="E152" s="159">
        <v>5368</v>
      </c>
      <c r="F152" s="159">
        <v>4837</v>
      </c>
      <c r="G152" s="159">
        <v>4073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workbookViewId="0">
      <selection sqref="A1:XFD1048576"/>
    </sheetView>
  </sheetViews>
  <sheetFormatPr defaultRowHeight="15"/>
  <cols>
    <col min="1" max="2" width="9.140625" style="156"/>
    <col min="3" max="7" width="10.28515625" style="156" customWidth="1"/>
    <col min="8" max="16384" width="9.140625" style="156"/>
  </cols>
  <sheetData>
    <row r="1" spans="1:7" s="154" customFormat="1" ht="20.25">
      <c r="A1" s="153" t="s">
        <v>81</v>
      </c>
    </row>
    <row r="2" spans="1:7" ht="33">
      <c r="A2" s="155" t="s">
        <v>82</v>
      </c>
      <c r="B2" s="155" t="s">
        <v>83</v>
      </c>
      <c r="C2" s="155" t="s">
        <v>84</v>
      </c>
      <c r="D2" s="155" t="s">
        <v>85</v>
      </c>
      <c r="E2" s="155" t="s">
        <v>86</v>
      </c>
      <c r="F2" s="155" t="s">
        <v>87</v>
      </c>
      <c r="G2" s="155" t="s">
        <v>88</v>
      </c>
    </row>
    <row r="3" spans="1:7" ht="16.5">
      <c r="A3" s="155">
        <v>0</v>
      </c>
      <c r="B3" s="157">
        <v>17158</v>
      </c>
      <c r="C3" s="157">
        <v>11503</v>
      </c>
      <c r="D3" s="157">
        <v>9861</v>
      </c>
      <c r="E3" s="157">
        <v>9831</v>
      </c>
      <c r="F3" s="157">
        <v>9176</v>
      </c>
      <c r="G3" s="157">
        <v>10010</v>
      </c>
    </row>
    <row r="4" spans="1:7" ht="16.5">
      <c r="A4" s="155">
        <v>20</v>
      </c>
      <c r="B4" s="157">
        <v>16418</v>
      </c>
      <c r="C4" s="157">
        <v>11237</v>
      </c>
      <c r="D4" s="157">
        <v>9695</v>
      </c>
      <c r="E4" s="157">
        <v>9276</v>
      </c>
      <c r="F4" s="157">
        <v>8621</v>
      </c>
      <c r="G4" s="157">
        <v>9124</v>
      </c>
    </row>
    <row r="5" spans="1:7" ht="16.5">
      <c r="A5" s="155">
        <v>40</v>
      </c>
      <c r="B5" s="157">
        <v>15920</v>
      </c>
      <c r="C5" s="157">
        <v>11563</v>
      </c>
      <c r="D5" s="157">
        <v>10125</v>
      </c>
      <c r="E5" s="157">
        <v>9760</v>
      </c>
      <c r="F5" s="157">
        <v>9167</v>
      </c>
      <c r="G5" s="157">
        <v>10358</v>
      </c>
    </row>
    <row r="6" spans="1:7" ht="16.5">
      <c r="A6" s="155">
        <v>60</v>
      </c>
      <c r="B6" s="157">
        <v>15572</v>
      </c>
      <c r="C6" s="157">
        <v>11937</v>
      </c>
      <c r="D6" s="157">
        <v>10230</v>
      </c>
      <c r="E6" s="157">
        <v>9479</v>
      </c>
      <c r="F6" s="157">
        <v>9295</v>
      </c>
      <c r="G6" s="157">
        <v>10112</v>
      </c>
    </row>
    <row r="7" spans="1:7" ht="16.5">
      <c r="A7" s="155">
        <v>80</v>
      </c>
      <c r="B7" s="157">
        <v>15317</v>
      </c>
      <c r="C7" s="157">
        <v>11822</v>
      </c>
      <c r="D7" s="157">
        <v>10088</v>
      </c>
      <c r="E7" s="157">
        <v>9664</v>
      </c>
      <c r="F7" s="157">
        <v>9540</v>
      </c>
      <c r="G7" s="157">
        <v>10255</v>
      </c>
    </row>
    <row r="8" spans="1:7" ht="16.5">
      <c r="A8" s="155">
        <v>100</v>
      </c>
      <c r="B8" s="157">
        <v>15273</v>
      </c>
      <c r="C8" s="157">
        <v>11881</v>
      </c>
      <c r="D8" s="157">
        <v>10141</v>
      </c>
      <c r="E8" s="157">
        <v>9720</v>
      </c>
      <c r="F8" s="157">
        <v>9623</v>
      </c>
      <c r="G8" s="157">
        <v>10660</v>
      </c>
    </row>
    <row r="9" spans="1:7" ht="16.5">
      <c r="A9" s="155">
        <v>120</v>
      </c>
      <c r="B9" s="157">
        <v>14798</v>
      </c>
      <c r="C9" s="157">
        <v>12017</v>
      </c>
      <c r="D9" s="157">
        <v>10264</v>
      </c>
      <c r="E9" s="157">
        <v>10047</v>
      </c>
      <c r="F9" s="157">
        <v>10009</v>
      </c>
      <c r="G9" s="157">
        <v>10642</v>
      </c>
    </row>
    <row r="10" spans="1:7" ht="16.5">
      <c r="A10" s="155">
        <v>140</v>
      </c>
      <c r="B10" s="157">
        <v>15036</v>
      </c>
      <c r="C10" s="157">
        <v>12145</v>
      </c>
      <c r="D10" s="157">
        <v>10340</v>
      </c>
      <c r="E10" s="157">
        <v>9892</v>
      </c>
      <c r="F10" s="157">
        <v>10275</v>
      </c>
      <c r="G10" s="157">
        <v>11135</v>
      </c>
    </row>
    <row r="11" spans="1:7" ht="16.5">
      <c r="A11" s="155">
        <v>160</v>
      </c>
      <c r="B11" s="157">
        <v>15438</v>
      </c>
      <c r="C11" s="157">
        <v>12424</v>
      </c>
      <c r="D11" s="157">
        <v>10381</v>
      </c>
      <c r="E11" s="157">
        <v>10199</v>
      </c>
      <c r="F11" s="157">
        <v>10714</v>
      </c>
      <c r="G11" s="157">
        <v>11651</v>
      </c>
    </row>
    <row r="12" spans="1:7" ht="16.5">
      <c r="A12" s="155">
        <v>180</v>
      </c>
      <c r="B12" s="157">
        <v>14926</v>
      </c>
      <c r="C12" s="157">
        <v>12628</v>
      </c>
      <c r="D12" s="157">
        <v>10368</v>
      </c>
      <c r="E12" s="157">
        <v>10263</v>
      </c>
      <c r="F12" s="157">
        <v>10714</v>
      </c>
      <c r="G12" s="157">
        <v>11195</v>
      </c>
    </row>
    <row r="13" spans="1:7" ht="16.5">
      <c r="A13" s="155">
        <v>200</v>
      </c>
      <c r="B13" s="157">
        <v>15002</v>
      </c>
      <c r="C13" s="157">
        <v>12693</v>
      </c>
      <c r="D13" s="157">
        <v>10939</v>
      </c>
      <c r="E13" s="157">
        <v>10800</v>
      </c>
      <c r="F13" s="157">
        <v>10931</v>
      </c>
      <c r="G13" s="157">
        <v>11932</v>
      </c>
    </row>
    <row r="14" spans="1:7" ht="16.5">
      <c r="A14" s="155">
        <v>220</v>
      </c>
      <c r="B14" s="157">
        <v>15155</v>
      </c>
      <c r="C14" s="157">
        <v>12699</v>
      </c>
      <c r="D14" s="157">
        <v>10963</v>
      </c>
      <c r="E14" s="157">
        <v>10992</v>
      </c>
      <c r="F14" s="157">
        <v>10919</v>
      </c>
      <c r="G14" s="157">
        <v>11988</v>
      </c>
    </row>
    <row r="15" spans="1:7" ht="16.5">
      <c r="A15" s="155">
        <v>240</v>
      </c>
      <c r="B15" s="157">
        <v>15317</v>
      </c>
      <c r="C15" s="157">
        <v>12471</v>
      </c>
      <c r="D15" s="157">
        <v>11565</v>
      </c>
      <c r="E15" s="157">
        <v>11095</v>
      </c>
      <c r="F15" s="157">
        <v>11396</v>
      </c>
      <c r="G15" s="157">
        <v>12687</v>
      </c>
    </row>
    <row r="16" spans="1:7" ht="16.5">
      <c r="A16" s="155">
        <v>260</v>
      </c>
      <c r="B16" s="157">
        <v>14583</v>
      </c>
      <c r="C16" s="157">
        <v>12431</v>
      </c>
      <c r="D16" s="157">
        <v>11044</v>
      </c>
      <c r="E16" s="157">
        <v>10683</v>
      </c>
      <c r="F16" s="157">
        <v>11504</v>
      </c>
      <c r="G16" s="157">
        <v>12444</v>
      </c>
    </row>
    <row r="17" spans="1:7" ht="16.5">
      <c r="A17" s="155">
        <v>280</v>
      </c>
      <c r="B17" s="157">
        <v>15095</v>
      </c>
      <c r="C17" s="157">
        <v>13427</v>
      </c>
      <c r="D17" s="157">
        <v>11329</v>
      </c>
      <c r="E17" s="157">
        <v>10936</v>
      </c>
      <c r="F17" s="157">
        <v>11187</v>
      </c>
      <c r="G17" s="157">
        <v>12856</v>
      </c>
    </row>
    <row r="18" spans="1:7" ht="16.5">
      <c r="A18" s="155">
        <v>300</v>
      </c>
      <c r="B18" s="157">
        <v>14766</v>
      </c>
      <c r="C18" s="157">
        <v>12935</v>
      </c>
      <c r="D18" s="157">
        <v>11457</v>
      </c>
      <c r="E18" s="157">
        <v>11644</v>
      </c>
      <c r="F18" s="157">
        <v>11693</v>
      </c>
      <c r="G18" s="157">
        <v>13126</v>
      </c>
    </row>
    <row r="19" spans="1:7" ht="16.5">
      <c r="A19" s="155">
        <v>320</v>
      </c>
      <c r="B19" s="157">
        <v>14586</v>
      </c>
      <c r="C19" s="157">
        <v>12902</v>
      </c>
      <c r="D19" s="157">
        <v>11903</v>
      </c>
      <c r="E19" s="157">
        <v>11593</v>
      </c>
      <c r="F19" s="157">
        <v>11663</v>
      </c>
      <c r="G19" s="157">
        <v>12861</v>
      </c>
    </row>
    <row r="20" spans="1:7" ht="16.5">
      <c r="A20" s="155">
        <v>340</v>
      </c>
      <c r="B20" s="157">
        <v>14687</v>
      </c>
      <c r="C20" s="157">
        <v>13154</v>
      </c>
      <c r="D20" s="157">
        <v>11592</v>
      </c>
      <c r="E20" s="157">
        <v>11366</v>
      </c>
      <c r="F20" s="157">
        <v>11619</v>
      </c>
      <c r="G20" s="157">
        <v>13089</v>
      </c>
    </row>
    <row r="21" spans="1:7" ht="16.5">
      <c r="A21" s="155">
        <v>360</v>
      </c>
      <c r="B21" s="157">
        <v>14692</v>
      </c>
      <c r="C21" s="157">
        <v>12950</v>
      </c>
      <c r="D21" s="157">
        <v>11629</v>
      </c>
      <c r="E21" s="157">
        <v>11495</v>
      </c>
      <c r="F21" s="157">
        <v>11619</v>
      </c>
      <c r="G21" s="157">
        <v>13160</v>
      </c>
    </row>
    <row r="22" spans="1:7" ht="16.5">
      <c r="A22" s="155">
        <v>380</v>
      </c>
      <c r="B22" s="157">
        <v>14285</v>
      </c>
      <c r="C22" s="157">
        <v>13108</v>
      </c>
      <c r="D22" s="157">
        <v>11406</v>
      </c>
      <c r="E22" s="157">
        <v>11350</v>
      </c>
      <c r="F22" s="157">
        <v>11645</v>
      </c>
      <c r="G22" s="157">
        <v>12821</v>
      </c>
    </row>
    <row r="23" spans="1:7" ht="16.5">
      <c r="A23" s="155">
        <v>400</v>
      </c>
      <c r="B23" s="157">
        <v>14145</v>
      </c>
      <c r="C23" s="157">
        <v>13347</v>
      </c>
      <c r="D23" s="157">
        <v>11796</v>
      </c>
      <c r="E23" s="157">
        <v>11797</v>
      </c>
      <c r="F23" s="157">
        <v>11614</v>
      </c>
      <c r="G23" s="157">
        <v>12493</v>
      </c>
    </row>
    <row r="24" spans="1:7" ht="16.5">
      <c r="A24" s="155">
        <v>420</v>
      </c>
      <c r="B24" s="157">
        <v>14292</v>
      </c>
      <c r="C24" s="157">
        <v>12877</v>
      </c>
      <c r="D24" s="157">
        <v>11691</v>
      </c>
      <c r="E24" s="157">
        <v>11382</v>
      </c>
      <c r="F24" s="157">
        <v>11416</v>
      </c>
      <c r="G24" s="157">
        <v>12921</v>
      </c>
    </row>
    <row r="25" spans="1:7" ht="16.5">
      <c r="A25" s="155">
        <v>440</v>
      </c>
      <c r="B25" s="157">
        <v>14136</v>
      </c>
      <c r="C25" s="157">
        <v>13404</v>
      </c>
      <c r="D25" s="157">
        <v>12223</v>
      </c>
      <c r="E25" s="157">
        <v>11805</v>
      </c>
      <c r="F25" s="157">
        <v>11946</v>
      </c>
      <c r="G25" s="157">
        <v>12589</v>
      </c>
    </row>
    <row r="26" spans="1:7" ht="16.5">
      <c r="A26" s="155">
        <v>460</v>
      </c>
      <c r="B26" s="157">
        <v>13996</v>
      </c>
      <c r="C26" s="157">
        <v>13913</v>
      </c>
      <c r="D26" s="157">
        <v>12206</v>
      </c>
      <c r="E26" s="157">
        <v>12306</v>
      </c>
      <c r="F26" s="157">
        <v>12151</v>
      </c>
      <c r="G26" s="157">
        <v>13123</v>
      </c>
    </row>
    <row r="27" spans="1:7" ht="16.5">
      <c r="A27" s="155">
        <v>480</v>
      </c>
      <c r="B27" s="157">
        <v>13794</v>
      </c>
      <c r="C27" s="157">
        <v>12822</v>
      </c>
      <c r="D27" s="157">
        <v>11574</v>
      </c>
      <c r="E27" s="157">
        <v>11490</v>
      </c>
      <c r="F27" s="157">
        <v>11152</v>
      </c>
      <c r="G27" s="157">
        <v>12350</v>
      </c>
    </row>
    <row r="28" spans="1:7" ht="16.5">
      <c r="A28" s="155">
        <v>500</v>
      </c>
      <c r="B28" s="157">
        <v>13749</v>
      </c>
      <c r="C28" s="157">
        <v>13146</v>
      </c>
      <c r="D28" s="157">
        <v>11441</v>
      </c>
      <c r="E28" s="157">
        <v>11389</v>
      </c>
      <c r="F28" s="157">
        <v>11087</v>
      </c>
      <c r="G28" s="157">
        <v>12219</v>
      </c>
    </row>
    <row r="29" spans="1:7" ht="16.5">
      <c r="A29" s="155">
        <v>520</v>
      </c>
      <c r="B29" s="157">
        <v>13587</v>
      </c>
      <c r="C29" s="157">
        <v>12694</v>
      </c>
      <c r="D29" s="157">
        <v>11515</v>
      </c>
      <c r="E29" s="157">
        <v>11267</v>
      </c>
      <c r="F29" s="157">
        <v>11378</v>
      </c>
      <c r="G29" s="157">
        <v>12306</v>
      </c>
    </row>
    <row r="30" spans="1:7" ht="16.5">
      <c r="A30" s="155">
        <v>540</v>
      </c>
      <c r="B30" s="157">
        <v>13553</v>
      </c>
      <c r="C30" s="157">
        <v>12933</v>
      </c>
      <c r="D30" s="157">
        <v>11462</v>
      </c>
      <c r="E30" s="157">
        <v>11619</v>
      </c>
      <c r="F30" s="157">
        <v>11663</v>
      </c>
      <c r="G30" s="157">
        <v>12423</v>
      </c>
    </row>
    <row r="31" spans="1:7" ht="16.5">
      <c r="A31" s="155">
        <v>560</v>
      </c>
      <c r="B31" s="157">
        <v>13430</v>
      </c>
      <c r="C31" s="157">
        <v>13082</v>
      </c>
      <c r="D31" s="157">
        <v>11583</v>
      </c>
      <c r="E31" s="157">
        <v>11753</v>
      </c>
      <c r="F31" s="157">
        <v>11751</v>
      </c>
      <c r="G31" s="157">
        <v>12215</v>
      </c>
    </row>
    <row r="32" spans="1:7" ht="16.5">
      <c r="A32" s="155">
        <v>580</v>
      </c>
      <c r="B32" s="157">
        <v>13909</v>
      </c>
      <c r="C32" s="157">
        <v>13387</v>
      </c>
      <c r="D32" s="157">
        <v>11754</v>
      </c>
      <c r="E32" s="157">
        <v>12299</v>
      </c>
      <c r="F32" s="157">
        <v>11664</v>
      </c>
      <c r="G32" s="157">
        <v>12219</v>
      </c>
    </row>
    <row r="33" spans="1:7" ht="16.5">
      <c r="A33" s="155">
        <v>600</v>
      </c>
      <c r="B33" s="157">
        <v>13247</v>
      </c>
      <c r="C33" s="157">
        <v>13525</v>
      </c>
      <c r="D33" s="157">
        <v>11861</v>
      </c>
      <c r="E33" s="157">
        <v>12009</v>
      </c>
      <c r="F33" s="157">
        <v>11668</v>
      </c>
      <c r="G33" s="157">
        <v>12422</v>
      </c>
    </row>
    <row r="34" spans="1:7" ht="16.5">
      <c r="A34" s="155">
        <v>620</v>
      </c>
      <c r="B34" s="157">
        <v>13946</v>
      </c>
      <c r="C34" s="157">
        <v>13100</v>
      </c>
      <c r="D34" s="157">
        <v>11927</v>
      </c>
      <c r="E34" s="157">
        <v>12244</v>
      </c>
      <c r="F34" s="157">
        <v>11639</v>
      </c>
      <c r="G34" s="157">
        <v>12558</v>
      </c>
    </row>
    <row r="35" spans="1:7" ht="16.5">
      <c r="A35" s="155">
        <v>640</v>
      </c>
      <c r="B35" s="157">
        <v>13828</v>
      </c>
      <c r="C35" s="157">
        <v>13012</v>
      </c>
      <c r="D35" s="157">
        <v>12044</v>
      </c>
      <c r="E35" s="157">
        <v>11600</v>
      </c>
      <c r="F35" s="157">
        <v>11533</v>
      </c>
      <c r="G35" s="157">
        <v>12357</v>
      </c>
    </row>
    <row r="36" spans="1:7" ht="16.5">
      <c r="A36" s="155">
        <v>660</v>
      </c>
      <c r="B36" s="157">
        <v>13656</v>
      </c>
      <c r="C36" s="157">
        <v>13529</v>
      </c>
      <c r="D36" s="157">
        <v>12214</v>
      </c>
      <c r="E36" s="157">
        <v>12395</v>
      </c>
      <c r="F36" s="157">
        <v>11961</v>
      </c>
      <c r="G36" s="157">
        <v>12693</v>
      </c>
    </row>
    <row r="37" spans="1:7" ht="16.5">
      <c r="A37" s="155">
        <v>680</v>
      </c>
      <c r="B37" s="157">
        <v>13415</v>
      </c>
      <c r="C37" s="157">
        <v>13377</v>
      </c>
      <c r="D37" s="157">
        <v>11809</v>
      </c>
      <c r="E37" s="157">
        <v>12356</v>
      </c>
      <c r="F37" s="157">
        <v>12056</v>
      </c>
      <c r="G37" s="157">
        <v>12503</v>
      </c>
    </row>
    <row r="38" spans="1:7" ht="16.5">
      <c r="A38" s="155">
        <v>700</v>
      </c>
      <c r="B38" s="157">
        <v>13556</v>
      </c>
      <c r="C38" s="157">
        <v>13331</v>
      </c>
      <c r="D38" s="157">
        <v>12013</v>
      </c>
      <c r="E38" s="157">
        <v>11989</v>
      </c>
      <c r="F38" s="157">
        <v>11661</v>
      </c>
      <c r="G38" s="157">
        <v>12391</v>
      </c>
    </row>
    <row r="39" spans="1:7" ht="16.5">
      <c r="A39" s="155">
        <v>720</v>
      </c>
      <c r="B39" s="157">
        <v>13550</v>
      </c>
      <c r="C39" s="157">
        <v>13579</v>
      </c>
      <c r="D39" s="157">
        <v>11873</v>
      </c>
      <c r="E39" s="157">
        <v>11809</v>
      </c>
      <c r="F39" s="157">
        <v>11658</v>
      </c>
      <c r="G39" s="157">
        <v>12421</v>
      </c>
    </row>
    <row r="40" spans="1:7" ht="16.5">
      <c r="A40" s="155">
        <v>740</v>
      </c>
      <c r="B40" s="157">
        <v>13247</v>
      </c>
      <c r="C40" s="157">
        <v>13152</v>
      </c>
      <c r="D40" s="157">
        <v>12281</v>
      </c>
      <c r="E40" s="157">
        <v>12349</v>
      </c>
      <c r="F40" s="157">
        <v>11672</v>
      </c>
      <c r="G40" s="157">
        <v>12367</v>
      </c>
    </row>
    <row r="41" spans="1:7" ht="16.5">
      <c r="A41" s="155">
        <v>760</v>
      </c>
      <c r="B41" s="157">
        <v>12820</v>
      </c>
      <c r="C41" s="157">
        <v>13254</v>
      </c>
      <c r="D41" s="157">
        <v>12135</v>
      </c>
      <c r="E41" s="157">
        <v>11987</v>
      </c>
      <c r="F41" s="157">
        <v>11565</v>
      </c>
      <c r="G41" s="157">
        <v>12382</v>
      </c>
    </row>
    <row r="42" spans="1:7" ht="16.5">
      <c r="A42" s="155">
        <v>780</v>
      </c>
      <c r="B42" s="157">
        <v>13421</v>
      </c>
      <c r="C42" s="157">
        <v>13345</v>
      </c>
      <c r="D42" s="157">
        <v>11952</v>
      </c>
      <c r="E42" s="157">
        <v>11776</v>
      </c>
      <c r="F42" s="157">
        <v>11960</v>
      </c>
      <c r="G42" s="157">
        <v>12623</v>
      </c>
    </row>
    <row r="43" spans="1:7" ht="16.5">
      <c r="A43" s="155">
        <v>800</v>
      </c>
      <c r="B43" s="157">
        <v>13086</v>
      </c>
      <c r="C43" s="157">
        <v>13234</v>
      </c>
      <c r="D43" s="157">
        <v>12128</v>
      </c>
      <c r="E43" s="157">
        <v>11998</v>
      </c>
      <c r="F43" s="157">
        <v>12344</v>
      </c>
      <c r="G43" s="157">
        <v>12830</v>
      </c>
    </row>
    <row r="44" spans="1:7" ht="16.5">
      <c r="A44" s="155">
        <v>820</v>
      </c>
      <c r="B44" s="157">
        <v>13381</v>
      </c>
      <c r="C44" s="157">
        <v>13813</v>
      </c>
      <c r="D44" s="157">
        <v>12548</v>
      </c>
      <c r="E44" s="157">
        <v>12021</v>
      </c>
      <c r="F44" s="157">
        <v>11995</v>
      </c>
      <c r="G44" s="157">
        <v>12302</v>
      </c>
    </row>
    <row r="45" spans="1:7" ht="16.5">
      <c r="A45" s="155">
        <v>840</v>
      </c>
      <c r="B45" s="157">
        <v>13360</v>
      </c>
      <c r="C45" s="157">
        <v>14027</v>
      </c>
      <c r="D45" s="157">
        <v>12555</v>
      </c>
      <c r="E45" s="157">
        <v>12150</v>
      </c>
      <c r="F45" s="157">
        <v>11970</v>
      </c>
      <c r="G45" s="157">
        <v>12542</v>
      </c>
    </row>
    <row r="46" spans="1:7" ht="16.5">
      <c r="A46" s="155">
        <v>860</v>
      </c>
      <c r="B46" s="157">
        <v>13270</v>
      </c>
      <c r="C46" s="157">
        <v>13841</v>
      </c>
      <c r="D46" s="157">
        <v>12403</v>
      </c>
      <c r="E46" s="157">
        <v>11989</v>
      </c>
      <c r="F46" s="157">
        <v>12179</v>
      </c>
      <c r="G46" s="157">
        <v>12578</v>
      </c>
    </row>
    <row r="47" spans="1:7" ht="16.5">
      <c r="A47" s="155">
        <v>880</v>
      </c>
      <c r="B47" s="157">
        <v>13150</v>
      </c>
      <c r="C47" s="157">
        <v>13599</v>
      </c>
      <c r="D47" s="157">
        <v>12406</v>
      </c>
      <c r="E47" s="157">
        <v>11752</v>
      </c>
      <c r="F47" s="157">
        <v>11842</v>
      </c>
      <c r="G47" s="157">
        <v>12027</v>
      </c>
    </row>
    <row r="48" spans="1:7" ht="16.5">
      <c r="A48" s="155">
        <v>900</v>
      </c>
      <c r="B48" s="157">
        <v>12715</v>
      </c>
      <c r="C48" s="157">
        <v>13230</v>
      </c>
      <c r="D48" s="157">
        <v>11944</v>
      </c>
      <c r="E48" s="157">
        <v>11616</v>
      </c>
      <c r="F48" s="157">
        <v>11492</v>
      </c>
      <c r="G48" s="157">
        <v>12079</v>
      </c>
    </row>
    <row r="49" spans="1:7" ht="16.5">
      <c r="A49" s="155">
        <v>920</v>
      </c>
      <c r="B49" s="157">
        <v>12567</v>
      </c>
      <c r="C49" s="157">
        <v>13352</v>
      </c>
      <c r="D49" s="157">
        <v>12035</v>
      </c>
      <c r="E49" s="157">
        <v>11562</v>
      </c>
      <c r="F49" s="157">
        <v>11603</v>
      </c>
      <c r="G49" s="157">
        <v>12313</v>
      </c>
    </row>
    <row r="50" spans="1:7" ht="16.5">
      <c r="A50" s="155">
        <v>940</v>
      </c>
      <c r="B50" s="157">
        <v>12731</v>
      </c>
      <c r="C50" s="157">
        <v>13369</v>
      </c>
      <c r="D50" s="157">
        <v>11836</v>
      </c>
      <c r="E50" s="157">
        <v>12059</v>
      </c>
      <c r="F50" s="157">
        <v>11497</v>
      </c>
      <c r="G50" s="157">
        <v>11956</v>
      </c>
    </row>
    <row r="51" spans="1:7" ht="16.5">
      <c r="A51" s="155">
        <v>960</v>
      </c>
      <c r="B51" s="157">
        <v>12106</v>
      </c>
      <c r="C51" s="157">
        <v>13226</v>
      </c>
      <c r="D51" s="157">
        <v>11893</v>
      </c>
      <c r="E51" s="157">
        <v>11865</v>
      </c>
      <c r="F51" s="157">
        <v>11573</v>
      </c>
      <c r="G51" s="157">
        <v>12167</v>
      </c>
    </row>
    <row r="52" spans="1:7" ht="16.5">
      <c r="A52" s="155">
        <v>980</v>
      </c>
      <c r="B52" s="157">
        <v>12180</v>
      </c>
      <c r="C52" s="157">
        <v>13503</v>
      </c>
      <c r="D52" s="157">
        <v>11821</v>
      </c>
      <c r="E52" s="157">
        <v>11607</v>
      </c>
      <c r="F52" s="157">
        <v>11483</v>
      </c>
      <c r="G52" s="157">
        <v>12009</v>
      </c>
    </row>
    <row r="53" spans="1:7" ht="16.5">
      <c r="A53" s="155">
        <v>1000</v>
      </c>
      <c r="B53" s="157">
        <v>12260</v>
      </c>
      <c r="C53" s="157">
        <v>13395</v>
      </c>
      <c r="D53" s="157">
        <v>11851</v>
      </c>
      <c r="E53" s="157">
        <v>11781</v>
      </c>
      <c r="F53" s="157">
        <v>11427</v>
      </c>
      <c r="G53" s="157">
        <v>11507</v>
      </c>
    </row>
    <row r="54" spans="1:7" ht="16.5">
      <c r="A54" s="155">
        <v>1020</v>
      </c>
      <c r="B54" s="157">
        <v>12236</v>
      </c>
      <c r="C54" s="157">
        <v>13676</v>
      </c>
      <c r="D54" s="157">
        <v>12076</v>
      </c>
      <c r="E54" s="157">
        <v>11538</v>
      </c>
      <c r="F54" s="157">
        <v>11256</v>
      </c>
      <c r="G54" s="157">
        <v>11930</v>
      </c>
    </row>
    <row r="55" spans="1:7" ht="16.5">
      <c r="A55" s="155">
        <v>1040</v>
      </c>
      <c r="B55" s="157">
        <v>12327</v>
      </c>
      <c r="C55" s="157">
        <v>13631</v>
      </c>
      <c r="D55" s="157">
        <v>11961</v>
      </c>
      <c r="E55" s="157">
        <v>11504</v>
      </c>
      <c r="F55" s="157">
        <v>11241</v>
      </c>
      <c r="G55" s="157">
        <v>12084</v>
      </c>
    </row>
    <row r="56" spans="1:7" ht="16.5">
      <c r="A56" s="155">
        <v>1060</v>
      </c>
      <c r="B56" s="157">
        <v>12159</v>
      </c>
      <c r="C56" s="157">
        <v>13407</v>
      </c>
      <c r="D56" s="157">
        <v>12012</v>
      </c>
      <c r="E56" s="157">
        <v>11467</v>
      </c>
      <c r="F56" s="157">
        <v>11618</v>
      </c>
      <c r="G56" s="157">
        <v>11717</v>
      </c>
    </row>
    <row r="57" spans="1:7" ht="16.5">
      <c r="A57" s="155">
        <v>1080</v>
      </c>
      <c r="B57" s="157">
        <v>12536</v>
      </c>
      <c r="C57" s="157">
        <v>13641</v>
      </c>
      <c r="D57" s="157">
        <v>12005</v>
      </c>
      <c r="E57" s="157">
        <v>11630</v>
      </c>
      <c r="F57" s="157">
        <v>11655</v>
      </c>
      <c r="G57" s="157">
        <v>12018</v>
      </c>
    </row>
    <row r="58" spans="1:7" ht="16.5">
      <c r="A58" s="155">
        <v>1100</v>
      </c>
      <c r="B58" s="157">
        <v>12373</v>
      </c>
      <c r="C58" s="157">
        <v>13502</v>
      </c>
      <c r="D58" s="157">
        <v>11422</v>
      </c>
      <c r="E58" s="157">
        <v>11827</v>
      </c>
      <c r="F58" s="157">
        <v>11602</v>
      </c>
      <c r="G58" s="157">
        <v>12152</v>
      </c>
    </row>
    <row r="59" spans="1:7" ht="16.5">
      <c r="A59" s="155">
        <v>1120</v>
      </c>
      <c r="B59" s="157">
        <v>12101</v>
      </c>
      <c r="C59" s="157">
        <v>13222</v>
      </c>
      <c r="D59" s="157">
        <v>12023</v>
      </c>
      <c r="E59" s="157">
        <v>11376</v>
      </c>
      <c r="F59" s="157">
        <v>11488</v>
      </c>
      <c r="G59" s="157">
        <v>12553</v>
      </c>
    </row>
    <row r="60" spans="1:7" ht="16.5">
      <c r="A60" s="155">
        <v>1140</v>
      </c>
      <c r="B60" s="157">
        <v>11945</v>
      </c>
      <c r="C60" s="157">
        <v>13457</v>
      </c>
      <c r="D60" s="157">
        <v>11505</v>
      </c>
      <c r="E60" s="157">
        <v>11456</v>
      </c>
      <c r="F60" s="157">
        <v>11261</v>
      </c>
      <c r="G60" s="157">
        <v>11816</v>
      </c>
    </row>
    <row r="61" spans="1:7" ht="16.5">
      <c r="A61" s="155">
        <v>1160</v>
      </c>
      <c r="B61" s="157">
        <v>12089</v>
      </c>
      <c r="C61" s="157">
        <v>13756</v>
      </c>
      <c r="D61" s="157">
        <v>11685</v>
      </c>
      <c r="E61" s="157">
        <v>11160</v>
      </c>
      <c r="F61" s="157">
        <v>11287</v>
      </c>
      <c r="G61" s="157">
        <v>12019</v>
      </c>
    </row>
    <row r="62" spans="1:7" ht="16.5">
      <c r="A62" s="155">
        <v>1180</v>
      </c>
      <c r="B62" s="157">
        <v>11980</v>
      </c>
      <c r="C62" s="157">
        <v>13901</v>
      </c>
      <c r="D62" s="157">
        <v>11610</v>
      </c>
      <c r="E62" s="157">
        <v>11510</v>
      </c>
      <c r="F62" s="157">
        <v>11354</v>
      </c>
      <c r="G62" s="157">
        <v>12038</v>
      </c>
    </row>
    <row r="63" spans="1:7" ht="16.5">
      <c r="A63" s="155">
        <v>1200</v>
      </c>
      <c r="B63" s="157">
        <v>12217</v>
      </c>
      <c r="C63" s="157">
        <v>13432</v>
      </c>
      <c r="D63" s="157">
        <v>11846</v>
      </c>
      <c r="E63" s="157">
        <v>11493</v>
      </c>
      <c r="F63" s="157">
        <v>11212</v>
      </c>
      <c r="G63" s="157">
        <v>11939</v>
      </c>
    </row>
    <row r="64" spans="1:7" ht="16.5">
      <c r="A64" s="155">
        <v>1220</v>
      </c>
      <c r="B64" s="157">
        <v>12334</v>
      </c>
      <c r="C64" s="157">
        <v>13570</v>
      </c>
      <c r="D64" s="157">
        <v>12132</v>
      </c>
      <c r="E64" s="157">
        <v>11909</v>
      </c>
      <c r="F64" s="157">
        <v>11462</v>
      </c>
      <c r="G64" s="157">
        <v>11668</v>
      </c>
    </row>
    <row r="65" spans="1:7" ht="16.5">
      <c r="A65" s="155">
        <v>1240</v>
      </c>
      <c r="B65" s="157">
        <v>12237</v>
      </c>
      <c r="C65" s="157">
        <v>13633</v>
      </c>
      <c r="D65" s="157">
        <v>12002</v>
      </c>
      <c r="E65" s="157">
        <v>12038</v>
      </c>
      <c r="F65" s="157">
        <v>11352</v>
      </c>
      <c r="G65" s="157">
        <v>12132</v>
      </c>
    </row>
    <row r="66" spans="1:7" ht="16.5">
      <c r="A66" s="155">
        <v>1260</v>
      </c>
      <c r="B66" s="157">
        <v>12259</v>
      </c>
      <c r="C66" s="157">
        <v>13234</v>
      </c>
      <c r="D66" s="157">
        <v>11731</v>
      </c>
      <c r="E66" s="157">
        <v>11849</v>
      </c>
      <c r="F66" s="157">
        <v>11455</v>
      </c>
      <c r="G66" s="157">
        <v>12050</v>
      </c>
    </row>
    <row r="67" spans="1:7" ht="16.5">
      <c r="A67" s="155">
        <v>1280</v>
      </c>
      <c r="B67" s="157">
        <v>11795</v>
      </c>
      <c r="C67" s="157">
        <v>13540</v>
      </c>
      <c r="D67" s="157">
        <v>11947</v>
      </c>
      <c r="E67" s="157">
        <v>11174</v>
      </c>
      <c r="F67" s="157">
        <v>10874</v>
      </c>
      <c r="G67" s="157">
        <v>11639</v>
      </c>
    </row>
    <row r="68" spans="1:7" ht="16.5">
      <c r="A68" s="155">
        <v>1300</v>
      </c>
      <c r="B68" s="157">
        <v>12217</v>
      </c>
      <c r="C68" s="157">
        <v>13514</v>
      </c>
      <c r="D68" s="157">
        <v>12096</v>
      </c>
      <c r="E68" s="157">
        <v>11705</v>
      </c>
      <c r="F68" s="157">
        <v>11590</v>
      </c>
      <c r="G68" s="157">
        <v>11870</v>
      </c>
    </row>
    <row r="69" spans="1:7" ht="16.5">
      <c r="A69" s="155">
        <v>1320</v>
      </c>
      <c r="B69" s="157">
        <v>12039</v>
      </c>
      <c r="C69" s="157">
        <v>13079</v>
      </c>
      <c r="D69" s="157">
        <v>11949</v>
      </c>
      <c r="E69" s="157">
        <v>11637</v>
      </c>
      <c r="F69" s="157">
        <v>11149</v>
      </c>
      <c r="G69" s="157">
        <v>11580</v>
      </c>
    </row>
    <row r="70" spans="1:7" ht="16.5">
      <c r="A70" s="155">
        <v>1340</v>
      </c>
      <c r="B70" s="157">
        <v>11766</v>
      </c>
      <c r="C70" s="157">
        <v>14046</v>
      </c>
      <c r="D70" s="157">
        <v>12449</v>
      </c>
      <c r="E70" s="157">
        <v>11795</v>
      </c>
      <c r="F70" s="157">
        <v>11532</v>
      </c>
      <c r="G70" s="157">
        <v>11942</v>
      </c>
    </row>
    <row r="71" spans="1:7" ht="16.5">
      <c r="A71" s="155">
        <v>1360</v>
      </c>
      <c r="B71" s="157">
        <v>11583</v>
      </c>
      <c r="C71" s="157">
        <v>13348</v>
      </c>
      <c r="D71" s="157">
        <v>11868</v>
      </c>
      <c r="E71" s="157">
        <v>11246</v>
      </c>
      <c r="F71" s="157">
        <v>11364</v>
      </c>
      <c r="G71" s="157">
        <v>12010</v>
      </c>
    </row>
    <row r="72" spans="1:7" ht="16.5">
      <c r="A72" s="155">
        <v>1380</v>
      </c>
      <c r="B72" s="157">
        <v>11337</v>
      </c>
      <c r="C72" s="157">
        <v>12722</v>
      </c>
      <c r="D72" s="157">
        <v>11116</v>
      </c>
      <c r="E72" s="157">
        <v>11269</v>
      </c>
      <c r="F72" s="157">
        <v>10697</v>
      </c>
      <c r="G72" s="157">
        <v>11561</v>
      </c>
    </row>
    <row r="73" spans="1:7" ht="16.5">
      <c r="A73" s="155">
        <v>1400</v>
      </c>
      <c r="B73" s="157">
        <v>11419</v>
      </c>
      <c r="C73" s="157">
        <v>12765</v>
      </c>
      <c r="D73" s="157">
        <v>11462</v>
      </c>
      <c r="E73" s="157">
        <v>11128</v>
      </c>
      <c r="F73" s="157">
        <v>10833</v>
      </c>
      <c r="G73" s="157">
        <v>11580</v>
      </c>
    </row>
    <row r="74" spans="1:7" ht="16.5">
      <c r="A74" s="155">
        <v>1420</v>
      </c>
      <c r="B74" s="157">
        <v>11218</v>
      </c>
      <c r="C74" s="157">
        <v>12991</v>
      </c>
      <c r="D74" s="157">
        <v>11055</v>
      </c>
      <c r="E74" s="157">
        <v>11112</v>
      </c>
      <c r="F74" s="157">
        <v>10732</v>
      </c>
      <c r="G74" s="157">
        <v>11161</v>
      </c>
    </row>
    <row r="75" spans="1:7" ht="16.5">
      <c r="A75" s="155">
        <v>1440</v>
      </c>
      <c r="B75" s="157">
        <v>11500</v>
      </c>
      <c r="C75" s="157">
        <v>13159</v>
      </c>
      <c r="D75" s="157">
        <v>11214</v>
      </c>
      <c r="E75" s="157">
        <v>10967</v>
      </c>
      <c r="F75" s="157">
        <v>10676</v>
      </c>
      <c r="G75" s="157">
        <v>11258</v>
      </c>
    </row>
    <row r="76" spans="1:7" ht="16.5">
      <c r="A76" s="155">
        <v>1460</v>
      </c>
      <c r="B76" s="157">
        <v>11421</v>
      </c>
      <c r="C76" s="157">
        <v>13416</v>
      </c>
      <c r="D76" s="157">
        <v>12008</v>
      </c>
      <c r="E76" s="157">
        <v>11354</v>
      </c>
      <c r="F76" s="157">
        <v>11366</v>
      </c>
      <c r="G76" s="157">
        <v>11497</v>
      </c>
    </row>
    <row r="77" spans="1:7" ht="16.5">
      <c r="A77" s="155">
        <v>1480</v>
      </c>
      <c r="B77" s="157">
        <v>11375</v>
      </c>
      <c r="C77" s="157">
        <v>13324</v>
      </c>
      <c r="D77" s="157">
        <v>11644</v>
      </c>
      <c r="E77" s="157">
        <v>11111</v>
      </c>
      <c r="F77" s="157">
        <v>10975</v>
      </c>
      <c r="G77" s="157">
        <v>11852</v>
      </c>
    </row>
    <row r="78" spans="1:7" ht="16.5">
      <c r="A78" s="155">
        <v>1500</v>
      </c>
      <c r="B78" s="157">
        <v>11525</v>
      </c>
      <c r="C78" s="157">
        <v>12822</v>
      </c>
      <c r="D78" s="157">
        <v>11620</v>
      </c>
      <c r="E78" s="157">
        <v>11322</v>
      </c>
      <c r="F78" s="157">
        <v>10929</v>
      </c>
      <c r="G78" s="157">
        <v>11699</v>
      </c>
    </row>
    <row r="79" spans="1:7" ht="16.5">
      <c r="A79" s="155">
        <v>1520</v>
      </c>
      <c r="B79" s="157">
        <v>11452</v>
      </c>
      <c r="C79" s="157">
        <v>13529</v>
      </c>
      <c r="D79" s="157">
        <v>11684</v>
      </c>
      <c r="E79" s="157">
        <v>11207</v>
      </c>
      <c r="F79" s="157">
        <v>11121</v>
      </c>
      <c r="G79" s="157">
        <v>11463</v>
      </c>
    </row>
    <row r="80" spans="1:7" ht="16.5">
      <c r="A80" s="155">
        <v>1540</v>
      </c>
      <c r="B80" s="157">
        <v>11331</v>
      </c>
      <c r="C80" s="157">
        <v>13500</v>
      </c>
      <c r="D80" s="157">
        <v>11527</v>
      </c>
      <c r="E80" s="157">
        <v>11022</v>
      </c>
      <c r="F80" s="157">
        <v>10977</v>
      </c>
      <c r="G80" s="157">
        <v>11425</v>
      </c>
    </row>
    <row r="81" spans="1:7" ht="16.5">
      <c r="A81" s="155">
        <v>1560</v>
      </c>
      <c r="B81" s="157">
        <v>11547</v>
      </c>
      <c r="C81" s="157">
        <v>13363</v>
      </c>
      <c r="D81" s="157">
        <v>11732</v>
      </c>
      <c r="E81" s="157">
        <v>11031</v>
      </c>
      <c r="F81" s="157">
        <v>10634</v>
      </c>
      <c r="G81" s="157">
        <v>11051</v>
      </c>
    </row>
    <row r="82" spans="1:7" ht="16.5">
      <c r="A82" s="155">
        <v>1580</v>
      </c>
      <c r="B82" s="157">
        <v>11311</v>
      </c>
      <c r="C82" s="157">
        <v>13465</v>
      </c>
      <c r="D82" s="157">
        <v>11583</v>
      </c>
      <c r="E82" s="157">
        <v>11025</v>
      </c>
      <c r="F82" s="157">
        <v>10824</v>
      </c>
      <c r="G82" s="157">
        <v>11557</v>
      </c>
    </row>
    <row r="83" spans="1:7" ht="16.5">
      <c r="A83" s="155">
        <v>1600</v>
      </c>
      <c r="B83" s="157">
        <v>11030</v>
      </c>
      <c r="C83" s="157">
        <v>13360</v>
      </c>
      <c r="D83" s="157">
        <v>11350</v>
      </c>
      <c r="E83" s="157">
        <v>11170</v>
      </c>
      <c r="F83" s="157">
        <v>10802</v>
      </c>
      <c r="G83" s="157">
        <v>11454</v>
      </c>
    </row>
    <row r="84" spans="1:7" ht="16.5">
      <c r="A84" s="155">
        <v>1620</v>
      </c>
      <c r="B84" s="157">
        <v>11481</v>
      </c>
      <c r="C84" s="157">
        <v>13523</v>
      </c>
      <c r="D84" s="157">
        <v>11732</v>
      </c>
      <c r="E84" s="157">
        <v>11467</v>
      </c>
      <c r="F84" s="157">
        <v>11412</v>
      </c>
      <c r="G84" s="157">
        <v>11597</v>
      </c>
    </row>
    <row r="85" spans="1:7" ht="16.5">
      <c r="A85" s="155">
        <v>1640</v>
      </c>
      <c r="B85" s="157">
        <v>11413</v>
      </c>
      <c r="C85" s="157">
        <v>13849</v>
      </c>
      <c r="D85" s="157">
        <v>11794</v>
      </c>
      <c r="E85" s="157">
        <v>11565</v>
      </c>
      <c r="F85" s="157">
        <v>11390</v>
      </c>
      <c r="G85" s="157">
        <v>11274</v>
      </c>
    </row>
    <row r="86" spans="1:7" ht="16.5">
      <c r="A86" s="155">
        <v>1660</v>
      </c>
      <c r="B86" s="157">
        <v>11574</v>
      </c>
      <c r="C86" s="157">
        <v>13454</v>
      </c>
      <c r="D86" s="157">
        <v>11828</v>
      </c>
      <c r="E86" s="157">
        <v>11271</v>
      </c>
      <c r="F86" s="157">
        <v>10811</v>
      </c>
      <c r="G86" s="157">
        <v>11481</v>
      </c>
    </row>
    <row r="87" spans="1:7" ht="16.5">
      <c r="A87" s="155">
        <v>1680</v>
      </c>
      <c r="B87" s="157">
        <v>11437</v>
      </c>
      <c r="C87" s="157">
        <v>13595</v>
      </c>
      <c r="D87" s="157">
        <v>11614</v>
      </c>
      <c r="E87" s="157">
        <v>11109</v>
      </c>
      <c r="F87" s="157">
        <v>10689</v>
      </c>
      <c r="G87" s="157">
        <v>11584</v>
      </c>
    </row>
    <row r="88" spans="1:7" ht="16.5">
      <c r="A88" s="155">
        <v>1700</v>
      </c>
      <c r="B88" s="157">
        <v>11315</v>
      </c>
      <c r="C88" s="157">
        <v>13555</v>
      </c>
      <c r="D88" s="157">
        <v>11343</v>
      </c>
      <c r="E88" s="157">
        <v>10860</v>
      </c>
      <c r="F88" s="157">
        <v>10717</v>
      </c>
      <c r="G88" s="157">
        <v>11296</v>
      </c>
    </row>
    <row r="89" spans="1:7" ht="16.5">
      <c r="A89" s="155">
        <v>1720</v>
      </c>
      <c r="B89" s="157">
        <v>11210</v>
      </c>
      <c r="C89" s="157">
        <v>13050</v>
      </c>
      <c r="D89" s="157">
        <v>11524</v>
      </c>
      <c r="E89" s="157">
        <v>10757</v>
      </c>
      <c r="F89" s="157">
        <v>10630</v>
      </c>
      <c r="G89" s="157">
        <v>11161</v>
      </c>
    </row>
    <row r="90" spans="1:7" ht="16.5">
      <c r="A90" s="155">
        <v>1740</v>
      </c>
      <c r="B90" s="157">
        <v>11347</v>
      </c>
      <c r="C90" s="157">
        <v>13418</v>
      </c>
      <c r="D90" s="157">
        <v>11708</v>
      </c>
      <c r="E90" s="157">
        <v>11143</v>
      </c>
      <c r="F90" s="157">
        <v>10951</v>
      </c>
      <c r="G90" s="157">
        <v>11200</v>
      </c>
    </row>
    <row r="91" spans="1:7" ht="16.5">
      <c r="A91" s="155">
        <v>1760</v>
      </c>
      <c r="B91" s="157">
        <v>11191</v>
      </c>
      <c r="C91" s="157">
        <v>12631</v>
      </c>
      <c r="D91" s="157">
        <v>11026</v>
      </c>
      <c r="E91" s="157">
        <v>10807</v>
      </c>
      <c r="F91" s="157">
        <v>10556</v>
      </c>
      <c r="G91" s="157">
        <v>10817</v>
      </c>
    </row>
    <row r="92" spans="1:7" ht="16.5">
      <c r="A92" s="155">
        <v>1780</v>
      </c>
      <c r="B92" s="157">
        <v>11140</v>
      </c>
      <c r="C92" s="157">
        <v>13278</v>
      </c>
      <c r="D92" s="157">
        <v>11491</v>
      </c>
      <c r="E92" s="157">
        <v>11272</v>
      </c>
      <c r="F92" s="157">
        <v>10655</v>
      </c>
      <c r="G92" s="157">
        <v>11310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Fig 1c</vt:lpstr>
      <vt:lpstr>Fig 1b,1d </vt:lpstr>
      <vt:lpstr>Fig 1d agar replicate data</vt:lpstr>
      <vt:lpstr>Fig 2b biofilm</vt:lpstr>
      <vt:lpstr>Fig 2c biofilm</vt:lpstr>
      <vt:lpstr>Fig 3</vt:lpstr>
      <vt:lpstr>Fig 4a</vt:lpstr>
      <vt:lpstr>Fig 4b</vt:lpstr>
      <vt:lpstr>Fig 4c</vt:lpstr>
      <vt:lpstr>Fig 4d,e</vt:lpstr>
      <vt:lpstr>Fig 5a,b</vt:lpstr>
      <vt:lpstr>Fig 5c,d</vt:lpstr>
      <vt:lpstr>Fig5e-h</vt:lpstr>
      <vt:lpstr>Fig 5j,k</vt:lpstr>
      <vt:lpstr>Fig S1</vt:lpstr>
      <vt:lpstr>Fig S2</vt:lpstr>
      <vt:lpstr>Fig S3</vt:lpstr>
    </vt:vector>
  </TitlesOfParts>
  <Company>University of Queensland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Blaskovich</dc:creator>
  <cp:lastModifiedBy>Mark Blaskovich</cp:lastModifiedBy>
  <cp:lastPrinted>2020-11-15T01:58:26Z</cp:lastPrinted>
  <dcterms:created xsi:type="dcterms:W3CDTF">2020-10-14T02:39:05Z</dcterms:created>
  <dcterms:modified xsi:type="dcterms:W3CDTF">2020-11-15T02:00:17Z</dcterms:modified>
</cp:coreProperties>
</file>