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https://scuonline-my.sharepoint.com/personal/tobias_kretzschmar_scu_edu_au/Documents/Documents/crops/2022/cannabis_2022/HDR projects/Francine/Canna NIR SciRep/Revisions/second attempt/resubmission/"/>
    </mc:Choice>
  </mc:AlternateContent>
  <xr:revisionPtr revIDLastSave="0" documentId="8_{C0BA3862-7BA7-4CCD-B00A-7A4EC36DCEE3}" xr6:coauthVersionLast="36" xr6:coauthVersionMax="36" xr10:uidLastSave="{00000000-0000-0000-0000-000000000000}"/>
  <bookViews>
    <workbookView xWindow="3110" yWindow="980" windowWidth="27650" windowHeight="16940" activeTab="3" xr2:uid="{2B9AE729-FF98-4945-9EE0-C5C1B864A17B}"/>
  </bookViews>
  <sheets>
    <sheet name="Table S1" sheetId="1" r:id="rId1"/>
    <sheet name="Table S2" sheetId="3" r:id="rId2"/>
    <sheet name="Table S3" sheetId="2" r:id="rId3"/>
    <sheet name="Table S4" sheetId="4" r:id="rId4"/>
    <sheet name="Table S5" sheetId="5" r:id="rId5"/>
    <sheet name="Table S6" sheetId="7"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4" i="2" l="1"/>
  <c r="Y139" i="1" l="1"/>
  <c r="I6" i="7"/>
  <c r="I9" i="7"/>
  <c r="I14" i="7"/>
  <c r="I13" i="7"/>
  <c r="I10" i="7"/>
  <c r="I7" i="7"/>
  <c r="I16" i="7"/>
  <c r="I12" i="7"/>
  <c r="M7" i="7"/>
  <c r="AD257" i="1" l="1"/>
  <c r="AE257" i="1" s="1"/>
  <c r="AB257" i="1"/>
  <c r="AC257" i="1" s="1"/>
  <c r="Z257" i="1"/>
  <c r="AA257" i="1" s="1"/>
  <c r="X257" i="1"/>
  <c r="Y257" i="1" s="1"/>
  <c r="V257" i="1"/>
  <c r="W257" i="1" s="1"/>
  <c r="T257" i="1"/>
  <c r="U257" i="1" s="1"/>
  <c r="R257" i="1"/>
  <c r="S257" i="1" s="1"/>
  <c r="P257" i="1"/>
  <c r="Q257" i="1" s="1"/>
  <c r="N257" i="1"/>
  <c r="L257" i="1"/>
  <c r="J257" i="1"/>
  <c r="K257" i="1" s="1"/>
  <c r="H257" i="1"/>
  <c r="I257" i="1" s="1"/>
  <c r="AD256" i="1"/>
  <c r="AE256" i="1" s="1"/>
  <c r="AB256" i="1"/>
  <c r="AC256" i="1" s="1"/>
  <c r="Z256" i="1"/>
  <c r="AA256" i="1" s="1"/>
  <c r="X256" i="1"/>
  <c r="Y256" i="1" s="1"/>
  <c r="V256" i="1"/>
  <c r="W256" i="1" s="1"/>
  <c r="T256" i="1"/>
  <c r="U256" i="1" s="1"/>
  <c r="R256" i="1"/>
  <c r="S256" i="1" s="1"/>
  <c r="P256" i="1"/>
  <c r="Q256" i="1" s="1"/>
  <c r="N256" i="1"/>
  <c r="O256" i="1" s="1"/>
  <c r="L256" i="1"/>
  <c r="M256" i="1" s="1"/>
  <c r="J256" i="1"/>
  <c r="H256" i="1"/>
  <c r="I256" i="1" s="1"/>
  <c r="AD255" i="1"/>
  <c r="AE255" i="1" s="1"/>
  <c r="AB255" i="1"/>
  <c r="AC255" i="1" s="1"/>
  <c r="Z255" i="1"/>
  <c r="AA255" i="1" s="1"/>
  <c r="X255" i="1"/>
  <c r="Y255" i="1" s="1"/>
  <c r="V255" i="1"/>
  <c r="W255" i="1" s="1"/>
  <c r="T255" i="1"/>
  <c r="U255" i="1" s="1"/>
  <c r="R255" i="1"/>
  <c r="S255" i="1" s="1"/>
  <c r="P255" i="1"/>
  <c r="Q255" i="1" s="1"/>
  <c r="N255" i="1"/>
  <c r="L255" i="1"/>
  <c r="J255" i="1"/>
  <c r="H255" i="1"/>
  <c r="I255" i="1" s="1"/>
  <c r="AE7" i="1"/>
  <c r="AE8" i="1"/>
  <c r="AE9" i="1"/>
  <c r="AE10" i="1"/>
  <c r="AE12" i="1"/>
  <c r="AE13" i="1"/>
  <c r="AE14" i="1"/>
  <c r="AE15" i="1"/>
  <c r="AE16" i="1"/>
  <c r="AE17" i="1"/>
  <c r="AE18" i="1"/>
  <c r="AE19" i="1"/>
  <c r="AE20" i="1"/>
  <c r="AE21" i="1"/>
  <c r="AE22" i="1"/>
  <c r="AE23" i="1"/>
  <c r="AE24" i="1"/>
  <c r="AE25" i="1"/>
  <c r="AE26" i="1"/>
  <c r="AE27" i="1"/>
  <c r="AE29" i="1"/>
  <c r="AE30" i="1"/>
  <c r="AE31" i="1"/>
  <c r="AE32" i="1"/>
  <c r="AE33" i="1"/>
  <c r="AE34" i="1"/>
  <c r="AE35" i="1"/>
  <c r="AE36" i="1"/>
  <c r="AE37" i="1"/>
  <c r="AE38" i="1"/>
  <c r="AE39" i="1"/>
  <c r="AE40" i="1"/>
  <c r="AE41" i="1"/>
  <c r="AE43" i="1"/>
  <c r="AE44" i="1"/>
  <c r="AE45" i="1"/>
  <c r="AE46" i="1"/>
  <c r="AE47" i="1"/>
  <c r="AE48" i="1"/>
  <c r="AE49" i="1"/>
  <c r="AE50" i="1"/>
  <c r="AE51" i="1"/>
  <c r="AE52" i="1"/>
  <c r="AE53" i="1"/>
  <c r="AE54" i="1"/>
  <c r="AE56" i="1"/>
  <c r="AE57" i="1"/>
  <c r="AE58" i="1"/>
  <c r="AE59" i="1"/>
  <c r="AE60" i="1"/>
  <c r="AE61" i="1"/>
  <c r="AE62" i="1"/>
  <c r="AE63" i="1"/>
  <c r="AE64" i="1"/>
  <c r="AE65" i="1"/>
  <c r="AE70" i="1"/>
  <c r="AE71" i="1"/>
  <c r="AE72" i="1"/>
  <c r="AE73" i="1"/>
  <c r="AE74" i="1"/>
  <c r="AE75" i="1"/>
  <c r="AE76" i="1"/>
  <c r="AE77" i="1"/>
  <c r="AE79" i="1"/>
  <c r="AE80" i="1"/>
  <c r="AE81" i="1"/>
  <c r="AE82" i="1"/>
  <c r="AE83" i="1"/>
  <c r="AE84" i="1"/>
  <c r="AE85" i="1"/>
  <c r="AE86" i="1"/>
  <c r="AE87" i="1"/>
  <c r="AE88" i="1"/>
  <c r="AE90" i="1"/>
  <c r="AE91" i="1"/>
  <c r="AE92" i="1"/>
  <c r="AE93" i="1"/>
  <c r="AE94" i="1"/>
  <c r="AE95" i="1"/>
  <c r="AE96" i="1"/>
  <c r="AE97" i="1"/>
  <c r="AE98" i="1"/>
  <c r="AE99" i="1"/>
  <c r="AE100" i="1"/>
  <c r="AE101" i="1"/>
  <c r="AE102" i="1"/>
  <c r="AE103"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44" i="1"/>
  <c r="AE145" i="1"/>
  <c r="AE146" i="1"/>
  <c r="AE147" i="1"/>
  <c r="AE148" i="1"/>
  <c r="AE149" i="1"/>
  <c r="AE150" i="1"/>
  <c r="AE152" i="1"/>
  <c r="AE153" i="1"/>
  <c r="AE154" i="1"/>
  <c r="AE155" i="1"/>
  <c r="AE156" i="1"/>
  <c r="AE157" i="1"/>
  <c r="AE159" i="1"/>
  <c r="AE160" i="1"/>
  <c r="AE161" i="1"/>
  <c r="AE162" i="1"/>
  <c r="AE163" i="1"/>
  <c r="AE165" i="1"/>
  <c r="AE166" i="1"/>
  <c r="AE167" i="1"/>
  <c r="AE168" i="1"/>
  <c r="AE170" i="1"/>
  <c r="AE171" i="1"/>
  <c r="AE172" i="1"/>
  <c r="AE173" i="1"/>
  <c r="AE174" i="1"/>
  <c r="AE175" i="1"/>
  <c r="AE176" i="1"/>
  <c r="AE177" i="1"/>
  <c r="AE178" i="1"/>
  <c r="AE179" i="1"/>
  <c r="AE180" i="1"/>
  <c r="AE181" i="1"/>
  <c r="AE182" i="1"/>
  <c r="AE183" i="1"/>
  <c r="AE186" i="1"/>
  <c r="AE187" i="1"/>
  <c r="AE188" i="1"/>
  <c r="AE189" i="1"/>
  <c r="AE190" i="1"/>
  <c r="AE191" i="1"/>
  <c r="AE192" i="1"/>
  <c r="AE193" i="1"/>
  <c r="AE194" i="1"/>
  <c r="AE195" i="1"/>
  <c r="AE196" i="1"/>
  <c r="AE197" i="1"/>
  <c r="AE198" i="1"/>
  <c r="AE199" i="1"/>
  <c r="AE201" i="1"/>
  <c r="AE203" i="1"/>
  <c r="AE204" i="1"/>
  <c r="AE205" i="1"/>
  <c r="AE206" i="1"/>
  <c r="AE207" i="1"/>
  <c r="AE208" i="1"/>
  <c r="AE209" i="1"/>
  <c r="AE210" i="1"/>
  <c r="AE211" i="1"/>
  <c r="AE212" i="1"/>
  <c r="AE213" i="1"/>
  <c r="AE214" i="1"/>
  <c r="AE215" i="1"/>
  <c r="AE216"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7" i="1"/>
  <c r="AE248" i="1"/>
  <c r="AE249" i="1"/>
  <c r="AE250" i="1"/>
  <c r="AE253" i="1"/>
  <c r="AE254" i="1"/>
  <c r="AE6" i="1"/>
  <c r="AC7" i="1"/>
  <c r="AC8" i="1"/>
  <c r="AC9" i="1"/>
  <c r="AC10" i="1"/>
  <c r="AC12" i="1"/>
  <c r="AC13" i="1"/>
  <c r="AC14" i="1"/>
  <c r="AC15" i="1"/>
  <c r="AC16" i="1"/>
  <c r="AC17" i="1"/>
  <c r="AC18" i="1"/>
  <c r="AC19" i="1"/>
  <c r="AC20" i="1"/>
  <c r="AC21" i="1"/>
  <c r="AC22" i="1"/>
  <c r="AC23" i="1"/>
  <c r="AC24" i="1"/>
  <c r="AC25" i="1"/>
  <c r="AC26" i="1"/>
  <c r="AC27" i="1"/>
  <c r="AC28" i="1"/>
  <c r="AC29" i="1"/>
  <c r="AC30" i="1"/>
  <c r="AC31" i="1"/>
  <c r="AC32" i="1"/>
  <c r="AC33" i="1"/>
  <c r="AC34" i="1"/>
  <c r="AC36" i="1"/>
  <c r="AC37" i="1"/>
  <c r="AC38" i="1"/>
  <c r="AC40" i="1"/>
  <c r="AC42" i="1"/>
  <c r="AC43" i="1"/>
  <c r="AC44" i="1"/>
  <c r="AC45" i="1"/>
  <c r="AC46" i="1"/>
  <c r="AC47" i="1"/>
  <c r="AC48" i="1"/>
  <c r="AC49" i="1"/>
  <c r="AC52" i="1"/>
  <c r="AC53" i="1"/>
  <c r="AC55" i="1"/>
  <c r="AC56" i="1"/>
  <c r="AC57" i="1"/>
  <c r="AC58" i="1"/>
  <c r="AC59" i="1"/>
  <c r="AC60" i="1"/>
  <c r="AC61" i="1"/>
  <c r="AC62" i="1"/>
  <c r="AC63" i="1"/>
  <c r="AC64" i="1"/>
  <c r="AC65" i="1"/>
  <c r="AC66" i="1"/>
  <c r="AC67" i="1"/>
  <c r="AC68" i="1"/>
  <c r="AC69" i="1"/>
  <c r="AC70" i="1"/>
  <c r="AC71" i="1"/>
  <c r="AC72" i="1"/>
  <c r="AC73" i="1"/>
  <c r="AC74" i="1"/>
  <c r="AC75" i="1"/>
  <c r="AC76" i="1"/>
  <c r="AC78" i="1"/>
  <c r="AC79" i="1"/>
  <c r="AC80" i="1"/>
  <c r="AC81" i="1"/>
  <c r="AC82" i="1"/>
  <c r="AC83" i="1"/>
  <c r="AC84" i="1"/>
  <c r="AC85" i="1"/>
  <c r="AC86" i="1"/>
  <c r="AC87"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3" i="1"/>
  <c r="AC254" i="1"/>
  <c r="AC6" i="1"/>
  <c r="AA7" i="1"/>
  <c r="AA8" i="1"/>
  <c r="AA9" i="1"/>
  <c r="AA10" i="1"/>
  <c r="AA11" i="1"/>
  <c r="AA12" i="1"/>
  <c r="AA13" i="1"/>
  <c r="AA15" i="1"/>
  <c r="AA16" i="1"/>
  <c r="AA17" i="1"/>
  <c r="AA18" i="1"/>
  <c r="AA19" i="1"/>
  <c r="AA20" i="1"/>
  <c r="AA21" i="1"/>
  <c r="AA22" i="1"/>
  <c r="AA23" i="1"/>
  <c r="AA24" i="1"/>
  <c r="AA25" i="1"/>
  <c r="AA26" i="1"/>
  <c r="AA27" i="1"/>
  <c r="AA28" i="1"/>
  <c r="AA29" i="1"/>
  <c r="AA30" i="1"/>
  <c r="AA31" i="1"/>
  <c r="AA32" i="1"/>
  <c r="AA33" i="1"/>
  <c r="AA34" i="1"/>
  <c r="AA35" i="1"/>
  <c r="AA36" i="1"/>
  <c r="AA39" i="1"/>
  <c r="AA40"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95" i="1"/>
  <c r="AA96" i="1"/>
  <c r="AA98" i="1"/>
  <c r="AA99" i="1"/>
  <c r="AA100" i="1"/>
  <c r="AA101" i="1"/>
  <c r="AA102" i="1"/>
  <c r="AA103" i="1"/>
  <c r="AA105" i="1"/>
  <c r="AA107" i="1"/>
  <c r="AA110" i="1"/>
  <c r="AA111" i="1"/>
  <c r="AA112" i="1"/>
  <c r="AA113" i="1"/>
  <c r="AA114" i="1"/>
  <c r="AA115" i="1"/>
  <c r="AA116" i="1"/>
  <c r="AA117" i="1"/>
  <c r="AA118" i="1"/>
  <c r="AA119" i="1"/>
  <c r="AA120" i="1"/>
  <c r="AA123" i="1"/>
  <c r="AA125" i="1"/>
  <c r="AA127" i="1"/>
  <c r="AA128" i="1"/>
  <c r="AA130" i="1"/>
  <c r="AA132" i="1"/>
  <c r="AA133" i="1"/>
  <c r="AA134" i="1"/>
  <c r="AA135" i="1"/>
  <c r="AA137" i="1"/>
  <c r="AA138" i="1"/>
  <c r="AA139" i="1"/>
  <c r="AA140" i="1"/>
  <c r="AA141" i="1"/>
  <c r="AA142" i="1"/>
  <c r="AA143" i="1"/>
  <c r="AA144" i="1"/>
  <c r="AA147" i="1"/>
  <c r="AA149" i="1"/>
  <c r="AA150" i="1"/>
  <c r="AA151" i="1"/>
  <c r="AA152" i="1"/>
  <c r="AA153" i="1"/>
  <c r="AA154" i="1"/>
  <c r="AA155" i="1"/>
  <c r="AA156" i="1"/>
  <c r="AA159" i="1"/>
  <c r="AA160" i="1"/>
  <c r="AA161" i="1"/>
  <c r="AA162" i="1"/>
  <c r="AA164" i="1"/>
  <c r="AA165" i="1"/>
  <c r="AA166" i="1"/>
  <c r="AA167" i="1"/>
  <c r="AA169" i="1"/>
  <c r="AA172" i="1"/>
  <c r="AA173" i="1"/>
  <c r="AA174" i="1"/>
  <c r="AA175" i="1"/>
  <c r="AA176" i="1"/>
  <c r="AA177" i="1"/>
  <c r="AA178" i="1"/>
  <c r="AA180" i="1"/>
  <c r="AA181" i="1"/>
  <c r="AA183" i="1"/>
  <c r="AA185" i="1"/>
  <c r="AA187" i="1"/>
  <c r="AA188" i="1"/>
  <c r="AA189" i="1"/>
  <c r="AA195" i="1"/>
  <c r="AA196" i="1"/>
  <c r="AA197" i="1"/>
  <c r="AA198" i="1"/>
  <c r="AA199" i="1"/>
  <c r="AA200" i="1"/>
  <c r="AA201" i="1"/>
  <c r="AA203" i="1"/>
  <c r="AA204" i="1"/>
  <c r="AA205" i="1"/>
  <c r="AA206" i="1"/>
  <c r="AA207" i="1"/>
  <c r="AA208" i="1"/>
  <c r="AA209" i="1"/>
  <c r="AA211" i="1"/>
  <c r="AA212" i="1"/>
  <c r="AA217" i="1"/>
  <c r="AA223" i="1"/>
  <c r="AA224" i="1"/>
  <c r="AA225" i="1"/>
  <c r="AA226" i="1"/>
  <c r="AA227" i="1"/>
  <c r="AA228" i="1"/>
  <c r="AA229" i="1"/>
  <c r="AA235" i="1"/>
  <c r="AA236" i="1"/>
  <c r="AA238" i="1"/>
  <c r="AA239" i="1"/>
  <c r="AA240" i="1"/>
  <c r="AA241" i="1"/>
  <c r="AA242" i="1"/>
  <c r="AA243" i="1"/>
  <c r="AA244" i="1"/>
  <c r="AA245" i="1"/>
  <c r="AA246" i="1"/>
  <c r="AA247" i="1"/>
  <c r="AA248" i="1"/>
  <c r="AA249" i="1"/>
  <c r="AA250" i="1"/>
  <c r="AA251" i="1"/>
  <c r="AA252" i="1"/>
  <c r="AA253" i="1"/>
  <c r="AA254" i="1"/>
  <c r="AA6" i="1"/>
  <c r="Y8" i="1"/>
  <c r="Y9" i="1"/>
  <c r="Y10" i="1"/>
  <c r="Y11" i="1"/>
  <c r="Y12" i="1"/>
  <c r="Y13" i="1"/>
  <c r="Y15" i="1"/>
  <c r="Y16" i="1"/>
  <c r="Y17" i="1"/>
  <c r="Y18" i="1"/>
  <c r="Y23" i="1"/>
  <c r="Y25" i="1"/>
  <c r="Y27" i="1"/>
  <c r="Y29" i="1"/>
  <c r="Y30" i="1"/>
  <c r="Y31" i="1"/>
  <c r="Y32" i="1"/>
  <c r="Y34" i="1"/>
  <c r="Y35" i="1"/>
  <c r="Y36" i="1"/>
  <c r="Y39" i="1"/>
  <c r="Y44" i="1"/>
  <c r="Y45" i="1"/>
  <c r="Y46" i="1"/>
  <c r="Y47" i="1"/>
  <c r="Y48" i="1"/>
  <c r="Y49" i="1"/>
  <c r="Y50" i="1"/>
  <c r="Y51" i="1"/>
  <c r="Y52" i="1"/>
  <c r="Y53" i="1"/>
  <c r="Y54" i="1"/>
  <c r="Y55" i="1"/>
  <c r="Y56" i="1"/>
  <c r="Y57" i="1"/>
  <c r="Y58" i="1"/>
  <c r="Y59" i="1"/>
  <c r="Y62" i="1"/>
  <c r="Y63" i="1"/>
  <c r="Y64" i="1"/>
  <c r="Y65" i="1"/>
  <c r="Y67" i="1"/>
  <c r="Y68" i="1"/>
  <c r="Y70" i="1"/>
  <c r="Y71" i="1"/>
  <c r="Y73" i="1"/>
  <c r="Y75" i="1"/>
  <c r="Y76" i="1"/>
  <c r="Y81" i="1"/>
  <c r="Y82" i="1"/>
  <c r="Y83" i="1"/>
  <c r="Y84" i="1"/>
  <c r="Y85" i="1"/>
  <c r="Y86" i="1"/>
  <c r="Y87" i="1"/>
  <c r="Y95" i="1"/>
  <c r="Y96" i="1"/>
  <c r="Y98" i="1"/>
  <c r="Y99" i="1"/>
  <c r="Y101" i="1"/>
  <c r="Y102" i="1"/>
  <c r="Y103" i="1"/>
  <c r="Y104" i="1"/>
  <c r="Y105" i="1"/>
  <c r="Y111" i="1"/>
  <c r="Y112" i="1"/>
  <c r="Y114" i="1"/>
  <c r="Y115" i="1"/>
  <c r="Y116" i="1"/>
  <c r="Y117" i="1"/>
  <c r="Y118" i="1"/>
  <c r="Y120" i="1"/>
  <c r="Y132" i="1"/>
  <c r="Y138" i="1"/>
  <c r="Y142" i="1"/>
  <c r="Y148" i="1"/>
  <c r="Y152" i="1"/>
  <c r="Y153" i="1"/>
  <c r="Y154" i="1"/>
  <c r="Y155" i="1"/>
  <c r="Y159" i="1"/>
  <c r="Y180" i="1"/>
  <c r="Y185" i="1"/>
  <c r="Y188" i="1"/>
  <c r="Y195" i="1"/>
  <c r="Y196" i="1"/>
  <c r="Y197" i="1"/>
  <c r="Y199" i="1"/>
  <c r="Y203" i="1"/>
  <c r="Y204" i="1"/>
  <c r="Y205" i="1"/>
  <c r="Y206" i="1"/>
  <c r="Y207" i="1"/>
  <c r="Y208" i="1"/>
  <c r="Y209" i="1"/>
  <c r="Y211" i="1"/>
  <c r="Y212" i="1"/>
  <c r="Y226" i="1"/>
  <c r="Y227" i="1"/>
  <c r="Y229" i="1"/>
  <c r="Y235" i="1"/>
  <c r="Y236" i="1"/>
  <c r="Y238" i="1"/>
  <c r="Y240" i="1"/>
  <c r="Y242" i="1"/>
  <c r="Y243" i="1"/>
  <c r="Y244" i="1"/>
  <c r="Y245" i="1"/>
  <c r="Y246" i="1"/>
  <c r="Y247" i="1"/>
  <c r="Y249" i="1"/>
  <c r="Y250" i="1"/>
  <c r="Y251" i="1"/>
  <c r="Y252" i="1"/>
  <c r="W7" i="1"/>
  <c r="W8" i="1"/>
  <c r="W9" i="1"/>
  <c r="W13" i="1"/>
  <c r="W14" i="1"/>
  <c r="W15" i="1"/>
  <c r="W16" i="1"/>
  <c r="W17" i="1"/>
  <c r="W19" i="1"/>
  <c r="W20" i="1"/>
  <c r="W21" i="1"/>
  <c r="W22" i="1"/>
  <c r="W23" i="1"/>
  <c r="W24" i="1"/>
  <c r="W25" i="1"/>
  <c r="W26" i="1"/>
  <c r="W27" i="1"/>
  <c r="W29" i="1"/>
  <c r="W30" i="1"/>
  <c r="W31" i="1"/>
  <c r="W32" i="1"/>
  <c r="W33" i="1"/>
  <c r="W35" i="1"/>
  <c r="W36" i="1"/>
  <c r="W37" i="1"/>
  <c r="W39" i="1"/>
  <c r="W40" i="1"/>
  <c r="W42" i="1"/>
  <c r="W43" i="1"/>
  <c r="W44" i="1"/>
  <c r="W45" i="1"/>
  <c r="W46" i="1"/>
  <c r="W47" i="1"/>
  <c r="W48" i="1"/>
  <c r="W49" i="1"/>
  <c r="W52" i="1"/>
  <c r="W53" i="1"/>
  <c r="W54" i="1"/>
  <c r="W55" i="1"/>
  <c r="W58" i="1"/>
  <c r="W61" i="1"/>
  <c r="W62" i="1"/>
  <c r="W63" i="1"/>
  <c r="W64" i="1"/>
  <c r="W68" i="1"/>
  <c r="W69" i="1"/>
  <c r="W70" i="1"/>
  <c r="W74" i="1"/>
  <c r="W75" i="1"/>
  <c r="W77" i="1"/>
  <c r="W78" i="1"/>
  <c r="W81" i="1"/>
  <c r="W82" i="1"/>
  <c r="W83" i="1"/>
  <c r="W84" i="1"/>
  <c r="W85" i="1"/>
  <c r="W86" i="1"/>
  <c r="W87" i="1"/>
  <c r="W92" i="1"/>
  <c r="W93"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4" i="1"/>
  <c r="W145" i="1"/>
  <c r="W146" i="1"/>
  <c r="W147" i="1"/>
  <c r="W148" i="1"/>
  <c r="W149" i="1"/>
  <c r="W150" i="1"/>
  <c r="W151" i="1"/>
  <c r="W152" i="1"/>
  <c r="W153" i="1"/>
  <c r="W154" i="1"/>
  <c r="W157" i="1"/>
  <c r="W158" i="1"/>
  <c r="W160" i="1"/>
  <c r="W161" i="1"/>
  <c r="W162" i="1"/>
  <c r="W163" i="1"/>
  <c r="W164" i="1"/>
  <c r="W165" i="1"/>
  <c r="W166" i="1"/>
  <c r="W168" i="1"/>
  <c r="W169" i="1"/>
  <c r="W170" i="1"/>
  <c r="W171" i="1"/>
  <c r="W172" i="1"/>
  <c r="W173" i="1"/>
  <c r="W174" i="1"/>
  <c r="W176" i="1"/>
  <c r="W178" i="1"/>
  <c r="W179" i="1"/>
  <c r="W180" i="1"/>
  <c r="W183" i="1"/>
  <c r="W184" i="1"/>
  <c r="W185" i="1"/>
  <c r="W186" i="1"/>
  <c r="W187" i="1"/>
  <c r="W188" i="1"/>
  <c r="W189" i="1"/>
  <c r="W190" i="1"/>
  <c r="W191" i="1"/>
  <c r="W192" i="1"/>
  <c r="W193" i="1"/>
  <c r="W194" i="1"/>
  <c r="W195" i="1"/>
  <c r="W196" i="1"/>
  <c r="W197" i="1"/>
  <c r="W198" i="1"/>
  <c r="W199" i="1"/>
  <c r="W200" i="1"/>
  <c r="W201" i="1"/>
  <c r="W202" i="1"/>
  <c r="W205" i="1"/>
  <c r="W210" i="1"/>
  <c r="W211" i="1"/>
  <c r="W212" i="1"/>
  <c r="W213" i="1"/>
  <c r="W214" i="1"/>
  <c r="W215" i="1"/>
  <c r="W216" i="1"/>
  <c r="W217" i="1"/>
  <c r="W218" i="1"/>
  <c r="W219" i="1"/>
  <c r="W220" i="1"/>
  <c r="W221" i="1"/>
  <c r="W222" i="1"/>
  <c r="W225" i="1"/>
  <c r="W226" i="1"/>
  <c r="W230" i="1"/>
  <c r="W231" i="1"/>
  <c r="W232" i="1"/>
  <c r="W233" i="1"/>
  <c r="W234" i="1"/>
  <c r="W235" i="1"/>
  <c r="W236" i="1"/>
  <c r="W237" i="1"/>
  <c r="W238" i="1"/>
  <c r="W240" i="1"/>
  <c r="W241" i="1"/>
  <c r="W242" i="1"/>
  <c r="W243" i="1"/>
  <c r="W244" i="1"/>
  <c r="W245" i="1"/>
  <c r="W246" i="1"/>
  <c r="W249" i="1"/>
  <c r="W250" i="1"/>
  <c r="W251" i="1"/>
  <c r="W252" i="1"/>
  <c r="W6" i="1"/>
  <c r="U7" i="1"/>
  <c r="U8" i="1"/>
  <c r="U9" i="1"/>
  <c r="U13" i="1"/>
  <c r="U15" i="1"/>
  <c r="U16" i="1"/>
  <c r="U17" i="1"/>
  <c r="U19" i="1"/>
  <c r="U20" i="1"/>
  <c r="U21" i="1"/>
  <c r="U23" i="1"/>
  <c r="U25" i="1"/>
  <c r="U26" i="1"/>
  <c r="U27" i="1"/>
  <c r="U29" i="1"/>
  <c r="U30" i="1"/>
  <c r="U31" i="1"/>
  <c r="U32" i="1"/>
  <c r="U37" i="1"/>
  <c r="U39" i="1"/>
  <c r="U40" i="1"/>
  <c r="U42" i="1"/>
  <c r="U43" i="1"/>
  <c r="U44" i="1"/>
  <c r="U45" i="1"/>
  <c r="U46" i="1"/>
  <c r="U47" i="1"/>
  <c r="U48" i="1"/>
  <c r="U49" i="1"/>
  <c r="U53" i="1"/>
  <c r="U56" i="1"/>
  <c r="U57" i="1"/>
  <c r="U58" i="1"/>
  <c r="U62" i="1"/>
  <c r="U63" i="1"/>
  <c r="U64" i="1"/>
  <c r="U72" i="1"/>
  <c r="U77" i="1"/>
  <c r="U82" i="1"/>
  <c r="U83" i="1"/>
  <c r="U84" i="1"/>
  <c r="U85" i="1"/>
  <c r="U86" i="1"/>
  <c r="U87" i="1"/>
  <c r="U88" i="1"/>
  <c r="U91" i="1"/>
  <c r="U92"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3" i="1"/>
  <c r="U124" i="1"/>
  <c r="U125" i="1"/>
  <c r="U126" i="1"/>
  <c r="U127" i="1"/>
  <c r="U128" i="1"/>
  <c r="U129" i="1"/>
  <c r="U130" i="1"/>
  <c r="U131" i="1"/>
  <c r="U132" i="1"/>
  <c r="U133" i="1"/>
  <c r="U134" i="1"/>
  <c r="U135" i="1"/>
  <c r="U136" i="1"/>
  <c r="U137" i="1"/>
  <c r="U138" i="1"/>
  <c r="U139" i="1"/>
  <c r="U140" i="1"/>
  <c r="U141" i="1"/>
  <c r="U142" i="1"/>
  <c r="U144" i="1"/>
  <c r="U147" i="1"/>
  <c r="U148" i="1"/>
  <c r="U149" i="1"/>
  <c r="U150" i="1"/>
  <c r="U152" i="1"/>
  <c r="U153" i="1"/>
  <c r="U154" i="1"/>
  <c r="U157" i="1"/>
  <c r="U160" i="1"/>
  <c r="U161" i="1"/>
  <c r="U162" i="1"/>
  <c r="U163" i="1"/>
  <c r="U164" i="1"/>
  <c r="U165" i="1"/>
  <c r="U166" i="1"/>
  <c r="U167" i="1"/>
  <c r="U170" i="1"/>
  <c r="U171" i="1"/>
  <c r="U172" i="1"/>
  <c r="U173" i="1"/>
  <c r="U174" i="1"/>
  <c r="U178" i="1"/>
  <c r="U179" i="1"/>
  <c r="U180" i="1"/>
  <c r="U183" i="1"/>
  <c r="U184" i="1"/>
  <c r="U185" i="1"/>
  <c r="U187" i="1"/>
  <c r="U188" i="1"/>
  <c r="U190" i="1"/>
  <c r="U191" i="1"/>
  <c r="U192" i="1"/>
  <c r="U193" i="1"/>
  <c r="U195" i="1"/>
  <c r="U196" i="1"/>
  <c r="U197" i="1"/>
  <c r="U198" i="1"/>
  <c r="U199" i="1"/>
  <c r="U200" i="1"/>
  <c r="U201" i="1"/>
  <c r="U202" i="1"/>
  <c r="U205" i="1"/>
  <c r="U210" i="1"/>
  <c r="U212" i="1"/>
  <c r="U216" i="1"/>
  <c r="U217" i="1"/>
  <c r="U218" i="1"/>
  <c r="U219" i="1"/>
  <c r="U222" i="1"/>
  <c r="U223" i="1"/>
  <c r="U224" i="1"/>
  <c r="U225" i="1"/>
  <c r="U226" i="1"/>
  <c r="U227" i="1"/>
  <c r="U230" i="1"/>
  <c r="U231" i="1"/>
  <c r="U232" i="1"/>
  <c r="U233" i="1"/>
  <c r="U234" i="1"/>
  <c r="U235" i="1"/>
  <c r="U236" i="1"/>
  <c r="U237" i="1"/>
  <c r="U238" i="1"/>
  <c r="U240" i="1"/>
  <c r="U241" i="1"/>
  <c r="U242" i="1"/>
  <c r="U243" i="1"/>
  <c r="U244" i="1"/>
  <c r="U245" i="1"/>
  <c r="U246" i="1"/>
  <c r="U247" i="1"/>
  <c r="U249" i="1"/>
  <c r="U250" i="1"/>
  <c r="U251" i="1"/>
  <c r="U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50" i="1"/>
  <c r="S51" i="1"/>
  <c r="S52" i="1"/>
  <c r="S53" i="1"/>
  <c r="S54" i="1"/>
  <c r="S55" i="1"/>
  <c r="S56" i="1"/>
  <c r="S57" i="1"/>
  <c r="S58" i="1"/>
  <c r="S59" i="1"/>
  <c r="S60" i="1"/>
  <c r="S61" i="1"/>
  <c r="S62" i="1"/>
  <c r="S63" i="1"/>
  <c r="S64" i="1"/>
  <c r="S65" i="1"/>
  <c r="S66" i="1"/>
  <c r="S67" i="1"/>
  <c r="S68" i="1"/>
  <c r="S69" i="1"/>
  <c r="S70" i="1"/>
  <c r="S71" i="1"/>
  <c r="S72" i="1"/>
  <c r="S73" i="1"/>
  <c r="S76" i="1"/>
  <c r="S77" i="1"/>
  <c r="S78"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6" i="1"/>
  <c r="Q7" i="1"/>
  <c r="Q8" i="1"/>
  <c r="Q9" i="1"/>
  <c r="Q10" i="1"/>
  <c r="Q14" i="1"/>
  <c r="Q15" i="1"/>
  <c r="Q16" i="1"/>
  <c r="Q19" i="1"/>
  <c r="Q23" i="1"/>
  <c r="Q25" i="1"/>
  <c r="Q26" i="1"/>
  <c r="Q27" i="1"/>
  <c r="Q28" i="1"/>
  <c r="Q29" i="1"/>
  <c r="Q30" i="1"/>
  <c r="Q32" i="1"/>
  <c r="Q33" i="1"/>
  <c r="Q34" i="1"/>
  <c r="Q35" i="1"/>
  <c r="Q36" i="1"/>
  <c r="Q37" i="1"/>
  <c r="Q38" i="1"/>
  <c r="Q39" i="1"/>
  <c r="Q40" i="1"/>
  <c r="Q42" i="1"/>
  <c r="Q43" i="1"/>
  <c r="Q44" i="1"/>
  <c r="Q45" i="1"/>
  <c r="Q47" i="1"/>
  <c r="Q48" i="1"/>
  <c r="Q49" i="1"/>
  <c r="Q50" i="1"/>
  <c r="Q51" i="1"/>
  <c r="Q52" i="1"/>
  <c r="Q53" i="1"/>
  <c r="Q56" i="1"/>
  <c r="Q57" i="1"/>
  <c r="Q58" i="1"/>
  <c r="Q59" i="1"/>
  <c r="Q60" i="1"/>
  <c r="Q61" i="1"/>
  <c r="Q62" i="1"/>
  <c r="Q63" i="1"/>
  <c r="Q65" i="1"/>
  <c r="Q66" i="1"/>
  <c r="Q67" i="1"/>
  <c r="Q68" i="1"/>
  <c r="Q70" i="1"/>
  <c r="Q71" i="1"/>
  <c r="Q72" i="1"/>
  <c r="Q73" i="1"/>
  <c r="Q76" i="1"/>
  <c r="Q77" i="1"/>
  <c r="Q78"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7" i="1"/>
  <c r="O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7" i="1"/>
  <c r="M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6" i="1"/>
  <c r="I7" i="1"/>
  <c r="I8" i="1"/>
  <c r="I9" i="1"/>
  <c r="I10" i="1"/>
  <c r="I12" i="1"/>
  <c r="I13" i="1"/>
  <c r="I14" i="1"/>
  <c r="I15" i="1"/>
  <c r="I16" i="1"/>
  <c r="I17" i="1"/>
  <c r="I18" i="1"/>
  <c r="I19" i="1"/>
  <c r="I20" i="1"/>
  <c r="I21" i="1"/>
  <c r="I22" i="1"/>
  <c r="I23" i="1"/>
  <c r="I24" i="1"/>
  <c r="I26" i="1"/>
  <c r="I28" i="1"/>
  <c r="I29" i="1"/>
  <c r="I30" i="1"/>
  <c r="I32" i="1"/>
  <c r="I33" i="1"/>
  <c r="I34" i="1"/>
  <c r="I35" i="1"/>
  <c r="I36" i="1"/>
  <c r="I37" i="1"/>
  <c r="I38"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40" i="1"/>
  <c r="I142"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6" i="1"/>
</calcChain>
</file>

<file path=xl/sharedStrings.xml><?xml version="1.0" encoding="utf-8"?>
<sst xmlns="http://schemas.openxmlformats.org/spreadsheetml/2006/main" count="2061" uniqueCount="604">
  <si>
    <t>SCU ID</t>
  </si>
  <si>
    <t>Other ID</t>
  </si>
  <si>
    <t>Variety</t>
  </si>
  <si>
    <t>Determined</t>
  </si>
  <si>
    <t>Origin</t>
  </si>
  <si>
    <t>n</t>
  </si>
  <si>
    <t>Bio. Rep</t>
  </si>
  <si>
    <t>Cannabinoids %(w/w)</t>
  </si>
  <si>
    <t>CBD</t>
  </si>
  <si>
    <t>CBD-A</t>
  </si>
  <si>
    <t>Δ9-THC</t>
  </si>
  <si>
    <t>Δ9-THC-A</t>
  </si>
  <si>
    <t>CBG</t>
  </si>
  <si>
    <t>CBG-A</t>
  </si>
  <si>
    <t>CBDV</t>
  </si>
  <si>
    <t>CBDV-A</t>
  </si>
  <si>
    <t>THCV</t>
  </si>
  <si>
    <t>THCV-A</t>
  </si>
  <si>
    <t>CBN</t>
  </si>
  <si>
    <t>CBC</t>
  </si>
  <si>
    <t>ECO-001</t>
  </si>
  <si>
    <t>na</t>
  </si>
  <si>
    <t>Hemp</t>
  </si>
  <si>
    <t>Afghanistan</t>
  </si>
  <si>
    <t>ECO-002</t>
  </si>
  <si>
    <t>Hemp/Fibre</t>
  </si>
  <si>
    <t>France</t>
  </si>
  <si>
    <t>ECO-003</t>
  </si>
  <si>
    <t>China</t>
  </si>
  <si>
    <t>ECO-004</t>
  </si>
  <si>
    <t xml:space="preserve">Hemp </t>
  </si>
  <si>
    <t>ECO-005</t>
  </si>
  <si>
    <t>Italy</t>
  </si>
  <si>
    <t>ECO-006</t>
  </si>
  <si>
    <t>Drug</t>
  </si>
  <si>
    <t>United Kingdom</t>
  </si>
  <si>
    <t>ECO-007</t>
  </si>
  <si>
    <t>ECO-008</t>
  </si>
  <si>
    <t>ECO-009</t>
  </si>
  <si>
    <t>North America</t>
  </si>
  <si>
    <t>ECO-010</t>
  </si>
  <si>
    <t>Netherlands</t>
  </si>
  <si>
    <t>ECO-011</t>
  </si>
  <si>
    <t>ECO-012</t>
  </si>
  <si>
    <t>ECO-013</t>
  </si>
  <si>
    <t>ECO-014</t>
  </si>
  <si>
    <t>ECO-015</t>
  </si>
  <si>
    <t>ECO-016</t>
  </si>
  <si>
    <t>Spain</t>
  </si>
  <si>
    <t>ECO-017</t>
  </si>
  <si>
    <t>Ukraine</t>
  </si>
  <si>
    <t>ECO-018</t>
  </si>
  <si>
    <t>ECO-019</t>
  </si>
  <si>
    <t>ECO-020</t>
  </si>
  <si>
    <t>USA</t>
  </si>
  <si>
    <t>ECO-021</t>
  </si>
  <si>
    <t>ECO-022</t>
  </si>
  <si>
    <t>ECO-023</t>
  </si>
  <si>
    <t>Hemp/Drug</t>
  </si>
  <si>
    <t>ECO-024</t>
  </si>
  <si>
    <t>ECO-025</t>
  </si>
  <si>
    <t>Canada</t>
  </si>
  <si>
    <t>ECO-026</t>
  </si>
  <si>
    <t>ECO-027</t>
  </si>
  <si>
    <t>India</t>
  </si>
  <si>
    <t>ECO-028</t>
  </si>
  <si>
    <t>Switzerland</t>
  </si>
  <si>
    <t>ECO-029</t>
  </si>
  <si>
    <t>ECO-030</t>
  </si>
  <si>
    <t>ECO-031</t>
  </si>
  <si>
    <t xml:space="preserve">Drug </t>
  </si>
  <si>
    <t>ECO-032</t>
  </si>
  <si>
    <t>ECO-033</t>
  </si>
  <si>
    <t>ECO-034</t>
  </si>
  <si>
    <t>ECO-035</t>
  </si>
  <si>
    <t>ECO-036</t>
  </si>
  <si>
    <t>SC1900002</t>
  </si>
  <si>
    <t>IPK_CAN_17</t>
  </si>
  <si>
    <t>Mainly Hemp</t>
  </si>
  <si>
    <t>Hungary</t>
  </si>
  <si>
    <t>SC1900003</t>
  </si>
  <si>
    <t>IPK_CAN_18</t>
  </si>
  <si>
    <t>Germany</t>
  </si>
  <si>
    <t>SC1900004</t>
  </si>
  <si>
    <t>IPK_CAN_19</t>
  </si>
  <si>
    <t>SC1900006</t>
  </si>
  <si>
    <t>IPK_CAN_21</t>
  </si>
  <si>
    <t>Romania</t>
  </si>
  <si>
    <t>SC1900007</t>
  </si>
  <si>
    <t>IPK_CAN_22</t>
  </si>
  <si>
    <t>Spontanea Serebr.</t>
  </si>
  <si>
    <t>Georgia</t>
  </si>
  <si>
    <t>SC1900008</t>
  </si>
  <si>
    <t>IPK_CAN_23</t>
  </si>
  <si>
    <t>North Korea</t>
  </si>
  <si>
    <t>SC1900009</t>
  </si>
  <si>
    <t>IPK_CAN_24</t>
  </si>
  <si>
    <t>SC1900012</t>
  </si>
  <si>
    <t>IPK_CAN_28</t>
  </si>
  <si>
    <t>SC1900013</t>
  </si>
  <si>
    <t>IPK_CAN_29</t>
  </si>
  <si>
    <t>SC1900015</t>
  </si>
  <si>
    <t>IPK_CAN_31</t>
  </si>
  <si>
    <t>Bernburger</t>
  </si>
  <si>
    <t>SC1900016</t>
  </si>
  <si>
    <t>IPK_CAN_32</t>
  </si>
  <si>
    <t>SC1900017</t>
  </si>
  <si>
    <t>IPK_CAN_33</t>
  </si>
  <si>
    <t>SC1900018</t>
  </si>
  <si>
    <t>IPK_CAN_34</t>
  </si>
  <si>
    <t>SC1900019</t>
  </si>
  <si>
    <t>IPK_CAN_35</t>
  </si>
  <si>
    <t>SC1900021</t>
  </si>
  <si>
    <t>IPK_CAN_37</t>
  </si>
  <si>
    <t>SC1900022</t>
  </si>
  <si>
    <t>IPK_CAN_38</t>
  </si>
  <si>
    <t>SC1900023</t>
  </si>
  <si>
    <t>IPK_CAN_39</t>
  </si>
  <si>
    <t>SC1900024</t>
  </si>
  <si>
    <t>IPK_CAN_40</t>
  </si>
  <si>
    <t>SC1900026</t>
  </si>
  <si>
    <t>IPK_CAN_42</t>
  </si>
  <si>
    <t>Croatia</t>
  </si>
  <si>
    <t>SC1900027</t>
  </si>
  <si>
    <t>IPK_CAN_43</t>
  </si>
  <si>
    <t>Hobenthurmer     Gleichzeitig Reifender</t>
  </si>
  <si>
    <t>SC1900029</t>
  </si>
  <si>
    <t>IPK_CAN_45</t>
  </si>
  <si>
    <t>Krasnodarskaya</t>
  </si>
  <si>
    <t>SC1900030</t>
  </si>
  <si>
    <t>IPK_CAN_46</t>
  </si>
  <si>
    <t>Fibrimon 56</t>
  </si>
  <si>
    <t>SC1900031</t>
  </si>
  <si>
    <t>IPK_CAN_47</t>
  </si>
  <si>
    <t>Turkey</t>
  </si>
  <si>
    <t>SC1900032</t>
  </si>
  <si>
    <t>IPK_CAN_48</t>
  </si>
  <si>
    <t>Eletta campana</t>
  </si>
  <si>
    <t>SC1900033</t>
  </si>
  <si>
    <t>IPK_CAN_49</t>
  </si>
  <si>
    <t>Superfibra</t>
  </si>
  <si>
    <t>SC1900034</t>
  </si>
  <si>
    <t>IPK_CAN_50</t>
  </si>
  <si>
    <t>Fibrimon</t>
  </si>
  <si>
    <t>SC1900036</t>
  </si>
  <si>
    <t>IPK_CAN_52</t>
  </si>
  <si>
    <t>Fibridia</t>
  </si>
  <si>
    <t>SC1900037</t>
  </si>
  <si>
    <t>IPK_CAN_53</t>
  </si>
  <si>
    <t>SC1900038</t>
  </si>
  <si>
    <t>IPK_CAN_54</t>
  </si>
  <si>
    <t>Fibrimon 21</t>
  </si>
  <si>
    <t>SC1900042</t>
  </si>
  <si>
    <t>IPK_CAN_58</t>
  </si>
  <si>
    <t>Kongo Hanf</t>
  </si>
  <si>
    <t>SC1900043</t>
  </si>
  <si>
    <t>IPK_CAN_59</t>
  </si>
  <si>
    <t>Türken P 494</t>
  </si>
  <si>
    <t>SC1900045</t>
  </si>
  <si>
    <t>IPK_CAN_61</t>
  </si>
  <si>
    <t>Carmagnola</t>
  </si>
  <si>
    <t>Hemp high CBD</t>
  </si>
  <si>
    <t>SC1900046</t>
  </si>
  <si>
    <t>IPK_CAN_62</t>
  </si>
  <si>
    <t>Bredemann P</t>
  </si>
  <si>
    <t>SC1900047</t>
  </si>
  <si>
    <t>IPK_CAN_63</t>
  </si>
  <si>
    <t>RAMO</t>
  </si>
  <si>
    <t>SC1900048</t>
  </si>
  <si>
    <t>IPK_CAN_64</t>
  </si>
  <si>
    <t>SC1900052</t>
  </si>
  <si>
    <t>IPK_CAN_68</t>
  </si>
  <si>
    <t>Kompolti</t>
  </si>
  <si>
    <t>SC1900054</t>
  </si>
  <si>
    <t>IPK_CAN_70</t>
  </si>
  <si>
    <t>SC1900055</t>
  </si>
  <si>
    <t>IPK_CAN_100</t>
  </si>
  <si>
    <t>Gelb</t>
  </si>
  <si>
    <t>SC1900059</t>
  </si>
  <si>
    <t>SC1900060</t>
  </si>
  <si>
    <t>IPK_CAN_57</t>
  </si>
  <si>
    <t>Syria</t>
  </si>
  <si>
    <t>SC1900062</t>
  </si>
  <si>
    <t>IPK_CAN_26</t>
  </si>
  <si>
    <t>SC1900063</t>
  </si>
  <si>
    <t>IPK_CAN_20</t>
  </si>
  <si>
    <t>SC1900064</t>
  </si>
  <si>
    <t>IPK_CAN_51</t>
  </si>
  <si>
    <t>Argentina</t>
  </si>
  <si>
    <t>SC1900065</t>
  </si>
  <si>
    <t>SC1900066</t>
  </si>
  <si>
    <t>IPK_CAN_36</t>
  </si>
  <si>
    <t>SC2000001</t>
  </si>
  <si>
    <t>IPK_CAN_27</t>
  </si>
  <si>
    <t>SC2000002</t>
  </si>
  <si>
    <t>IPK_CAN_16</t>
  </si>
  <si>
    <t>Slovakia</t>
  </si>
  <si>
    <t>SC2000003</t>
  </si>
  <si>
    <t>IPK_CAN_41</t>
  </si>
  <si>
    <t>Sum</t>
  </si>
  <si>
    <t>Mean</t>
  </si>
  <si>
    <t>Median</t>
  </si>
  <si>
    <t>SD</t>
  </si>
  <si>
    <t>Type*</t>
  </si>
  <si>
    <t>Country**</t>
  </si>
  <si>
    <t>CBGA</t>
  </si>
  <si>
    <t>CBDA</t>
  </si>
  <si>
    <t>Δ9-THCA</t>
  </si>
  <si>
    <t>CBDVA</t>
  </si>
  <si>
    <t>THCVA</t>
  </si>
  <si>
    <t>Cluster</t>
  </si>
  <si>
    <t>SC1900006-2</t>
  </si>
  <si>
    <t>SC1900023-3</t>
  </si>
  <si>
    <t>SC1900023-1</t>
  </si>
  <si>
    <t>SC1900023-2</t>
  </si>
  <si>
    <t>SC1900023-4</t>
  </si>
  <si>
    <t>ECO-014-1</t>
  </si>
  <si>
    <t>ECO-014-2</t>
  </si>
  <si>
    <t>ECO-014-3</t>
  </si>
  <si>
    <t>ECO-021-1</t>
  </si>
  <si>
    <t>SC1900006-4</t>
  </si>
  <si>
    <t>ECO-025-1</t>
  </si>
  <si>
    <t>ECO-025-3</t>
  </si>
  <si>
    <t>ECO-025-2</t>
  </si>
  <si>
    <t>ECO-012-3</t>
  </si>
  <si>
    <t>SC1900064-3</t>
  </si>
  <si>
    <t>SC1900013-4</t>
  </si>
  <si>
    <t>SC1900013-2</t>
  </si>
  <si>
    <t>SC1900009-3</t>
  </si>
  <si>
    <t>SC1900009-5</t>
  </si>
  <si>
    <t>SC1900033-2</t>
  </si>
  <si>
    <t>SC1900033-1</t>
  </si>
  <si>
    <t>SC1900009-8</t>
  </si>
  <si>
    <t>SC1900013-3</t>
  </si>
  <si>
    <t>SC1900013-1</t>
  </si>
  <si>
    <t>SC1900064-1</t>
  </si>
  <si>
    <t>SC1900064-4</t>
  </si>
  <si>
    <t>SC1900021-6</t>
  </si>
  <si>
    <t>SC1900021-2</t>
  </si>
  <si>
    <t>SC1900021-1</t>
  </si>
  <si>
    <t>SC1900021-4</t>
  </si>
  <si>
    <t>SC1900021-3</t>
  </si>
  <si>
    <t>SC1900021-5</t>
  </si>
  <si>
    <t>SC1900021-7</t>
  </si>
  <si>
    <t>ECO-028-1</t>
  </si>
  <si>
    <t>ECO-027-1</t>
  </si>
  <si>
    <t>SC1900033-4</t>
  </si>
  <si>
    <t>SC1900054-3</t>
  </si>
  <si>
    <t>hemp high CBD</t>
  </si>
  <si>
    <t>ECO-031-3</t>
  </si>
  <si>
    <t>ECO-031-1</t>
  </si>
  <si>
    <t>SC2000003-1</t>
  </si>
  <si>
    <t>SC1900042-3</t>
  </si>
  <si>
    <t>SC1900042-1</t>
  </si>
  <si>
    <t>ECO-022-2</t>
  </si>
  <si>
    <t>ECO-022-1</t>
  </si>
  <si>
    <t>ECO-019-2</t>
  </si>
  <si>
    <t>ECO-019-3</t>
  </si>
  <si>
    <t>ECO-019-1</t>
  </si>
  <si>
    <t>SC1900022-6</t>
  </si>
  <si>
    <t>SC1900034-1</t>
  </si>
  <si>
    <t>SC1900034-2</t>
  </si>
  <si>
    <t>SC1900015-2</t>
  </si>
  <si>
    <t>SC1900038-2</t>
  </si>
  <si>
    <t>SC1900003-2</t>
  </si>
  <si>
    <t>SC1900037-5</t>
  </si>
  <si>
    <t>SC1900037-3</t>
  </si>
  <si>
    <t>SC1900036-4</t>
  </si>
  <si>
    <t>ECO-030-1</t>
  </si>
  <si>
    <t>ECO-005-1</t>
  </si>
  <si>
    <t>ECO-008-3</t>
  </si>
  <si>
    <t>ECO-008-2</t>
  </si>
  <si>
    <t>SC1900034-3</t>
  </si>
  <si>
    <t>hemp/fibre</t>
  </si>
  <si>
    <t>SC1900037-1</t>
  </si>
  <si>
    <t>SC1900038-1</t>
  </si>
  <si>
    <t>ECO-016-3</t>
  </si>
  <si>
    <t>ECO-016-2</t>
  </si>
  <si>
    <t>ECO-012-2</t>
  </si>
  <si>
    <t>SC1900055-1</t>
  </si>
  <si>
    <t>SC1900029-1</t>
  </si>
  <si>
    <t>SC2000002-1</t>
  </si>
  <si>
    <t>Drig</t>
  </si>
  <si>
    <t>ECO-003-3</t>
  </si>
  <si>
    <t>ECO-003-2</t>
  </si>
  <si>
    <t>ECO-003-1</t>
  </si>
  <si>
    <t>ECO-007-2</t>
  </si>
  <si>
    <t>ECO-012-1</t>
  </si>
  <si>
    <t>ECO-021-2</t>
  </si>
  <si>
    <t>ECO-007-1</t>
  </si>
  <si>
    <t>SC1900022-2</t>
  </si>
  <si>
    <t>SC1900022-3</t>
  </si>
  <si>
    <t>ECO-013-1</t>
  </si>
  <si>
    <t>ECO-023-1</t>
  </si>
  <si>
    <t>ECO-004-1</t>
  </si>
  <si>
    <t>SC1900043-2</t>
  </si>
  <si>
    <t>SC1900008-1</t>
  </si>
  <si>
    <t>ECO-023-2</t>
  </si>
  <si>
    <t>SC1900059-1</t>
  </si>
  <si>
    <t>ECO-023-3</t>
  </si>
  <si>
    <t>ECO-024-1</t>
  </si>
  <si>
    <t>ECO-015-1</t>
  </si>
  <si>
    <t>SC1900037-4</t>
  </si>
  <si>
    <t>ECO-010-3</t>
  </si>
  <si>
    <t>SC1900024-1</t>
  </si>
  <si>
    <t>ECO-009-1</t>
  </si>
  <si>
    <t>ECO-032-2</t>
  </si>
  <si>
    <t>ECO-032-1</t>
  </si>
  <si>
    <t>ECO-035-2</t>
  </si>
  <si>
    <t>ECO-009-3</t>
  </si>
  <si>
    <t>ECO-011-1</t>
  </si>
  <si>
    <t>ECO-010-1</t>
  </si>
  <si>
    <t>ECO-016-1</t>
  </si>
  <si>
    <t>ECO-030-2</t>
  </si>
  <si>
    <t>ECO-035-1</t>
  </si>
  <si>
    <t>ECO-011-2</t>
  </si>
  <si>
    <t>ECO-031-2</t>
  </si>
  <si>
    <t>SC1900042-4</t>
  </si>
  <si>
    <t>ECO-029-1</t>
  </si>
  <si>
    <t>ECO-025-4</t>
  </si>
  <si>
    <t>ECO-026-1</t>
  </si>
  <si>
    <t>ECO-021-3</t>
  </si>
  <si>
    <t>SC1900022-5</t>
  </si>
  <si>
    <t>SC1900037-6</t>
  </si>
  <si>
    <t>ECO-018-1</t>
  </si>
  <si>
    <t>SC1900034-5</t>
  </si>
  <si>
    <t>SC1900034-4</t>
  </si>
  <si>
    <t>SC1900037-2</t>
  </si>
  <si>
    <t>SC1900012-5</t>
  </si>
  <si>
    <t>SC1900004-4</t>
  </si>
  <si>
    <t>SC1900045-2</t>
  </si>
  <si>
    <t>SC1900029-3</t>
  </si>
  <si>
    <t>SC1900012-6</t>
  </si>
  <si>
    <t>ECO-017-1</t>
  </si>
  <si>
    <t>SC1900022-8</t>
  </si>
  <si>
    <t>SC1900027-2</t>
  </si>
  <si>
    <t>SC1900027-1</t>
  </si>
  <si>
    <t>SC1900015-3</t>
  </si>
  <si>
    <t>SC1900047-3</t>
  </si>
  <si>
    <t>SC1900017-3</t>
  </si>
  <si>
    <t>SC1900017-4</t>
  </si>
  <si>
    <t>SC1900047-2</t>
  </si>
  <si>
    <t>SC1900027-3</t>
  </si>
  <si>
    <t>SC1900012-2</t>
  </si>
  <si>
    <t>SC1900002-1</t>
  </si>
  <si>
    <t>SC1900022-7</t>
  </si>
  <si>
    <t>SC1900022-4</t>
  </si>
  <si>
    <t>SC1900016-5</t>
  </si>
  <si>
    <t>SC1900043-3</t>
  </si>
  <si>
    <t>SC1900002-6</t>
  </si>
  <si>
    <t>SC1900002-3</t>
  </si>
  <si>
    <t>SC1900002-4</t>
  </si>
  <si>
    <t>SC1900002-5</t>
  </si>
  <si>
    <t>SC1900045-1</t>
  </si>
  <si>
    <t>SC1900046-1</t>
  </si>
  <si>
    <t>SC1900029-2</t>
  </si>
  <si>
    <t>SC1900006-3</t>
  </si>
  <si>
    <t>SC1900030-2</t>
  </si>
  <si>
    <t>SC1900007-1</t>
  </si>
  <si>
    <t>ECO-001-1</t>
  </si>
  <si>
    <t>SC1900012-1</t>
  </si>
  <si>
    <t>SC1900017-2</t>
  </si>
  <si>
    <t>SC1900016-1</t>
  </si>
  <si>
    <t>SC1900031-1</t>
  </si>
  <si>
    <t>SC1900016-4</t>
  </si>
  <si>
    <t>SC1900018-1</t>
  </si>
  <si>
    <t>SC1900018-3</t>
  </si>
  <si>
    <t>SC1900016-2</t>
  </si>
  <si>
    <t>SC1900018-2</t>
  </si>
  <si>
    <t>SC2000001-2</t>
  </si>
  <si>
    <t>SC2000001-1</t>
  </si>
  <si>
    <t>SC1900026-1</t>
  </si>
  <si>
    <t>ECO-002-1</t>
  </si>
  <si>
    <t>SC1900026-4</t>
  </si>
  <si>
    <t>SC1900013-6</t>
  </si>
  <si>
    <t>SC1900009-1</t>
  </si>
  <si>
    <t>SC1900009-2</t>
  </si>
  <si>
    <t>SC1900026-3</t>
  </si>
  <si>
    <t>SC1900026-2</t>
  </si>
  <si>
    <t>ECO-010-2</t>
  </si>
  <si>
    <t>SC1900026-5</t>
  </si>
  <si>
    <t>SC1900032-2</t>
  </si>
  <si>
    <t>SC1900034-6</t>
  </si>
  <si>
    <t>Hemp/fibre</t>
  </si>
  <si>
    <t>SC1900024-3</t>
  </si>
  <si>
    <t>SC1900032-3</t>
  </si>
  <si>
    <t>SC1900032-1</t>
  </si>
  <si>
    <t>SC1900054-5</t>
  </si>
  <si>
    <t>SC1900033-6</t>
  </si>
  <si>
    <t>SC1900062-6</t>
  </si>
  <si>
    <t>SC1900064-5</t>
  </si>
  <si>
    <t>SC1900009-7</t>
  </si>
  <si>
    <t>SC1900004-5</t>
  </si>
  <si>
    <t>SC1900064-6</t>
  </si>
  <si>
    <t>SC1900012-4</t>
  </si>
  <si>
    <t>SC1900012-3</t>
  </si>
  <si>
    <t>SC1900065-1</t>
  </si>
  <si>
    <t>SC1900003-1</t>
  </si>
  <si>
    <t>SC1900036-2</t>
  </si>
  <si>
    <t>SC1900062-2</t>
  </si>
  <si>
    <t>SC1900022-1</t>
  </si>
  <si>
    <t>SC1900054-2</t>
  </si>
  <si>
    <t>SC1900062-1</t>
  </si>
  <si>
    <t>SC1900033-3</t>
  </si>
  <si>
    <t>SC1900062-3</t>
  </si>
  <si>
    <t>SC1900006-1</t>
  </si>
  <si>
    <t>SC1900060-3</t>
  </si>
  <si>
    <t>SC1900009-4</t>
  </si>
  <si>
    <t>SC1900013-5</t>
  </si>
  <si>
    <t>ECO-001-2</t>
  </si>
  <si>
    <t>ECO-001-3</t>
  </si>
  <si>
    <t>SC1900016-3</t>
  </si>
  <si>
    <t>SC1900019-1</t>
  </si>
  <si>
    <t>SC1900047-1</t>
  </si>
  <si>
    <t>SC1900030-4</t>
  </si>
  <si>
    <t>SC1900015-1</t>
  </si>
  <si>
    <t>SC1900033-5</t>
  </si>
  <si>
    <t>SC1900054-1</t>
  </si>
  <si>
    <t>SC1900043-1</t>
  </si>
  <si>
    <t>SC1900052-1</t>
  </si>
  <si>
    <t>Hemp-high CBD</t>
  </si>
  <si>
    <t>SC1900004-3</t>
  </si>
  <si>
    <t>SC1900036-5</t>
  </si>
  <si>
    <t>ECO-015-2</t>
  </si>
  <si>
    <t>ECO-020-3</t>
  </si>
  <si>
    <t>ECO-009-2</t>
  </si>
  <si>
    <t>ECO-033-1</t>
  </si>
  <si>
    <t>SC1900004-1</t>
  </si>
  <si>
    <t>SC1900004-2</t>
  </si>
  <si>
    <t>SC1900063-1</t>
  </si>
  <si>
    <t>ECO-006-2</t>
  </si>
  <si>
    <t>ECO-020-2</t>
  </si>
  <si>
    <t>ECO-020-1</t>
  </si>
  <si>
    <t>ECO-006-1</t>
  </si>
  <si>
    <t>SC1900042-5</t>
  </si>
  <si>
    <t>SC1900042-7</t>
  </si>
  <si>
    <t>SC1900059-3</t>
  </si>
  <si>
    <t>SC1900042-6</t>
  </si>
  <si>
    <t>SC1900042-2</t>
  </si>
  <si>
    <t>SC1900064-2</t>
  </si>
  <si>
    <t>SC2000003-2</t>
  </si>
  <si>
    <t>SC1900059-2</t>
  </si>
  <si>
    <t>SC1900054-4</t>
  </si>
  <si>
    <t>SC1900002-2</t>
  </si>
  <si>
    <t>SC1900062-4</t>
  </si>
  <si>
    <t>SC1900009-6</t>
  </si>
  <si>
    <t>SC1900060-2</t>
  </si>
  <si>
    <t>SC1900060-1</t>
  </si>
  <si>
    <t>SC1900048-1</t>
  </si>
  <si>
    <t>SC1900062-5</t>
  </si>
  <si>
    <t>SC1900017-1</t>
  </si>
  <si>
    <t>SC1900030-1</t>
  </si>
  <si>
    <t>ECO-017-2</t>
  </si>
  <si>
    <t>SC1900024-2</t>
  </si>
  <si>
    <t>SC1900036-1</t>
  </si>
  <si>
    <t>SC1900036-3</t>
  </si>
  <si>
    <t>ECO-008-1</t>
  </si>
  <si>
    <t>ECO-034-1</t>
  </si>
  <si>
    <t>ECO-034-2</t>
  </si>
  <si>
    <t>ECO-018-3</t>
  </si>
  <si>
    <t>ECO-018-2</t>
  </si>
  <si>
    <t>SC1900030-3</t>
  </si>
  <si>
    <t>SC1900066-2</t>
  </si>
  <si>
    <t>SC1900066-1</t>
  </si>
  <si>
    <t>Cannabinoid</t>
  </si>
  <si>
    <t>Summary Statistics</t>
  </si>
  <si>
    <r>
      <t xml:space="preserve">Mean </t>
    </r>
    <r>
      <rPr>
        <b/>
        <i/>
        <sz val="12"/>
        <color theme="1"/>
        <rFont val="Calibri"/>
        <family val="2"/>
        <scheme val="minor"/>
      </rPr>
      <t>% (w/w)</t>
    </r>
  </si>
  <si>
    <r>
      <t xml:space="preserve">Min </t>
    </r>
    <r>
      <rPr>
        <b/>
        <i/>
        <sz val="12"/>
        <color theme="1"/>
        <rFont val="Calibri"/>
        <family val="2"/>
        <scheme val="minor"/>
      </rPr>
      <t>% (w/w)</t>
    </r>
  </si>
  <si>
    <r>
      <t xml:space="preserve">Max </t>
    </r>
    <r>
      <rPr>
        <b/>
        <i/>
        <sz val="12"/>
        <color theme="1"/>
        <rFont val="Calibri"/>
        <family val="2"/>
        <scheme val="minor"/>
      </rPr>
      <t>% (w/w)</t>
    </r>
  </si>
  <si>
    <t>Characteristics</t>
  </si>
  <si>
    <t>Intermediate in THCA and CBGA, some with CBDA</t>
  </si>
  <si>
    <t>Low in all cannabinoids, many fibre types</t>
  </si>
  <si>
    <t>high in CBDA, intermediate CBGA, CBDVA and CBN, low in Δ9-THCA</t>
  </si>
  <si>
    <t>high in CBDA and CBGA</t>
  </si>
  <si>
    <t>Model type</t>
  </si>
  <si>
    <t>Data transformation</t>
  </si>
  <si>
    <t>Replicate treatment</t>
  </si>
  <si>
    <t>Stacked ensemble</t>
  </si>
  <si>
    <t>Baseline shift, Area normalisation</t>
  </si>
  <si>
    <t>unmerged</t>
  </si>
  <si>
    <t>Gradient boosting machine</t>
  </si>
  <si>
    <t>Area normalisation</t>
  </si>
  <si>
    <t>merged</t>
  </si>
  <si>
    <t>Baseline shift, Area normalisation, Smoothing</t>
  </si>
  <si>
    <t>Standard normal variate</t>
  </si>
  <si>
    <t>Area normalisation, Smoothing</t>
  </si>
  <si>
    <r>
      <t>Δ9-</t>
    </r>
    <r>
      <rPr>
        <b/>
        <sz val="12"/>
        <color theme="1"/>
        <rFont val="Calibri"/>
        <family val="2"/>
        <scheme val="minor"/>
      </rPr>
      <t>THC</t>
    </r>
  </si>
  <si>
    <r>
      <t>Δ9-</t>
    </r>
    <r>
      <rPr>
        <b/>
        <sz val="12"/>
        <color theme="1"/>
        <rFont val="Calibri"/>
        <family val="2"/>
        <scheme val="minor"/>
      </rPr>
      <t>THCA</t>
    </r>
  </si>
  <si>
    <t>Cannabinoids % (w/w)</t>
  </si>
  <si>
    <t>Hone model number</t>
  </si>
  <si>
    <r>
      <rPr>
        <b/>
        <sz val="12"/>
        <color theme="1"/>
        <rFont val="Calibri"/>
        <family val="2"/>
        <scheme val="minor"/>
      </rPr>
      <t xml:space="preserve">Table S1: 
</t>
    </r>
    <r>
      <rPr>
        <sz val="12"/>
        <color theme="1"/>
        <rFont val="Calibri"/>
        <family val="2"/>
        <scheme val="minor"/>
      </rPr>
      <t xml:space="preserve">Summary of the 249 samples used in this study from two germplasm collections, including accession passport data and cannabinoid contents. Lists the ID used by Southern Cross University, Lismore (SCU ID), other ID if known, variety if known, determined strain (Det. Strain) based on the chemotypic HPLC analysis, country of origin if known, number of female inflorescences samples harvested (n), biological replicate (Bio. Rep) and chemotypic analysis from HPLC-UV on 12 cannabinoids, totalling 249 female inflorescences. na denotes not applicable or unknown information. All cannabinoids obtained from HPLC-UV analysis are reported to 3 decimal places. 
ND denotes not detected/quantification limit. SD denotes standard deviation, n denotes total number of samples per accession ID. ECO denotes germplasm from Ecofibre Ltd, and SC denotes germplasm from the IPK germplasm collection. All results are based on dry weight material on harvested female inflorescences of C. sativa. </t>
    </r>
  </si>
  <si>
    <t>Intermediate to high in THCVA and/or intermediate in THC(A), mostly from China</t>
  </si>
  <si>
    <t>Intermediate in Δ9-THC, low in all others</t>
  </si>
  <si>
    <t>Intermediate in CBDA with a range in CBGA and CBDVA, low in Δ9-THC(A), mostly hemp from eastern Europe</t>
  </si>
  <si>
    <t>intermediate in most C5 and low to zero for C3 annabinoids. Similar in THCA and CBDA.</t>
  </si>
  <si>
    <t>high in Δ9-THCA, mostly high CBGA, a range of CBC, and mostly intermediate  THCVA</t>
  </si>
  <si>
    <r>
      <rPr>
        <b/>
        <sz val="12"/>
        <color theme="1"/>
        <rFont val="Times New Roman"/>
        <family val="1"/>
      </rPr>
      <t>Table S3:</t>
    </r>
    <r>
      <rPr>
        <sz val="12"/>
        <color theme="1"/>
        <rFont val="Times New Roman"/>
        <family val="1"/>
      </rPr>
      <t xml:space="preserve">
Hierarchical clustering raw data. Lists the seed accession ID, cannabinoid HPLC % (w/w) results in two decimal places, clusters and observations. Samples denoted as ECO originate from the Ecofibre global germplasm collection and samples with the accession ID of SC originate from the IPK germplasm collection. 
*Type is determined based on final Δ9-THC % (w/w) content from the HPLC-UV analysis, &lt;1% = Hemp, </t>
    </r>
    <r>
      <rPr>
        <sz val="12"/>
        <color theme="1"/>
        <rFont val="Calibri"/>
        <family val="2"/>
      </rPr>
      <t>≥</t>
    </r>
    <r>
      <rPr>
        <sz val="10.199999999999999"/>
        <color theme="1"/>
        <rFont val="Times New Roman"/>
        <family val="1"/>
      </rPr>
      <t xml:space="preserve"> 1% = Drug</t>
    </r>
    <r>
      <rPr>
        <sz val="12"/>
        <color theme="1"/>
        <rFont val="Times New Roman"/>
        <family val="1"/>
      </rPr>
      <t>. **Country is the country of origin provided with each accession. ‘na’ denotes not applicable or unknown.</t>
    </r>
  </si>
  <si>
    <t>Hone model no.</t>
  </si>
  <si>
    <t>IdAnalysisAuto</t>
  </si>
  <si>
    <t>R2</t>
  </si>
  <si>
    <t>Accuracy</t>
  </si>
  <si>
    <t>Rmse</t>
  </si>
  <si>
    <t>DataPreprocessing</t>
  </si>
  <si>
    <t>EnsembleDescription</t>
  </si>
  <si>
    <t>AuditUser</t>
  </si>
  <si>
    <t>IsProcessing</t>
  </si>
  <si>
    <t>ModelId</t>
  </si>
  <si>
    <t>PickupDate</t>
  </si>
  <si>
    <t>Exception</t>
  </si>
  <si>
    <t>ModelDesc</t>
  </si>
  <si>
    <t>ProcessForSeconds</t>
  </si>
  <si>
    <t>IdFrequencyProfile</t>
  </si>
  <si>
    <t>Leaderboard</t>
  </si>
  <si>
    <t>ModelJson</t>
  </si>
  <si>
    <t>IsConverted</t>
  </si>
  <si>
    <t>RetryAttempts</t>
  </si>
  <si>
    <t>IdVirtualMachine</t>
  </si>
  <si>
    <t>IdMlVersion</t>
  </si>
  <si>
    <t>PostProcessingSteps</t>
  </si>
  <si>
    <t>7dd1dafd-0b0b-4409-9733-f99d214b19b6</t>
  </si>
  <si>
    <t>Model Details||=============||H2OGradientBoostingEstimator :  Gradient Boosting Machine||Model Key:  GBM_grid__1_AutoML_20210504_013151_model_8||||||Model Summary: ||    number_of_trees    number_of_internal_trees    model_size_in_bytes    min_depth    max_depth    mean_depth    min_leaves    max_leaves    mean_leaves||--  -----------------  --------------------------  ---------------------  -----------  -----------  ------------  ------------  ------------  -------------||    30                 30                          3833                   3            5            4.23333       5             6             5.56667||||||ModelMetricsRegression: gbm||** Reported on train data. **||||MSE: 6.594421673490317e-05||RMSE: 0.008120604456252204||MAE: 0.002581539928488543||RMSLE: 0.00767622379568509||Mean Residual Deviance: 6.594421673490317e-05||||ModelMetricsRegression: gbm||** Reported on cross-validation data. **||||MSE: 8.200632710920044e-05||RMSE: 0.009055734487560932||MAE: 0.0033179920650707323||RMSLE: 0.008615327851635978||Mean Residual Deviance: 8.200632710920044e-05||||Cross-Validation Metrics Summary: ||                        mean         sd           cv_1_valid    cv_2_valid    cv_3_valid    cv_4_valid    cv_5_valid||----------------------  -----------  -----------  ------------  ------------  ------------  ------------  ------------||mae                     0.00331799   0.000739473  0.00254605    0.00346425    0.0045033     0.00297313    0.00310323||mean_residual_deviance  8.20063e-05  0.000123208  9.70398e-06   6.80529e-05   0.000298399   1.85057e-05   1.537e-05||mse                     8.20063e-05  0.000123208  9.70398e-06   6.80529e-05   0.000298399   1.85057e-05   1.537e-05||r2                      -0.110292    0.167381     -0.284644     0.0605393     0.019595      -0.0559397    -0.29101||residual_deviance       8.20063e-05  0.000123208  9.70398e-06   6.80529e-05   0.000298399   1.85057e-05   1.537e-05||rmse                    0.00737221   0.00587971   0.00311512    0.00824942    0.0172742     0.00430183    0.00392046||rmsle                   0.00710519   0.0054475    0.00310317    0.00801381    0.0162441     0.00426193    0.00390289||||Scoring History: ||    timestamp            duration          number_of_trees    training_rmse    training_mae    training_deviance||--  -------------------  ----------------  -----------------  ---------------  --------------  -------------------||    2021-05-04 01:35:08  1 min 16.886 sec  0                  0.00913812       0.00327027      8.35052e-05||    2021-05-04 01:35:09  1 min 17.204 sec  5                  0.00896197       0.00313376      8.03168e-05||    2021-05-04 01:35:09  1 min 17.515 sec  10                 0.00878167       0.00306683      7.71178e-05||    2021-05-04 01:35:09  1 min 17.837 sec  15                 0.00851335       0.00287637      7.24772e-05||    2021-05-04 01:35:10  1 min 18.153 sec  20                 0.00846978       0.00268819      7.17372e-05||    2021-05-04 01:35:10  1 min 18.468 sec  25                 0.00829322       0.0026679       6.87775e-05||    2021-05-04 01:35:10  1 min 18.786 sec  30                 0.0081206        0.00258154      6.59442e-05||||Variable Importances: ||variable    relative_importance    scaled_importance    percentage||----------  ---------------------  -------------------  -------------------||256         0.0026180490385740995  1.0                  0.10575298683429335||265         0.0025120594073086977  0.9595157960359947   0.10147166134549104||245         0.0023657127749174833  0.9036166779389093   0.09556016264532137||291         0.0014015227789059281  0.5353309881732609   0.0566128509442761||290         0.0012048415374010801  0.46020587072627483  0.04866814538798025||---         ---                    ---                  ---||506         0.0                    0.0                  0.0||507         0.0                    0.0                  0.0||509         0.0                    0.0                  0.0||510         0.0                    0.0                  0.0||511         0.0                    0.0                  0.0||||See the whole table with table.as_data_frame()||</t>
  </si>
  <si>
    <t>model_id                                               mean_residual_deviance        rmse          mse         mae       rmsle||---------------------------------------------------  ------------------------  ----------  -----------  ----------  ----------||GBM_grid__1_AutoML_20210504_013151_model_8                        8.20063e-05  0.00905573  8.20063e-05  0.00331799  0.00861533||GBM_grid__1_AutoML_20210504_013151_model_2                        8.21443e-05  0.00906335  8.21443e-05  0.00328924  0.00862243||GBM_grid__1_AutoML_20210504_013151_model_3                        8.34458e-05  0.00913487  8.34458e-05  0.00339223  0.00869764||GBM_3_AutoML_20210504_013151                                      8.36183e-05  0.00914431  8.36183e-05  0.00339827  0.00871171||GBM_grid__1_AutoML_20210504_013151_model_4                        8.40498e-05  0.00916787  8.40498e-05  0.00346793  0.00873491||GBM_grid__1_AutoML_20210504_013151_model_5                        8.41561e-05  0.00917366  8.41561e-05  0.00337471  0.00873418||GBM_2_AutoML_20210504_013151                                      8.41793e-05  0.00917493  8.41793e-05  0.00340643  0.00874126||StackedEnsemble_BestOfFamily_AutoML_20210504_013151               8.43535e-05  0.00918442  8.43535e-05  0.00335001  0.00874362||StackedEnsemble_AllModels_AutoML_20210504_013151                  8.45004e-05  0.00919241  8.45004e-05  0.00329504  0.00875104||GBM_grid__1_AutoML_20210504_013151_model_6                        8.45789e-05  0.00919668  8.45789e-05  0.00327764  0.00875247||||[18 rows x 6 columns]||||</t>
  </si>
  <si>
    <t>{'__meta': {'schema_version': 3, 'schema_name': 'GBMModelV3', 'schema_type': 'GBMModel'}, 'model_id': {'__meta': {'schema_version': 3, 'schema_name': 'ModelKeyV3', 'schema_type': 'Key&lt;Model&gt;'}, 'name': 'GBM_grid__1_AutoML_20210504_013151_model_8', 'type': 'Key&lt;Model&gt;', 'URL': '/3/Models/GBM_grid__1_AutoML_20210504_013151_model_8'}, 'algo': 'gbm', 'algo_full_name': 'Gradient Boosting Machine', 'response_column_name': 'result', 'data_frame': {'__meta': {'schema_version': 3, 'schema_name': 'FrameKeyV3', 'schema_type': 'Key&lt;Frame&gt;'}, 'name': 'automl_training_Key_Frame__upload_9d92fc532dce451474039cf196974d71.hex', 'type': 'Key&lt;Frame&gt;', 'URL': '/3/Frames/automl_training_Key_Frame__upload_9d92fc532dce451474039cf196974d71.hex'}, 'timestamp': 1620092110872, 'have_pojo': True,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'GBM_grid__1_AutoML_20210504_013151_model_8', 'type': 'Key&lt;Model&gt;', 'URL': '/3/Models/GBM_grid__1_AutoML_20210504_013151_model_8'},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'automl_training_Key_Frame__upload_9d92fc532dce451474039cf196974d71.hex', 'type': 'Key&lt;Frame&gt;', 'URL': '/3/Frames/automl_training_Key_Frame__upload_9d92fc532dce451474039cf196974d71.hex'}, 'input_value': {'__meta': {'schema_version': 3, 'schema_name': 'FrameKeyV3', 'schema_type': 'Key&lt;Frame&gt;'}, 'name': 'automl_training_Key_Frame__upload_9d92fc532dce451474039cf196974d71.hex', 'type': 'Key&lt;Frame&gt;', 'URL': '/3/Frames/automl_training_Key_Frame__upload_9d92fc532dce451474039cf196974d71.hex'}, 'level': 'critical', 'values': [], 'is_member_of_frames': [], 'is_mutually_exclusive_with': [], 'gridable': False},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'nfolds', 'label': 'nfolds', 'help': 'Number of folds for K-fold cross-validation (0 to disable or &gt;= 2).', 'required': False, 'type': 'int', 'default_value': 0, 'actual_value': 5, 'input_value': 5, 'level': 'critical', 'values': [], 'is_member_of_frames': [], 'is_mutually_exclusive_with': [], 'gridable': False}, {'__meta': {'schema_version': 3, 'schema_name': 'ModelParameterSchemaV3', 'schema_type': 'Iced'}, 'name': 'keep_cross_validation_models', 'label': 'keep_cross_validation_models', 'help': 'Whether to keep the cross-validation models.', 'required': False, 'type': 'boolean', 'default_value': True, 'actual_value': False, 'input_value': False, 'level': 'expert', 'values': [], 'is_member_of_frames': [], 'is_mutually_exclusive_with': [], 'gridable': False}, {'__meta': {'schema_version': 3, 'schema_name': 'ModelParameterSchemaV3', 'schema_type': 'Iced'}, 'name': 'keep_cross_validation_predictions', 'label': 'keep_cross_validation_predictions', 'help': 'Whether to keep the predictions of the cross-validation models.', 'required': False, 'type': 'boolean', 'default_value': False, 'actual_value': True, 'input_value': True, 'level': 'expert', 'values': [], 'is_member_of_frames': [], 'is_mutually_exclusive_with': [], 'gridable': False}, {'__meta': {'schema_version': 3, 'schema_name': 'ModelParameterSchemaV3', 'schema_type': 'Iced'}, 'name': 'keep_cross_validation_fold_assignment', 'label': 'keep_cross_validation_fold_assignment', 'help': 'Whether to keep the cross-validation fold assignment.', 'required': False, 'type': 'boolean', 'default_value': False, 'actual_value': False, 'input_value': False, 'level': 'expert', 'values': [], 'is_member_of_frames': [], 'is_mutually_exclusive_with': [], 'gridable': False}, {'__meta': {'schema_version': 3, 'schema_name': 'ModelParameterSchemaV3', 'schema_type': 'Iced'}, 'name': 'score_each_iteration', 'label': 'score_each_iteration', 'help': 'Whether to score during each iteration of model training.', 'required': False, 'type': 'boolean', 'default_value': False, 'actual_value': False, 'input_value': False, 'level': 'secondary', 'values': [], 'is_member_of_frames': [], 'is_mutually_exclusive_with': [], 'gridable': False}, {'__meta': {'schema_version': 3, 'schema_name': 'ModelParameterSchemaV3', 'schema_type': 'Iced'}, 'name': 'score_tree_interval', 'label': 'score_tree_interval', 'help': 'Score the model after every so many trees. Disabled if set to 0.', 'required': False, 'type': 'int', 'default_value': 0, 'actual_value': 5, 'input_value': 5, 'level': 'secondary', 'values': [], 'is_member_of_frames': [], 'is_mutually_exclusive_with': [], 'gridable': False}, {'__meta': {'schema_version': 3, 'schema_name': 'ModelParameterSchemaV3', 'schema_type': 'Iced'}, 'name': 'fold_assignment', 'label': 'fold_assignment', 'help': "Cross-validation fold assignment scheme, if fold_column is not specified. The 'Stratified' option will stratify the folds based on the response variable, for classification problems.", 'required': False, 'type': 'enum', 'default_value': 'AUTO', 'actual_value': 'Modulo', 'input_value': 'Modulo', 'level': 'secondary', 'values': ['AUTO', 'Random', 'Modulo', 'Stratified'], 'is_member_of_frames': [], 'is_mutually_exclusive_with': [], 'gridable': True}, {'__meta': {'schema_version': 3, 'schema_name': 'ModelParameterSchemaV3', 'schema_type': 'Iced'}, 'name': 'fold_column', 'label': 'fold_column', 'help': 'Column with cross-validation fold index assignment per observation.', 'required': False, 'type': 'VecSpecifier', 'default_value': None, 'actual_value': None, 'input_value': None, 'level': 'secondary', 'values': [], 'is_member_of_frames': ['training_frame'], 'is_mutually_exclusive_with': ['response_column', 'weights_column', 'ignored_columns', 'offset_column'], 'gridable': True},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'fold_column'], 'gridable': True}, {'__meta': {'schema_version': 3, 'schema_name': 'ModelParameterSchemaV3', 'schema_type': 'Iced'}, 'name': 'ignored_columns', 'label': 'ignored_columns', 'help': 'Names of columns to ignore for training.', 'required': False, 'type': 'string[]', 'default_value': None, 'actual_value': [], 'input_value': [], 'level': 'critical', 'values': [], 'is_member_of_frames': ['training_frame', 'validation_frame'], 'is_mutually_ex</t>
  </si>
  <si>
    <t>d81a1261-9bdb-40b9-9120-9145085d456a</t>
  </si>
  <si>
    <t>Model Details||=============||H2OStackedEnsembleEstimator :  Stacked Ensemble||Model Key:  StackedEnsemble_AllModels_AutoML_20210707_072458||||No model summary for this model||||ModelMetricsRegressionGLM: stackedensemble||** Reported on train data. **||||MSE: 2.486515350238389e-06||RMSE: 0.0015768688437020973||MAE: 0.0010847197408013843||RMSLE: 0.0015112578874615314||R^2: 0.9787089802828283||Mean Residual Deviance: 2.486515350238389e-06||Null degrees of freedom: 304||Residual degrees of freedom: 298||Null deviance: 0.03562004976262621||Residual deviance: 0.0007583871818227087||AIC: -3054.3591217856792||||ModelMetricsRegressionGLM: stackedensemble||** Reported on cross-validation data. **||||MSE: 3.762878101693359e-05||RMSE: 0.006134230270941382||MAE: 0.002953450337501646||RMSLE: 0.005879300113392169||R^2: 0.6778000511889636||Mean Residual Deviance: 3.762878101693359e-05||Null degrees of freedom: 304||Residual degrees of freedom: 298||Null deviance: 0.035908604942780475||Residual deviance: 0.011476778210164743||AIC: -2225.708605824094||</t>
  </si>
  <si>
    <t>model_id                                               mean_residual_deviance        rmse          mse         mae       rmsle||---------------------------------------------------  ------------------------  ----------  -----------  ----------  ----------||StackedEnsemble_AllModels_AutoML_20210707_072458                  3.76288e-05  0.00613423  3.76288e-05  0.00295345  0.0058793||StackedEnsemble_BestOfFamily_AutoML_20210707_072458               3.9294e-05   0.0062685   3.9294e-05   0.00308289  0.00601881||GBM_grid__1_AutoML_20210707_072458_model_24                       4.04614e-05  0.00636093  4.04614e-05  0.00311663  0.00610495||GBM_1_AutoML_20210707_072458                                      4.13849e-05  0.00643311  4.13849e-05  0.00333548  0.00617914||GBM_grid__1_AutoML_20210707_072458_model_13                       4.21904e-05  0.00649542  4.21904e-05  0.00323862  0.00622913||GBM_grid__1_AutoML_20210707_072458_model_22                       4.26456e-05  0.00653036  4.26456e-05  0.00304024  0.00626164||GBM_grid__1_AutoML_20210707_072458_model_25                       4.31389e-05  0.00656802  4.31389e-05  0.00350842  0.00629695||GBM_grid__1_AutoML_20210707_072458_model_3                        4.39996e-05  0.00663322  4.39996e-05  0.00369344  0.00636302||GBM_grid__1_AutoML_20210707_072458_model_7                        4.46558e-05  0.0066825   4.46558e-05  0.0037636   0.00641961||GBM_3_AutoML_20210707_072458                                      4.48399e-05  0.00669626  4.48399e-05  0.00359388  0.00642609||||[35 rows x 6 columns]||||</t>
  </si>
  <si>
    <t>{'__meta': {'schema_version': 99, 'schema_name': 'StackedEnsembleModelV99', 'schema_type': 'StackedEnsembleModel'}, 'model_id': {'__meta': {'schema_version': 3, 'schema_name': 'ModelKeyV3', 'schema_type': 'Key&lt;Model&gt;'}, 'name': 'StackedEnsemble_AllModels_AutoML_20210707_072458', 'type': 'Key&lt;Model&gt;', 'URL': '/3/Models/StackedEnsemble_AllModels_AutoML_20210707_072458'}, 'algo': 'stackedensemble', 'algo_full_name': 'Stacked Ensemble', 'response_column_name': 'result', 'data_frame': {'__meta': {'schema_version': 3, 'schema_name': 'FrameKeyV3', 'schema_type': 'Key&lt;Frame&gt;'}, 'name': 'automl_training_Key_Frame__upload_b4af28104a94cd22e89263d7d67744ea.hex', 'type': 'Key&lt;Frame&gt;', 'URL': '/3/Frames/automl_training_Key_Frame__upload_b4af28104a94cd22e89263d7d67744ea.hex'}, 'timestamp': 1625643478895,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'StackedEnsemble_AllModels_AutoML_20210707_072458', 'type': 'Key&lt;Model&gt;', 'URL': '/3/Models/StackedEnsemble_AllModels_AutoML_20210707_072458'},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'automl_training_Key_Frame__upload_b4af28104a94cd22e89263d7d67744ea.hex', 'type': 'Key&lt;Frame&gt;', 'URL': '/3/Frames/automl_training_Key_Frame__upload_b4af28104a94cd22e89263d7d67744ea.hex'}, 'input_value': {'__meta': {'schema_version': 3, 'schema_name': 'FrameKeyV3', 'schema_type': 'Key&lt;Frame&gt;'}, 'name': 'automl_training_Key_Frame__upload_b4af28104a94cd22e89263d7d67744ea.hex', 'type': 'Key&lt;Frame&gt;', 'URL': '/3/Frames/automl_training_Key_Frame__upload_b4af28104a94cd22e89263d7d67744ea.hex'},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'GBM_grid__1_AutoML_20210707_072458_model_24', 'type': 'Key&lt;Keyed&gt;', 'URL': None}, {'__meta': {'schema_version': 3, 'schema_name': 'KeyV3', 'schema_type': 'Key&lt;Keyed&gt;'}, 'name': 'GBM_1_AutoML_20210707_072458', 'type': 'Key&lt;Keyed&gt;', 'URL': None}, {'__meta': {'schema_version': 3, 'schema_name': 'KeyV3', 'schema_type': 'Key&lt;Keyed&gt;'}, 'name': 'GBM_grid__1_AutoML_20210707_072458_model_13', 'type': 'Key&lt;Keyed&gt;', 'URL': None}, {'__meta': {'schema_version': 3, 'schema_name': 'KeyV3', 'schema_type': 'Key&lt;Keyed&gt;'}, 'name': 'GBM_grid__1_AutoML_20210707_072458_model_22', 'type': 'Key&lt;Keyed&gt;', 'URL': None}, {'__meta': {'schema_version': 3, 'schema_name': 'KeyV3', 'schema_type': 'Key&lt;Keyed&gt;'}, 'name': 'GBM_grid__1_AutoML_20210707_072458_model_25', 'type': 'Key&lt;Keyed&gt;', 'URL': None}, {'__meta': {'schema_version': 3, 'schema_name': 'KeyV3', 'schema_type': 'Key&lt;Keyed&gt;'}, 'name': 'GBM_grid__1_AutoML_20210707_072458_model_3', 'type': 'Key&lt;Keyed&gt;', 'URL': None}, {'__meta': {'schema_version': 3, 'schema_name': 'KeyV3', 'schema_type': 'Key&lt;Keyed&gt;'}, 'name': 'GBM_grid__1_AutoML_20210707_072458_model_7', 'type': 'Key&lt;Keyed&gt;', 'URL': None}, {'__meta': {'schema_version': 3, 'schema_name': 'KeyV3', 'schema_type': 'Key&lt;Keyed&gt;'}, 'name': 'GBM_3_AutoML_20210707_072458', 'type': 'Key&lt;Keyed&gt;', 'URL': None}, {'__meta': {'schema_version': 3, 'schema_name': 'KeyV3', 'schema_type': 'Key&lt;Keyed&gt;'}, 'name': 'GBM_grid__1_AutoML_20210707_072458_model_4', 'type': 'Key&lt;Keyed&gt;', 'URL': None}, {'__meta': {'schema_version': 3, 'schema_name': 'KeyV3', 'schema_type': 'Key&lt;Keyed&gt;'}, 'name': 'GBM_2_AutoML_20210707_072458', 'type': 'Key&lt;Keyed&gt;', 'URL': None}, {'__meta': {'schema_version': 3, 'schema_name': 'KeyV3', 'schema_type': 'Key&lt;Keyed&gt;'}, 'name': 'GBM_grid__1_AutoML_20210707_072458_model_23', 'type': 'Key&lt;Keyed&gt;', 'URL': None}, {'__meta': {'schema_version': 3, 'schema_name': 'KeyV3', 'schema_type': 'Key&lt;Keyed&gt;'}, 'name': 'GBM_grid__1_AutoML_20210707_072458_model_15', 'type': 'Key&lt;Keyed&gt;', 'URL': None}, {'__meta': {'schema_version': 3, 'schema_name': 'KeyV3', 'schema_type': 'Key&lt;Keyed&gt;'}, 'name': 'GBM_grid__1_AutoML_20210707_072458_model_5', 'type': 'Key&lt;Keyed&gt;', 'URL': None}, {'__meta': {'schema_version': 3, 'schema_name': 'KeyV3', 'schema_type': 'Key&lt;Keyed&gt;'}, 'name': 'GBM_grid__1_AutoML_20210707_072458_model_11', 'type': 'Key&lt;Keyed&gt;', 'URL': None}, {'__meta': {'schema_version': 3, 'schema_name': 'KeyV3', 'schema_type': 'Key&lt;Keyed&gt;'}, 'name': 'GBM_4_AutoML_20210707_072458', 'type': 'Key&lt;Keyed&gt;', 'URL': None}, {'__meta': {'schema_version': 3, 'schema_name': 'KeyV3', 'schema_type': 'Key&lt;Keyed&gt;'}, 'name': 'GBM_grid__1_AutoML_20210707_072458_model_1', 'type': 'Key&lt;Keyed&gt;', 'URL': None}, {'__meta': {'schema_version': 3, 'schema_name': 'KeyV3', 'schema_type': 'Key&lt;Keyed&gt;'}, 'name': 'DRF_1_AutoML_20210707_072458', 'type': 'Key&lt;Keyed&gt;', 'URL': None}, {'__meta': {'schema_version': 3, 'schema_name': 'KeyV3', 'schema_type': 'Key&lt;Keyed&gt;'}, 'name': 'GBM_grid__1_AutoML_20210707_072458_model_21', 'type': 'Key&lt;Keyed&gt;', 'URL': None}, {'__meta': {'schema_version': 3, 'schema_name': 'KeyV3', 'schema_type': 'Key&lt;Keyed&gt;'}, 'name': 'GBM_grid__1_AutoML_20210707_072458_m</t>
  </si>
  <si>
    <t>1,3</t>
  </si>
  <si>
    <t>7c109059-edf7-4b23-9bb2-31744025f99d</t>
  </si>
  <si>
    <t>Model Details||=============||H2OGradientBoostingEstimator :  Gradient Boosting Machine||Model Key:  GBM_1_AutoML_20210707_072856||||||Model Summary: ||    number_of_trees    number_of_internal_trees    model_size_in_bytes    min_depth    max_depth    mean_depth    min_leaves    max_leaves    mean_leaves||--  -----------------  --------------------------  ---------------------  -----------  -----------  ------------  ------------  ------------  -------------||    73                 73                          39771                  6            6            6             22            57            38.6849||||||ModelMetricsRegression: gbm||** Reported on train data. **||||MSE: 1.2595079122752387e-05||RMSE: 0.0035489546521127015||MAE: 0.0027026365897808856||RMSLE: 0.0032695455754368093||Mean Residual Deviance: 1.2595079122752387e-05||||ModelMetricsRegression: gbm||** Reported on cross-validation data. **||||MSE: 0.0012498000842984711||RMSE: 0.03535251171131227||MAE: 0.020274595229635265||RMSLE: 0.031225067336623252||Mean Residual Deviance: 0.0012498000842984711||||Cross-Validation Metrics Summary: ||                        mean        sd          cv_1_valid    cv_2_valid    cv_3_valid    cv_4_valid    cv_5_valid||----------------------  ----------  ----------  ------------  ------------  ------------  ------------  ------------||mae                     0.0202738   0.00167917  0.0189681     0.0216188     0.0206411     0.018128      0.022013||mean_residual_deviance  0.00124974  0.000255    0.000964611   0.00153896    0.00127503    0.00101817    0.00145195||mse                     0.00124974  0.000255    0.000964611   0.00153896    0.00127503    0.00101817    0.00145195||r2                      0.755367    0.126606    0.876084      0.804346      0.839675      0.690729      0.566002||residual_deviance       0.00124974  0.000255    0.000964611   0.00153896    0.00127503    0.00101817    0.00145195||rmse                    0.0352017   0.00363723  0.0310582     0.0392296     0.0357075     0.0319088     0.0381044||rmsle                   0.0310871   0.00327938  0.0276139     0.0349363     0.0306495     0.0282943     0.0339413||||Scoring History: ||    timestamp            duration    number_of_trees    training_rmse    training_mae    training_deviance||--  -------------------  ----------  -----------------  ---------------  --------------  -------------------||    2021-07-07 07:30:31  40.454 sec  0                  0.0778881        0.0460565       0.00606656||    2021-07-07 07:30:32  40.914 sec  5                  0.0560477        0.0360807       0.00314135||    2021-07-07 07:30:32  41.372 sec  10                 0.0398729        0.0273529       0.00158985||    2021-07-07 07:30:33  41.821 sec  15                 0.0315271        0.0223298       0.000993958||    2021-07-07 07:30:33  42.271 sec  20                 0.0250354        0.0179851       0.000626773||    2021-07-07 07:30:33  42.721 sec  25                 0.0198106        0.0143554       0.000392458||    2021-07-07 07:30:34  43.162 sec  30                 0.0163785        0.012073        0.000268254||    2021-07-07 07:30:34  43.668 sec  35                 0.0142099        0.0102867       0.000201921||    2021-07-07 07:30:35  44.250 sec  40                 0.0120931        0.00862435      0.000146243||    2021-07-07 07:30:36  44.844 sec  45                 0.00984635       0.00709913      9.69506e-05||    2021-07-07 07:30:36  45.435 sec  50                 0.00819338       0.00595946      6.71315e-05||    2021-07-07 07:30:37  46.004 sec  55                 0.00669165       0.00494723      4.47782e-05||    2021-07-07 07:30:37  46.610 sec  60                 0.00547773       0.00406281      3.00056e-05||    2021-07-07 07:30:38  47.173 sec  65                 0.00477308       0.00357838      2.27823e-05||    2021-07-07 07:30:39  47.774 sec  70                 0.00402928       0.00303946      1.62351e-05||    2021-07-07 07:30:39  48.141 sec  73                 0.00354895       0.00270264      1.25951e-05||||Variable Importances: ||variable    relative_importance    scaled_importance       percentage||----------  ---------------------  ----------------------  ---------------------||205         2.4552173614501953     1.0                     0.15710290909697244||398         1.5809029340744019     0.6438953059295035      0.10115782571541004||401         0.8047589659690857     0.32777503882334386     0.051494412128520406||211         0.7378990054130554     0.3005432500596236      0.04721621889382571||212         0.6662392020225525     0.27135650492021307     0.042630896325352385||---         ---                    ---                     ---||263         4.285075760890322e-08  1.7452938498118574e-08  2.741907410344973e-09||230         0.0                    0.0                     0.0||371         0.0                    0.0                     0.0||482         0.0                    0.0                     0.0||492         0.0                    0.0                     0.0||||See the whole table with table.as_data_frame()||</t>
  </si>
  <si>
    <t>model_id                                               mean_residual_deviance       rmse         mse        mae      rmsle||---------------------------------------------------  ------------------------  ---------  ----------  ---------  ---------||GBM_1_AutoML_20210707_072856                                       0.0012498   0.0353525  0.0012498   0.0202746  0.0312251||StackedEnsemble_BestOfFamily_AutoML_20210707_072856                0.0012727   0.035675   0.0012727   0.0198031  0.0313431||StackedEnsemble_AllModels_AutoML_20210707_072856                   0.00129038  0.0359219  0.00129038  0.0198503  0.0312552||GBM_grid__1_AutoML_20210707_072856_model_3                         0.00131791  0.036303   0.00131791  0.0199486  0.0319463||GBM_4_AutoML_20210707_072856                                       0.00141458  0.0376109  0.00141458  0.0223878  0.0323067||GBM_2_AutoML_20210707_072856                                       0.00141838  0.0376614  0.00141838  0.0226529  0.0324672||GBM_grid__1_AutoML_20210707_072856_model_17                        0.00142232  0.0377136  0.00142232  0.0213894  0.0325833||GBM_grid__1_AutoML_20210707_072856_model_9                         0.00142937  0.0378069  0.00142937  0.0222961  0.0324327||GBM_grid__1_AutoML_20210707_072856_model_12                        0.00142939  0.0378073  0.00142939  0.0201073  0.0328034||GBM_3_AutoML_20210707_072856                                       0.00143956  0.0379415  0.00143956  0.022556   0.0326868||||[27 rows x 6 columns]||||</t>
  </si>
  <si>
    <t>{'__meta': {'schema_version': 3, 'schema_name': 'GBMModelV3', 'schema_type': 'GBMModel'}, 'model_id': {'__meta': {'schema_version': 3, 'schema_name': 'ModelKeyV3', 'schema_type': 'Key&lt;Model&gt;'}, 'name': 'GBM_1_AutoML_20210707_072856', 'type': 'Key&lt;Model&gt;', 'URL': '/3/Models/GBM_1_AutoML_20210707_072856'}, 'algo': 'gbm', 'algo_full_name': 'Gradient Boosting Machine', 'response_column_name': 'result', 'data_frame': {'__meta': {'schema_version': 3, 'schema_name': 'FrameKeyV3', 'schema_type': 'Key&lt;Frame&gt;'}, 'name': 'automl_training_Key_Frame__upload_a80b59fffc593f95e1a8a9b35bfb4ea2.hex', 'type': 'Key&lt;Frame&gt;', 'URL': '/3/Frames/automl_training_Key_Frame__upload_a80b59fffc593f95e1a8a9b35bfb4ea2.hex'}, 'timestamp': 1625643039409, 'have_pojo': True,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'GBM_1_AutoML_20210707_072856', 'type': 'Key&lt;Model&gt;', 'URL': '/3/Models/GBM_1_AutoML_20210707_072856'},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'automl_training_Key_Frame__upload_a80b59fffc593f95e1a8a9b35bfb4ea2.hex', 'type': 'Key&lt;Frame&gt;', 'URL': '/3/Frames/automl_training_Key_Frame__upload_a80b59fffc593f95e1a8a9b35bfb4ea2.hex'}, 'input_value': {'__meta': {'schema_version': 3, 'schema_name': 'FrameKeyV3', 'schema_type': 'Key&lt;Frame&gt;'}, 'name': 'automl_training_Key_Frame__upload_a80b59fffc593f95e1a8a9b35bfb4ea2.hex', 'type': 'Key&lt;Frame&gt;', 'URL': '/3/Frames/automl_training_Key_Frame__upload_a80b59fffc593f95e1a8a9b35bfb4ea2.hex'}, 'level': 'critical', 'values': [], 'is_member_of_frames': [], 'is_mutually_exclusive_with': [], 'gridable': False},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'nfolds', 'label': 'nfolds', 'help': 'Number of folds for K-fold cross-validation (0 to disable or &gt;= 2).', 'required': False, 'type': 'int', 'default_value': 0, 'actual_value': 5, 'input_value': 5, 'level': 'critical', 'values': [], 'is_member_of_frames': [], 'is_mutually_exclusive_with': [], 'gridable': False}, {'__meta': {'schema_version': 3, 'schema_name': 'ModelParameterSchemaV3', 'schema_type': 'Iced'}, 'name': 'keep_cross_validation_models', 'label': 'keep_cross_validation_models', 'help': 'Whether to keep the cross-validation models.', 'required': False, 'type': 'boolean', 'default_value': True, 'actual_value': False, 'input_value': False, 'level': 'expert', 'values': [], 'is_member_of_frames': [], 'is_mutually_exclusive_with': [], 'gridable': False}, {'__meta': {'schema_version': 3, 'schema_name': 'ModelParameterSchemaV3', 'schema_type': 'Iced'}, 'name': 'keep_cross_validation_predictions', 'label': 'keep_cross_validation_predictions', 'help': 'Whether to keep the predictions of the cross-validation models.', 'required': False, 'type': 'boolean', 'default_value': False, 'actual_value': True, 'input_value': True, 'level': 'expert', 'values': [], 'is_member_of_frames': [], 'is_mutually_exclusive_with': [], 'gridable': False}, {'__meta': {'schema_version': 3, 'schema_name': 'ModelParameterSchemaV3', 'schema_type': 'Iced'}, 'name': 'keep_cross_validation_fold_assignment', 'label': 'keep_cross_validation_fold_assignment', 'help': 'Whether to keep the cross-validation fold assignment.', 'required': False, 'type': 'boolean', 'default_value': False, 'actual_value': False, 'input_value': False, 'level': 'expert', 'values': [], 'is_member_of_frames': [], 'is_mutually_exclusive_with': [], 'gridable': False}, {'__meta': {'schema_version': 3, 'schema_name': 'ModelParameterSchemaV3', 'schema_type': 'Iced'}, 'name': 'score_each_iteration', 'label': 'score_each_iteration', 'help': 'Whether to score during each iteration of model training.', 'required': False, 'type': 'boolean', 'default_value': False, 'actual_value': False, 'input_value': False, 'level': 'secondary', 'values': [], 'is_member_of_frames': [], 'is_mutually_exclusive_with': [], 'gridable': False}, {'__meta': {'schema_version': 3, 'schema_name': 'ModelParameterSchemaV3', 'schema_type': 'Iced'}, 'name': 'score_tree_interval', 'label': 'score_tree_interval', 'help': 'Score the model after every so many trees. Disabled if set to 0.', 'required': False, 'type': 'int', 'default_value': 0, 'actual_value': 5, 'input_value': 5, 'level': 'secondary', 'values': [], 'is_member_of_frames': [], 'is_mutually_exclusive_with': [], 'gridable': False}, {'__meta': {'schema_version': 3, 'schema_name': 'ModelParameterSchemaV3', 'schema_type': 'Iced'}, 'name': 'fold_assignment', 'label': 'fold_assignment', 'help': "Cross-validation fold assignment scheme, if fold_column is not specified. The 'Stratified' option will stratify the folds based on the response variable, for classification problems.", 'required': False, 'type': 'enum', 'default_value': 'AUTO', 'actual_value': 'Modulo', 'input_value': 'Modulo', 'level': 'secondary', 'values': ['AUTO', 'Random', 'Modulo', 'Stratified'], 'is_member_of_frames': [], 'is_mutually_exclusive_with': [], 'gridable': True}, {'__meta': {'schema_version': 3, 'schema_name': 'ModelParameterSchemaV3', 'schema_type': 'Iced'}, 'name': 'fold_column', 'label': 'fold_column', 'help': 'Column with cross-validation fold index assignment per observation.', 'required': False, 'type': 'VecSpecifier', 'default_value': None, 'actual_value': None, 'input_value': None, 'level': 'secondary', 'values': [], 'is_member_of_frames': ['training_frame'], 'is_mutually_exclusive_with': ['response_column', 'weights_column', 'ignored_columns', 'offset_column'], 'gridable': True},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'fold_column'], 'gridable': True}, {'__meta': {'schema_version': 3, 'schema_name': 'ModelParameterSchemaV3', 'schema_type': 'Iced'}, 'name': 'ignored_columns', 'label': 'ignored_columns', 'help': 'Names of columns to ignore for training.', 'required': False, 'type': 'string[]', 'default_value': None, 'actual_value': [], 'input_value': [], 'level': 'critical', 'values': [], 'is_member_of_frames': ['training_frame', 'validation_frame'], 'is_mutually_exclusive_with': ['response_column', 'weights_column', 'of</t>
  </si>
  <si>
    <t>f7c299b4-4a38-485f-b8ce-4da7b8a6cc9a</t>
  </si>
  <si>
    <t>Model Details||=============||H2OStackedEnsembleEstimator :  Stacked Ensemble||Model Key:  StackedEnsemble_AllModels_AutoML_20210709_043140||||No model summary for this model||||ModelMetricsRegressionGLM: stackedensemble||** Reported on train data. **||||MSE: 0.02500883801001903||RMSE: 0.1581418287804306||MAE: 0.11820717856551977||RMSLE: 0.08063685559173678||R^2: 0.9914146425312707||Mean Residual Deviance: 0.02500883801001903||Null degrees of freedom: 696||Residual degrees of freedom: 689||Null deviance: 2030.3359710382897||Residual deviance: 17.431160092983262||AIC: -574.9023040548778||||ModelMetricsRegressionGLM: stackedensemble||** Reported on cross-validation data. **||||MSE: 0.3874950744498698||RMSE: 0.6224910235897942||MAE: 0.3993105862565993||RMSLE: 0.22697607532043865||R^2: 0.8669756775508235||Mean Residual Deviance: 0.3874950744498698||Null degrees of freedom: 696||Residual degrees of freedom: 688||Null deviance: 2035.5189031848565||Residual deviance: 270.08406689155925||AIC: 1337.2079727547712||</t>
  </si>
  <si>
    <t>model_id                                               mean_residual_deviance      rmse       mse       mae     rmsle||---------------------------------------------------  ------------------------  --------  --------  --------  --------||StackedEnsemble_AllModels_AutoML_20210709_043140                     0.387495  0.622491  0.387495  0.399311  0.226976||StackedEnsemble_BestOfFamily_AutoML_20210709_043140                  0.42091   0.648776  0.42091   0.430538  0.238779||GBM_grid__1_AutoML_20210709_043140_model_5                           0.421997  0.649613  0.421997  0.435126  0.238198||GBM_grid__1_AutoML_20210709_043140_model_8                           0.438415  0.662129  0.438415  0.433257  0.235293||GBM_grid__1_AutoML_20210709_043140_model_2                           0.439907  0.663255  0.439907  0.440435  0.241419||GBM_grid__1_AutoML_20210709_043140_model_34                          0.445447  0.667418  0.445447  0.438016  0.243387||GBM_grid__1_AutoML_20210709_043140_model_14                          0.451113  0.67165   0.451113  0.430403  0.243669||GBM_grid__1_AutoML_20210709_043140_model_20                          0.451683  0.672073  0.451683  0.433632  0.24005||GBM_grid__1_AutoML_20210709_043140_model_29                          0.453223  0.673219  0.453223  0.4322    0.242781||GBM_grid__1_AutoML_20210709_043140_model_4                           0.459423  0.677807  0.459423  0.436921  0.241393||||[44 rows x 6 columns]||||</t>
  </si>
  <si>
    <t>{'__meta': {'schema_version': 99, 'schema_name': 'StackedEnsembleModelV99', 'schema_type': 'StackedEnsembleModel'}, 'model_id': {'__meta': {'schema_version': 3, 'schema_name': 'ModelKeyV3', 'schema_type': 'Key&lt;Model&gt;'}, 'name': 'StackedEnsemble_AllModels_AutoML_20210709_043140', 'type': 'Key&lt;Model&gt;', 'URL': '/3/Models/StackedEnsemble_AllModels_AutoML_20210709_043140'}, 'algo': 'stackedensemble', 'algo_full_name': 'Stacked Ensemble', 'response_column_name': 'result', 'data_frame': {'__meta': {'schema_version': 3, 'schema_name': 'FrameKeyV3', 'schema_type': 'Key&lt;Frame&gt;'}, 'name': 'automl_training_Key_Frame__upload_aa056eb993234f091f1c94a059814e22.hex', 'type': 'Key&lt;Frame&gt;', 'URL': '/3/Frames/automl_training_Key_Frame__upload_aa056eb993234f091f1c94a059814e22.hex'}, 'timestamp': 1625806784609,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'StackedEnsemble_AllModels_AutoML_20210709_043140', 'type': 'Key&lt;Model&gt;', 'URL': '/3/Models/StackedEnsemble_AllModels_AutoML_20210709_043140'},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'automl_training_Key_Frame__upload_aa056eb993234f091f1c94a059814e22.hex', 'type': 'Key&lt;Frame&gt;', 'URL': '/3/Frames/automl_training_Key_Frame__upload_aa056eb993234f091f1c94a059814e22.hex'}, 'input_value': {'__meta': {'schema_version': 3, 'schema_name': 'FrameKeyV3', 'schema_type': 'Key&lt;Frame&gt;'}, 'name': 'automl_training_Key_Frame__upload_aa056eb993234f091f1c94a059814e22.hex', 'type': 'Key&lt;Frame&gt;', 'URL': '/3/Frames/automl_training_Key_Frame__upload_aa056eb993234f091f1c94a059814e22.hex'},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'GBM_grid__1_AutoML_20210709_043140_model_5', 'type': 'Key&lt;Keyed&gt;', 'URL': None}, {'__meta': {'schema_version': 3, 'schema_name': 'KeyV3', 'schema_type': 'Key&lt;Keyed&gt;'}, 'name': 'GBM_grid__1_AutoML_20210709_043140_model_8', 'type': 'Key&lt;Keyed&gt;', 'URL': None}, {'__meta': {'schema_version': 3, 'schema_name': 'KeyV3', 'schema_type': 'Key&lt;Keyed&gt;'}, 'name': 'GBM_grid__1_AutoML_20210709_043140_model_2', 'type': 'Key&lt;Keyed&gt;', 'URL': None}, {'__meta': {'schema_version': 3, 'schema_name': 'KeyV3', 'schema_type': 'Key&lt;Keyed&gt;'}, 'name': 'GBM_grid__1_AutoML_20210709_043140_model_34', 'type': 'Key&lt;Keyed&gt;', 'URL': None}, {'__meta': {'schema_version': 3, 'schema_name': 'KeyV3', 'schema_type': 'Key&lt;Keyed&gt;'}, 'name': 'GBM_grid__1_AutoML_20210709_043140_model_14', 'type': 'Key&lt;Keyed&gt;', 'URL': None}, {'__meta': {'schema_version': 3, 'schema_name': 'KeyV3', 'schema_type': 'Key&lt;Keyed&gt;'}, 'name': 'GBM_grid__1_AutoML_20210709_043140_model_20', 'type': 'Key&lt;Keyed&gt;', 'URL': None}, {'__meta': {'schema_version': 3, 'schema_name': 'KeyV3', 'schema_type': 'Key&lt;Keyed&gt;'}, 'name': 'GBM_grid__1_AutoML_20210709_043140_model_29', 'type': 'Key&lt;Keyed&gt;', 'URL': None}, {'__meta': {'schema_version': 3, 'schema_name': 'KeyV3', 'schema_type': 'Key&lt;Keyed&gt;'}, 'name': 'GBM_grid__1_AutoML_20210709_043140_model_4', 'type': 'Key&lt;Keyed&gt;', 'URL': None}, {'__meta': {'schema_version': 3, 'schema_name': 'KeyV3', 'schema_type': 'Key&lt;Keyed&gt;'}, 'name': 'GBM_grid__1_AutoML_20210709_043140_model_31', 'type': 'Key&lt;Keyed&gt;', 'URL': None}, {'__meta': {'schema_version': 3, 'schema_name': 'KeyV3', 'schema_type': 'Key&lt;Keyed&gt;'}, 'name': 'GBM_2_AutoML_20210709_043140', 'type': 'Key&lt;Keyed&gt;', 'URL': None}, {'__meta': {'schema_version': 3, 'schema_name': 'KeyV3', 'schema_type': 'Key&lt;Keyed&gt;'}, 'name': 'GBM_grid__1_AutoML_20210709_043140_model_24', 'type': 'Key&lt;Keyed&gt;', 'URL': None}, {'__meta': {'schema_version': 3, 'schema_name': 'KeyV3', 'schema_type': 'Key&lt;Keyed&gt;'}, 'name': 'GBM_3_AutoML_20210709_043140', 'type': 'Key&lt;Keyed&gt;', 'URL': None}, {'__meta': {'schema_version': 3, 'schema_name': 'KeyV3', 'schema_type': 'Key&lt;Keyed&gt;'}, 'name': 'GBM_grid__1_AutoML_20210709_043140_model_27', 'type': 'Key&lt;Keyed&gt;', 'URL': None}, {'__meta': {'schema_version': 3, 'schema_name': 'KeyV3', 'schema_type': 'Key&lt;Keyed&gt;'}, 'name': 'GBM_grid__1_AutoML_20210709_043140_model_9', 'type': 'Key&lt;Keyed&gt;', 'URL': None}, {'__meta': {'schema_version': 3, 'schema_name': 'KeyV3', 'schema_type': 'Key&lt;Keyed&gt;'}, 'name': 'GBM_grid__1_AutoML_20210709_043140_model_28', 'type': 'Key&lt;Keyed&gt;', 'URL': None}, {'__meta': {'schema_version': 3, 'schema_name': 'KeyV3', 'schema_type': 'Key&lt;Keyed&gt;'}, 'name': 'GBM_grid__1_AutoML_20210709_043140_model_6', 'type': 'Key&lt;Keyed&gt;', 'URL': None}, {'__meta': {'schema_version': 3, 'schema_name': 'KeyV3', 'schema_type': 'Key&lt;Keyed&gt;'}, 'name': 'GBM_grid__1_AutoML_20210709_043140_model_32', 'type': 'Key&lt;Keyed&gt;', 'URL': None}, {'__meta': {'schema_version': 3, 'schema_name': 'KeyV3', 'schema_type': 'Key&lt;Keyed&gt;'}, 'name': 'GBM_grid__1_AutoML_20210709_043140_model_30', 'type': 'Key&lt;Keyed&gt;', 'URL': None}, {'__meta': {'schema_version': 3, 'schema_name': 'KeyV3', 'schema_type': 'Key&lt;Keyed&gt;'}, '</t>
  </si>
  <si>
    <t>0,1</t>
  </si>
  <si>
    <t>6aad3ac2-5980-4a03-b076-3c17fd6a7600</t>
  </si>
  <si>
    <t>Model Details||=============||H2OStackedEnsembleEstimator :  Stacked Ensemble||Model Key:  StackedEnsemble_BestOfFamily_AutoML_20210709_054820||||No model summary for this model||||ModelMetricsRegressionGLM: stackedensemble||** Reported on train data. **||||MSE: 0.00014563952097796097||RMSE: 0.01206812002666368||MAE: 0.008518105324340067||RMSLE: 0.009924835316146172||R^2: 0.9804464703630514||Mean Residual Deviance: 0.00014563952097796097||Null degrees of freedom: 536||Residual degrees of freedom: 535||Null deviance: 3.999708708210999||Residual deviance: 0.07820842276516504||AIC: -3214.1199400894548||||ModelMetricsRegressionGLM: stackedensemble||** Reported on cross-validation data. **||||MSE: 0.0013906623309495303||RMSE: 0.03729158525659013||MAE: 0.02388720418973505||RMSLE: 0.03177575417618287||R^2: 0.8132899852964737||Mean Residual Deviance: 0.0013906623309495303||Null degrees of freedom: 536||Residual degrees of freedom: 535||Null deviance: 4.013302182318575||Residual deviance: 0.7467856717198978||AIC: -2002.4326699442593||</t>
  </si>
  <si>
    <t>model_id                                               mean_residual_deviance       rmse         mse        mae      rmsle||---------------------------------------------------  ------------------------  ---------  ----------  ---------  ---------||StackedEnsemble_BestOfFamily_AutoML_20210709_054820                0.00139066  0.0372916  0.00139066  0.0238872  0.0317758||GBM_grid__1_AutoML_20210709_054820_model_49                        0.00149063  0.0386087  0.00149063  0.0239878  0.0324431||StackedEnsemble_AllModels_AutoML_20210709_054820                   0.00153205  0.0391414  0.00153205  0.0224776  0.0328285||GBM_grid__1_AutoML_20210709_054820_model_15                        0.00153626  0.0391952  0.00153626  0.0241467  0.0330717||GBM_grid__1_AutoML_20210709_054820_model_57                        0.00156401  0.0395476  0.00156401  0.0226073  0.0332143||GBM_grid__1_AutoML_20210709_054820_model_10                        0.00158841  0.0398549  0.00158841  0.0244257  0.0337||GBM_grid__1_AutoML_20210709_054820_model_56                        0.00159611  0.0399514  0.00159611  0.0241253  0.0335996||GBM_grid__1_AutoML_20210709_054820_model_36                        0.0016121   0.0401509  0.0016121   0.0244164  0.0338305||GBM_grid__1_AutoML_20210709_054820_model_2                         0.00162061  0.0402568  0.00162061  0.023904   0.0337754||GBM_grid__1_AutoML_20210709_054820_model_12                        0.00165668  0.0407023  0.00165668  0.0241486  0.0342112||||[67 rows x 6 columns]||||</t>
  </si>
  <si>
    <t>{'__meta': {'schema_version': 99, 'schema_name': 'StackedEnsembleModelV99', 'schema_type': 'StackedEnsembleModel'}, 'model_id': {'__meta': {'schema_version': 3, 'schema_name': 'ModelKeyV3', 'schema_type': 'Key&lt;Model&gt;'}, 'name': 'StackedEnsemble_BestOfFamily_AutoML_20210709_054820', 'type': 'Key&lt;Model&gt;', 'URL': '/3/Models/StackedEnsemble_BestOfFamily_AutoML_20210709_054820'}, 'algo': 'stackedensemble', 'algo_full_name': 'Stacked Ensemble', 'response_column_name': 'result', 'data_frame': {'__meta': {'schema_version': 3, 'schema_name': 'FrameKeyV3', 'schema_type': 'Key&lt;Frame&gt;'}, 'name': 'automl_training_Key_Frame__upload_873cdf1018366cf955cda36325e14235.hex', 'type': 'Key&lt;Frame&gt;', 'URL': '/3/Frames/automl_training_Key_Frame__upload_873cdf1018366cf955cda36325e14235.hex'}, 'timestamp': 1625812264680,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'StackedEnsemble_BestOfFamily_AutoML_20210709_054820', 'type': 'Key&lt;Model&gt;', 'URL': '/3/Models/StackedEnsemble_BestOfFamily_AutoML_20210709_054820'},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'automl_training_Key_Frame__upload_873cdf1018366cf955cda36325e14235.hex', 'type': 'Key&lt;Frame&gt;', 'URL': '/3/Frames/automl_training_Key_Frame__upload_873cdf1018366cf955cda36325e14235.hex'}, 'input_value': {'__meta': {'schema_version': 3, 'schema_name': 'FrameKeyV3', 'schema_type': 'Key&lt;Frame&gt;'}, 'name': 'automl_training_Key_Frame__upload_873cdf1018366cf955cda36325e14235.hex', 'type': 'Key&lt;Frame&gt;', 'URL': '/3/Frames/automl_training_Key_Frame__upload_873cdf1018366cf955cda36325e14235.hex'},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'GBM_grid__1_AutoML_20210709_054820_model_49', 'type': 'Key&lt;Keyed&gt;', 'URL': None}, {'__meta': {'schema_version': 3, 'schema_name': 'KeyV3', 'schema_type': 'Key&lt;Keyed&gt;'}, 'name': 'DRF_1_AutoML_20210709_054820', 'type': 'Key&lt;Keyed&gt;', 'URL': None}, {'__meta': {'schema_version': 3, 'schema_name': 'KeyV3', 'schema_type': 'Key&lt;Keyed&gt;'}, 'name': 'XRT_1_AutoML_20210709_054820', 'type': 'Key&lt;Keyed&gt;', 'URL': None}, {'__meta': {'schema_version': 3, 'schema_name': 'KeyV3', 'schema_type': 'Key&lt;Keyed&gt;'}, 'name': 'GLM_1_AutoML_20210709_054820', 'type': 'Key&lt;Keyed&gt;', 'URL': None}], 'input_value': [{'__meta': {'schema_version': 3, 'schema_name': 'KeyV3', 'schema_type': 'Key&lt;Keyed&gt;'}, 'name': 'GBM_grid__1_AutoML_20210709_054820_model_49', 'type': 'Key&lt;Keyed&gt;', 'URL': None}, {'__meta': {'schema_version': 3, 'schema_name': 'KeyV3', 'schema_type': 'Key&lt;Keyed&gt;'}, 'name': 'DRF_1_AutoML_20210709_054820', 'type': 'Key&lt;Keyed&gt;', 'URL': None}, {'__meta': {'schema_version': 3, 'schema_name': 'KeyV3', 'schema_type': 'Key&lt;Keyed&gt;'}, 'name': 'XRT_1_AutoML_20210709_054820', 'type': 'Key&lt;Keyed&gt;', 'URL': None}, {'__meta': {'schema_version': 3, 'schema_name': 'KeyV3', 'schema_type': 'Key&lt;Keyed&gt;'}, 'name': 'GLM_1_AutoML_20210709_054820', 'type': 'Key&lt;Keyed&gt;', 'URL': None}], 'level': 'critical', 'values': [], 'is_member_of_frames': [], 'is_mutually_exclusive_with': [], 'gridable': False}, {'__meta': {'schema_version': 3, 'schema_name': 'ModelParameterSchemaV3', 'schema_type': 'Iced'}, 'name': 'metalearner_algorithm', 'label': 'metalearner_algorithm', 'help': "Type of algorithm to use as the metalearner. Options include 'AUTO' (GLM with non negative weights; if validation_frame is present, a lambda search is performed), 'deeplearning' (Deep Learning with default parameters), 'drf' (Random Forest with default parameters), 'gbm' (GBM with default parameters), 'glm' (GLM with default parameters), 'naivebayes' (NaiveBayes with default parameters), or 'xgboost' (if available, XGBoost with default parameters).", 'required': False, 'type': 'enum', 'default_value': 'AUTO', 'actual_value': 'glm', 'input_value': 'AUTO', 'level': 'critical', 'values': ['AUTO', 'deeplearning', 'drf', 'gbm', 'glm', 'naivebayes', 'xgboost'], 'is_member_of_frames': [], 'is_mutually_exclusive_with': [], 'gridable': False}, {'__meta': {'schema_version': 3, 'schema_name': 'ModelParameterSchemaV3', 'schema_type': 'Iced'}, 'name': 'metalearner_nfolds', 'label': 'metalearner_nfolds', 'help': 'Number of folds for K-fold cross-validation of the metalearner algorithm (0 to disable or &gt;= 2).', 'required': False, 'type': 'int', 'default_value': 0, 'actual_value': 5, 'input_value': 5, 'level': 'critical', 'values': [], 'is_member_of_frames': [], 'is_mutually_exclusive_with': [], 'gridable': False}, {'__meta': {'schema_version': 3, 'schema_name': 'ModelParameterSchemaV3', 'schema_type': 'Iced'}, 'name': 'metalearner_fold_assignment', 'label': 'metalearner_fold_assignment', 'help': "Cross-validation fold assignment scheme for metalearner cross-validation.  Defaults to AUTO (which is currently set to Random). The 'Stratified' option will stratify the folds based on the response</t>
  </si>
  <si>
    <t>3,6</t>
  </si>
  <si>
    <t>de7fbcbc-2a42-48ff-97d9-cf211e7f4cf2</t>
  </si>
  <si>
    <t>Model Details||=============||H2OStackedEnsembleEstimator :  Stacked Ensemble||Model Key:  StackedEnsemble_BestOfFamily_AutoML_20210709_071601||||No model summary for this model||||ModelMetricsRegressionGLM: stackedensemble||** Reported on train data. **||||MSE: 0.001350485637292288||RMSE: 0.03674895423399539||MAE: 0.02235218804714249||RMSLE: 0.023491566136860827||R^2: 0.9803749365713648||Mean Residual Deviance: 0.001350485637292288||Null degrees of freedom: 779||Residual degrees of freedom: 777||Null deviance: 53.67517923794241||Residual deviance: 1.0533787970879847||AIC: -2932.142883716454||||ModelMetricsRegressionGLM: stackedensemble||** Reported on cross-validation data. **||||MSE: 0.006699234516868291||RMSE: 0.08184885165271588||MAE: 0.04592602545017242||RMSLE: 0.059751330902550095||R^2: 0.902647685627783||Mean Residual Deviance: 0.006699234516868291||Null degrees of freedom: 779||Residual degrees of freedom: 777||Null deviance: 53.774353155947644||Residual deviance: 5.225402923157267||AIC: -1682.9502562550463||</t>
  </si>
  <si>
    <t>model_id                                               mean_residual_deviance       rmse         mse        mae      rmsle||---------------------------------------------------  ------------------------  ---------  ----------  ---------  ---------||StackedEnsemble_BestOfFamily_AutoML_20210709_071601                0.00669923  0.0818489  0.00669923  0.045926   0.0597513||GBM_grid__1_AutoML_20210709_071601_model_30                        0.00801064  0.0895022  0.00801064  0.0469149  0.060851||GBM_grid__1_AutoML_20210709_071601_model_35                        0.00828011  0.0909951  0.00828011  0.0503089  0.0635583||GBM_grid__1_AutoML_20210709_071601_model_54                        0.00855446  0.0924903  0.00855446  0.0487988  0.06376||StackedEnsemble_AllModels_AutoML_20210709_071601                   0.00858617  0.0926616  0.00858617  0.0520604  0.0633911||GBM_grid__1_AutoML_20210709_071601_model_33                        0.00901364  0.0949402  0.00901364  0.0487725  0.06493||GBM_grid__1_AutoML_20210709_071601_model_24                        0.00926926  0.096277   0.00926926  0.0570287  0.0694129||GBM_grid__1_AutoML_20210709_071601_model_6                         0.00932269  0.0965541  0.00932269  0.0531809  0.0665514||GBM_grid__1_AutoML_20210709_071601_model_51                        0.0094878   0.0974054  0.0094878   0.0526776  0.0686533||GBM_grid__1_AutoML_20210709_071601_model_40                        0.00954792  0.0977134  0.00954792  0.0499842  0.0663435||||[79 rows x 6 columns]||||</t>
  </si>
  <si>
    <t>{'__meta': {'schema_version': 99, 'schema_name': 'StackedEnsembleModelV99', 'schema_type': 'StackedEnsembleModel'}, 'model_id': {'__meta': {'schema_version': 3, 'schema_name': 'ModelKeyV3', 'schema_type': 'Key&lt;Model&gt;'}, 'name': 'StackedEnsemble_BestOfFamily_AutoML_20210709_071601', 'type': 'Key&lt;Model&gt;', 'URL': '/3/Models/StackedEnsemble_BestOfFamily_AutoML_20210709_071601'}, 'algo': 'stackedensemble', 'algo_full_name': 'Stacked Ensemble', 'response_column_name': 'result', 'data_frame': {'__meta': {'schema_version': 3, 'schema_name': 'FrameKeyV3', 'schema_type': 'Key&lt;Frame&gt;'}, 'name': 'automl_training_Key_Frame__upload_8d4f5e26a7629c3fbeb5d8d0c6584316.hex', 'type': 'Key&lt;Frame&gt;', 'URL': '/3/Frames/automl_training_Key_Frame__upload_8d4f5e26a7629c3fbeb5d8d0c6584316.hex'}, 'timestamp': 1625819119209,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'StackedEnsemble_BestOfFamily_AutoML_20210709_071601', 'type': 'Key&lt;Model&gt;', 'URL': '/3/Models/StackedEnsemble_BestOfFamily_AutoML_20210709_071601'},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'automl_training_Key_Frame__upload_8d4f5e26a7629c3fbeb5d8d0c6584316.hex', 'type': 'Key&lt;Frame&gt;', 'URL': '/3/Frames/automl_training_Key_Frame__upload_8d4f5e26a7629c3fbeb5d8d0c6584316.hex'}, 'input_value': {'__meta': {'schema_version': 3, 'schema_name': 'FrameKeyV3', 'schema_type': 'Key&lt;Frame&gt;'}, 'name': 'automl_training_Key_Frame__upload_8d4f5e26a7629c3fbeb5d8d0c6584316.hex', 'type': 'Key&lt;Frame&gt;', 'URL': '/3/Frames/automl_training_Key_Frame__upload_8d4f5e26a7629c3fbeb5d8d0c6584316.hex'},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'GBM_grid__1_AutoML_20210709_071601_model_30', 'type': 'Key&lt;Keyed&gt;', 'URL': None}, {'__meta': {'schema_version': 3, 'schema_name': 'KeyV3', 'schema_type': 'Key&lt;Keyed&gt;'}, 'name': 'XRT_1_AutoML_20210709_071601', 'type': 'Key&lt;Keyed&gt;', 'URL': None}, {'__meta': {'schema_version': 3, 'schema_name': 'KeyV3', 'schema_type': 'Key&lt;Keyed&gt;'}, 'name': 'DRF_1_AutoML_20210709_071601', 'type': 'Key&lt;Keyed&gt;', 'URL': None}, {'__meta': {'schema_version': 3, 'schema_name': 'KeyV3', 'schema_type': 'Key&lt;Keyed&gt;'}, 'name': 'GLM_1_AutoML_20210709_071601', 'type': 'Key&lt;Keyed&gt;', 'URL': None}], 'input_value': [{'__meta': {'schema_version': 3, 'schema_name': 'KeyV3', 'schema_type': 'Key&lt;Keyed&gt;'}, 'name': 'GBM_grid__1_AutoML_20210709_071601_model_30', 'type': 'Key&lt;Keyed&gt;', 'URL': None}, {'__meta': {'schema_version': 3, 'schema_name': 'KeyV3', 'schema_type': 'Key&lt;Keyed&gt;'}, 'name': 'XRT_1_AutoML_20210709_071601', 'type': 'Key&lt;Keyed&gt;', 'URL': None}, {'__meta': {'schema_version': 3, 'schema_name': 'KeyV3', 'schema_type': 'Key&lt;Keyed&gt;'}, 'name': 'DRF_1_AutoML_20210709_071601', 'type': 'Key&lt;Keyed&gt;', 'URL': None}, {'__meta': {'schema_version': 3, 'schema_name': 'KeyV3', 'schema_type': 'Key&lt;Keyed&gt;'}, 'name': 'GLM_1_AutoML_20210709_071601', 'type': 'Key&lt;Keyed&gt;', 'URL': None}], 'level': 'critical', 'values': [], 'is_member_of_frames': [], 'is_mutually_exclusive_with': [], 'gridable': False}, {'__meta': {'schema_version': 3, 'schema_name': 'ModelParameterSchemaV3', 'schema_type': 'Iced'}, 'name': 'metalearner_algorithm', 'label': 'metalearner_algorithm', 'help': "Type of algorithm to use as the metalearner. Options include 'AUTO' (GLM with non negative weights; if validation_frame is present, a lambda search is performed), 'deeplearning' (Deep Learning with default parameters), 'drf' (Random Forest with default parameters), 'gbm' (GBM with default parameters), 'glm' (GLM with default parameters), 'naivebayes' (NaiveBayes with default parameters), or 'xgboost' (if available, XGBoost with default parameters).", 'required': False, 'type': 'enum', 'default_value': 'AUTO', 'actual_value': 'glm', 'input_value': 'AUTO', 'level': 'critical', 'values': ['AUTO', 'deeplearning', 'drf', 'gbm', 'glm', 'naivebayes', 'xgboost'], 'is_member_of_frames': [], 'is_mutually_exclusive_with': [], 'gridable': False}, {'__meta': {'schema_version': 3, 'schema_name': 'ModelParameterSchemaV3', 'schema_type': 'Iced'}, 'name': 'metalearner_nfolds', 'label': 'metalearner_nfolds', 'help': 'Number of folds for K-fold cross-validation of the metalearner algorithm (0 to disable or &gt;= 2).', 'required': False, 'type': 'int', 'default_value': 0, 'actual_value': 5, 'input_value': 5, 'level': 'critical', 'values': [], 'is_member_of_frames': [], 'is_mutually_exclusive_with': [], 'gridable': False}, {'__meta': {'schema_version': 3, 'schema_name': 'ModelParameterSchemaV3', 'schema_type': 'Iced'}, 'name': 'metalearner_fold_assignment', 'label': 'metalearner_fold_assignment', 'help': "Cross-validation fold assignment scheme for metalearner cross-validation.  Defaults to AUTO (which is currently set to Random). The 'Stratified' option will stratify the folds based on the response</t>
  </si>
  <si>
    <t>3ca8da7b-221a-45c5-ba03-915ff5ebb47a</t>
  </si>
  <si>
    <t>Model Details||=============||H2OStackedEnsembleEstimator :  Stacked Ensemble||Model Key:  StackedEnsemble_AllModels_AutoML_20210710_112235||||No model summary for this model||||ModelMetricsRegressionGLM: stackedensemble||** Reported on train data. **||||MSE: 8.897987943245229e-05||RMSE: 0.009432914683831943||MAE: 0.005639796701614104||RMSLE: 0.008075447179988392||R^2: 0.9506055159039233||Mean Residual Deviance: 8.897987943245229e-05||Null degrees of freedom: 412||Residual degrees of freedom: 405||Null deviance: 0.7439836831603167||Residual deviance: 0.0367486902056028||AIC: -2662.0491903448587||||ModelMetricsRegressionGLM: stackedensemble||** Reported on cross-validation data. **||||MSE: 0.00037966240698633635||RMSE: 0.019484927687480297||MAE: 0.010273303679142776||RMSLE: 0.0178098973012732||R^2: 0.7892419180225907||Mean Residual Deviance: 0.00037966240698633635||Null degrees of freedom: 412||Residual degrees of freedom: 405||Null deviance: 0.7484574072214696||Residual deviance: 0.15680057408535691||AIC: -2062.8389780189787||</t>
  </si>
  <si>
    <t>model_id                                               mean_residual_deviance       rmse          mse        mae      rmsle||---------------------------------------------------  ------------------------  ---------  -----------  ---------  ---------||StackedEnsemble_AllModels_AutoML_20210710_112235                  0.000379662  0.0194849  0.000379662  0.0102733  0.0178099||StackedEnsemble_BestOfFamily_AutoML_20210710_112235               0.00039163   0.0197896  0.00039163   0.0100866  0.0180922||GBM_grid__1_AutoML_20210710_112235_model_4                        0.000410811  0.0202685  0.000410811  0.0102865  0.0183457||GBM_grid__1_AutoML_20210710_112235_model_2                        0.000420318  0.0205017  0.000420318  0.0103878  0.0186388||GBM_grid__1_AutoML_20210710_112235_model_10                       0.00042077   0.0205127  0.00042077   0.0113523  0.0184728||GBM_1_AutoML_20210710_112235                                      0.000422407  0.0205526  0.000422407  0.0100289  0.0187533||GBM_grid__1_AutoML_20210710_112235_model_3                        0.000429056  0.0207137  0.000429056  0.0116235  0.0189649||GBM_3_AutoML_20210710_112235                                      0.000432473  0.020796   0.000432473  0.0110714  0.0187456||GBM_grid__1_AutoML_20210710_112235_model_6                        0.000433763  0.020827   0.000433763  0.0111828  0.0190012||GBM_2_AutoML_20210710_112235                                      0.00044147   0.0210112  0.00044147   0.0111193  0.0189642||||[20 rows x 6 columns]||||</t>
  </si>
  <si>
    <t>{'__meta': {'schema_version': 99, 'schema_name': 'StackedEnsembleModelV99', 'schema_type': 'StackedEnsembleModel'}, 'model_id': {'__meta': {'schema_version': 3, 'schema_name': 'ModelKeyV3', 'schema_type': 'Key&lt;Model&gt;'}, 'name': 'StackedEnsemble_AllModels_AutoML_20210710_112235', 'type': 'Key&lt;Model&gt;', 'URL': '/3/Models/StackedEnsemble_AllModels_AutoML_20210710_112235'}, 'algo': 'stackedensemble', 'algo_full_name': 'Stacked Ensemble', 'response_column_name': 'result', 'data_frame': {'__meta': {'schema_version': 3, 'schema_name': 'FrameKeyV3', 'schema_type': 'Key&lt;Frame&gt;'}, 'name': 'automl_training_Key_Frame__upload_bd8095210817c6fef7dff870c0294ac7.hex', 'type': 'Key&lt;Frame&gt;', 'URL': '/3/Frames/automl_training_Key_Frame__upload_bd8095210817c6fef7dff870c0294ac7.hex'}, 'timestamp': 1625916672526,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'StackedEnsemble_AllModels_AutoML_20210710_112235', 'type': 'Key&lt;Model&gt;', 'URL': '/3/Models/StackedEnsemble_AllModels_AutoML_20210710_112235'},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'automl_training_Key_Frame__upload_bd8095210817c6fef7dff870c0294ac7.hex', 'type': 'Key&lt;Frame&gt;', 'URL': '/3/Frames/automl_training_Key_Frame__upload_bd8095210817c6fef7dff870c0294ac7.hex'}, 'input_value': {'__meta': {'schema_version': 3, 'schema_name': 'FrameKeyV3', 'schema_type': 'Key&lt;Frame&gt;'}, 'name': 'automl_training_Key_Frame__upload_bd8095210817c6fef7dff870c0294ac7.hex', 'type': 'Key&lt;Frame&gt;', 'URL': '/3/Frames/automl_training_Key_Frame__upload_bd8095210817c6fef7dff870c0294ac7.hex'},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'GBM_grid__1_AutoML_20210710_112235_model_4', 'type': 'Key&lt;Keyed&gt;', 'URL': None}, {'__meta': {'schema_version': 3, 'schema_name': 'KeyV3', 'schema_type': 'Key&lt;Keyed&gt;'}, 'name': 'GBM_grid__1_AutoML_20210710_112235_model_2', 'type': 'Key&lt;Keyed&gt;', 'URL': None}, {'__meta': {'schema_version': 3, 'schema_name': 'KeyV3', 'schema_type': 'Key&lt;Keyed&gt;'}, 'name': 'GBM_grid__1_AutoML_20210710_112235_model_10', 'type': 'Key&lt;Keyed&gt;', 'URL': None}, {'__meta': {'schema_version': 3, 'schema_name': 'KeyV3', 'schema_type': 'Key&lt;Keyed&gt;'}, 'name': 'GBM_1_AutoML_20210710_112235', 'type': 'Key&lt;Keyed&gt;', 'URL': None}, {'__meta': {'schema_version': 3, 'schema_name': 'KeyV3', 'schema_type': 'Key&lt;Keyed&gt;'}, 'name': 'GBM_grid__1_AutoML_20210710_112235_model_3', 'type': 'Key&lt;Keyed&gt;', 'URL': None}, {'__meta': {'schema_version': 3, 'schema_name': 'KeyV3', 'schema_type': 'Key&lt;Keyed&gt;'}, 'name': 'GBM_3_AutoML_20210710_112235', 'type': 'Key&lt;Keyed&gt;', 'URL': None}, {'__meta': {'schema_version': 3, 'schema_name': 'KeyV3', 'schema_type': 'Key&lt;Keyed&gt;'}, 'name': 'GBM_grid__1_AutoML_20210710_112235_model_6', 'type': 'Key&lt;Keyed&gt;', 'URL': None}, {'__meta': {'schema_version': 3, 'schema_name': 'KeyV3', 'schema_type': 'Key&lt;Keyed&gt;'}, 'name': 'GBM_2_AutoML_20210710_112235', 'type': 'Key&lt;Keyed&gt;', 'URL': None}, {'__meta': {'schema_version': 3, 'schema_name': 'KeyV3', 'schema_type': 'Key&lt;Keyed&gt;'}, 'name': 'GBM_grid__1_AutoML_20210710_112235_model_8', 'type': 'Key&lt;Keyed&gt;', 'URL': None}, {'__meta': {'schema_version': 3, 'schema_name': 'KeyV3', 'schema_type': 'Key&lt;Keyed&gt;'}, 'name': 'GBM_4_AutoML_20210710_112235', 'type': 'Key&lt;Keyed&gt;', 'URL': None}, {'__meta': {'schema_version': 3, 'schema_name': 'KeyV3', 'schema_type': 'Key&lt;Keyed&gt;'}, 'name': 'GBM_grid__1_AutoML_20210710_112235_model_9', 'type': 'Key&lt;Keyed&gt;', 'URL': None}, {'__meta': {'schema_version': 3, 'schema_name': 'KeyV3', 'schema_type': 'Key&lt;Keyed&gt;'}, 'name': 'GBM_grid__1_AutoML_20210710_112235_model_7', 'type': 'Key&lt;Keyed&gt;', 'URL': None}, {'__meta': {'schema_version': 3, 'schema_name': 'KeyV3', 'schema_type': 'Key&lt;Keyed&gt;'}, 'name': 'DRF_1_AutoML_20210710_112235', 'type': 'Key&lt;Keyed&gt;', 'URL': None}, {'__meta': {'schema_version': 3, 'schema_name': 'KeyV3', 'schema_type': 'Key&lt;Keyed&gt;'}, 'name': 'XRT_1_AutoML_20210710_112235', 'type': 'Key&lt;Keyed&gt;', 'URL': None}, {'__meta': {'schema_version': 3, 'schema_name': 'KeyV3', 'schema_type': 'Key&lt;Keyed&gt;'}, 'name': 'GBM_grid__1_AutoML_20210710_112235_model_5', 'type': 'Key&lt;Keyed&gt;', 'URL': None}, {'__meta': {'schema_version': 3, 'schema_name': 'KeyV3', 'schema_type': 'Key&lt;Keyed&gt;'}, 'name': 'GBM_grid__1_AutoML_20210710_112235_model_1', 'type': 'Key&lt;Keyed&gt;', 'URL': None}, {'__meta': {'schema_version': 3, 'schema_name': 'KeyV3', 'schema_type': 'Key&lt;Keyed&gt;'}, 'name': 'GBM_5_AutoML_20210710_112235', 'type': 'Key&lt;Keyed&gt;', 'URL': None}, {'__meta': {'schema_version': 3, 'schema_name': 'KeyV3', 'schema_type': 'Key&lt;Keyed&gt;'}, 'name': 'GLM_1_AutoML_20210710_112235', 'type': 'Key&lt;Keyed&gt;', 'URL': None}], 'input_value': [{'__meta': {'schema_version': 3, 'schema_name': 'KeyV3', 'schema_type': 'Key&lt;Keyed&gt;'}, 'name': 'GBM_grid__1_AutoML_20210710_112235_model_4', 'type': 'Key&lt;Keyed&gt;', '</t>
  </si>
  <si>
    <t>0,1,3</t>
  </si>
  <si>
    <t>8a4eef4c-79d2-4048-a8e7-3aa6f4551b19</t>
  </si>
  <si>
    <t>Model Details||=============||H2OStackedEnsembleEstimator :  Stacked Ensemble||Model Key:  StackedEnsemble_BestOfFamily_AutoML_20210710_112642||||No model summary for this model||||ModelMetricsRegressionGLM: stackedensemble||** Reported on train data. **||||MSE: 0.00031069986738167473||RMSE: 0.017626680554820147||MAE: 0.009900968186045682||RMSLE: 0.012619397688904084||R^2: 0.9600541272936657||Mean Residual Deviance: 0.00031069986738167473||Null degrees of freedom: 594||Residual degrees of freedom: 592||Null deviance: 4.627922950918078||Residual deviance: 0.18486642109209647||AIC: -3109.0896306859786||||ModelMetricsRegressionGLM: stackedensemble||** Reported on cross-validation data. **||||MSE: 0.0024161751290605092||RMSE: 0.04915460435259864||MAE: 0.023933876368183817||RMSLE: 0.04075594502220744||R^2: 0.6893586567801846||Mean Residual Deviance: 0.0024161751290605092||Null degrees of freedom: 594||Residual degrees of freedom: 592||Null deviance: 4.639469942890037||Residual deviance: 1.437624201791003||AIC: -1888.677006520357||</t>
  </si>
  <si>
    <t>model_id                                               mean_residual_deviance       rmse         mse        mae      rmsle||---------------------------------------------------  ------------------------  ---------  ----------  ---------  ---------||StackedEnsemble_BestOfFamily_AutoML_20210710_112642                0.00241618  0.0491546  0.00241618  0.0239339  0.0407559||GBM_grid__1_AutoML_20210710_112642_model_15                        0.00249816  0.0499816  0.00249816  0.0225555  0.0403983||GBM_grid__1_AutoML_20210710_112642_model_96                        0.0026929   0.0518931  0.0026929   0.0240969  0.0417528||GBM_grid__1_AutoML_20210710_112642_model_13                        0.00275429  0.0524813  0.00275429  0.0233295  0.0421746||GBM_grid__1_AutoML_20210710_112642_model_40                        0.00279804  0.0528965  0.00279804  0.0242711  0.0426735||GBM_grid__1_AutoML_20210710_112642_model_72                        0.00282639  0.0531638  0.00282639  0.024257   0.0430199||GBM_grid__1_AutoML_20210710_112642_model_8                         0.00288155  0.0536801  0.00288155  0.023652   0.0431685||GBM_grid__1_AutoML_20210710_112642_model_25                        0.0028969   0.0538228  0.0028969   0.0230795  0.0430405||GBM_grid__1_AutoML_20210710_112642_model_24                        0.0029284   0.0541147  0.0029284   0.0257581  0.0438515||GBM_grid__1_AutoML_20210710_112642_model_59                        0.00294591  0.0542763  0.00294591  0.0235996  0.043221||||[107 rows x 6 columns]||||</t>
  </si>
  <si>
    <t>{'__meta': {'schema_version': 99, 'schema_name': 'StackedEnsembleModelV99', 'schema_type': 'StackedEnsembleModel'}, 'model_id': {'__meta': {'schema_version': 3, 'schema_name': 'ModelKeyV3', 'schema_type': 'Key&lt;Model&gt;'}, 'name': 'StackedEnsemble_BestOfFamily_AutoML_20210710_112642', 'type': 'Key&lt;Model&gt;', 'URL': '/3/Models/StackedEnsemble_BestOfFamily_AutoML_20210710_112642'}, 'algo': 'stackedensemble', 'algo_full_name': 'Stacked Ensemble', 'response_column_name': 'result', 'data_frame': {'__meta': {'schema_version': 3, 'schema_name': 'FrameKeyV3', 'schema_type': 'Key&lt;Frame&gt;'}, 'name': 'automl_training_Key_Frame__upload_99510ac42f117e4a23399554153645b7.hex', 'type': 'Key&lt;Frame&gt;', 'URL': '/3/Frames/automl_training_Key_Frame__upload_99510ac42f117e4a23399554153645b7.hex'}, 'timestamp': 1625920531479,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'StackedEnsemble_BestOfFamily_AutoML_20210710_112642', 'type': 'Key&lt;Model&gt;', 'URL': '/3/Models/StackedEnsemble_BestOfFamily_AutoML_20210710_112642'},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'automl_training_Key_Frame__upload_99510ac42f117e4a23399554153645b7.hex', 'type': 'Key&lt;Frame&gt;', 'URL': '/3/Frames/automl_training_Key_Frame__upload_99510ac42f117e4a23399554153645b7.hex'}, 'input_value': {'__meta': {'schema_version': 3, 'schema_name': 'FrameKeyV3', 'schema_type': 'Key&lt;Frame&gt;'}, 'name': 'automl_training_Key_Frame__upload_99510ac42f117e4a23399554153645b7.hex', 'type': 'Key&lt;Frame&gt;', 'URL': '/3/Frames/automl_training_Key_Frame__upload_99510ac42f117e4a23399554153645b7.hex'},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'GBM_grid__1_AutoML_20210710_112642_model_15', 'type': 'Key&lt;Keyed&gt;', 'URL': None}, {'__meta': {'schema_version': 3, 'schema_name': 'KeyV3', 'schema_type': 'Key&lt;Keyed&gt;'}, 'name': 'XRT_1_AutoML_20210710_112642', 'type': 'Key&lt;Keyed&gt;', 'URL': None}, {'__meta': {'schema_version': 3, 'schema_name': 'KeyV3', 'schema_type': 'Key&lt;Keyed&gt;'}, 'name': 'DRF_1_AutoML_20210710_112642', 'type': 'Key&lt;Keyed&gt;', 'URL': None}, {'__meta': {'schema_version': 3, 'schema_name': 'KeyV3', 'schema_type': 'Key&lt;Keyed&gt;'}, 'name': 'GLM_1_AutoML_20210710_112642', 'type': 'Key&lt;Keyed&gt;', 'URL': None}], 'input_value': [{'__meta': {'schema_version': 3, 'schema_name': 'KeyV3', 'schema_type': 'Key&lt;Keyed&gt;'}, 'name': 'GBM_grid__1_AutoML_20210710_112642_model_15', 'type': 'Key&lt;Keyed&gt;', 'URL': None}, {'__meta': {'schema_version': 3, 'schema_name': 'KeyV3', 'schema_type': 'Key&lt;Keyed&gt;'}, 'name': 'XRT_1_AutoML_20210710_112642', 'type': 'Key&lt;Keyed&gt;', 'URL': None}, {'__meta': {'schema_version': 3, 'schema_name': 'KeyV3', 'schema_type': 'Key&lt;Keyed&gt;'}, 'name': 'DRF_1_AutoML_20210710_112642', 'type': 'Key&lt;Keyed&gt;', 'URL': None}, {'__meta': {'schema_version': 3, 'schema_name': 'KeyV3', 'schema_type': 'Key&lt;Keyed&gt;'}, 'name': 'GLM_1_AutoML_20210710_112642', 'type': 'Key&lt;Keyed&gt;', 'URL': None}], 'level': 'critical', 'values': [], 'is_member_of_frames': [], 'is_mutually_exclusive_with': [], 'gridable': False}, {'__meta': {'schema_version': 3, 'schema_name': 'ModelParameterSchemaV3', 'schema_type': 'Iced'}, 'name': 'metalearner_algorithm', 'label': 'metalearner_algorithm', 'help': "Type of algorithm to use as the metalearner. Options include 'AUTO' (GLM with non negative weights; if validation_frame is present, a lambda search is performed), 'deeplearning' (Deep Learning with default parameters), 'drf' (Random Forest with default parameters), 'gbm' (GBM with default parameters), 'glm' (GLM with default parameters), 'naivebayes' (NaiveBayes with default parameters), or 'xgboost' (if available, XGBoost with default parameters).", 'required': False, 'type': 'enum', 'default_value': 'AUTO', 'actual_value': 'glm', 'input_value': 'AUTO', 'level': 'critical', 'values': ['AUTO', 'deeplearning', 'drf', 'gbm', 'glm', 'naivebayes', 'xgboost'], 'is_member_of_frames': [], 'is_mutually_exclusive_with': [], 'gridable': False}, {'__meta': {'schema_version': 3, 'schema_name': 'ModelParameterSchemaV3', 'schema_type': 'Iced'}, 'name': 'metalearner_nfolds', 'label': 'metalearner_nfolds', 'help': 'Number of folds for K-fold cross-validation of the metalearner algorithm (0 to disable or &gt;= 2).', 'required': False, 'type': 'int', 'default_value': 0, 'actual_value': 5, 'input_value': 5, 'level': 'critical', 'values': [], 'is_member_of_frames': [], 'is_mutually_exclusive_with': [], 'gridable': False}, {'__meta': {'schema_version': 3, 'schema_name': 'ModelParameterSchemaV3', 'schema_type': 'Iced'}, 'name': 'metalearner_fold_assignment', 'label': 'metalearner_fold_assignment', 'help': "Cross-validation fold assignment scheme for metalearner cross-validation.  Defaults to AUTO (which is currently set to Random). The 'Stratified' option will stratify the folds based on the response</t>
  </si>
  <si>
    <t>0c83f785-8160-4c74-9c58-a6bb293994a9</t>
  </si>
  <si>
    <t>Model Details||=============||H2OStackedEnsembleEstimator :  Stacked Ensemble||Model Key:  StackedEnsemble_AllModels_AutoML_20210710_112536||||No model summary for this model||||ModelMetricsRegressionGLM: stackedensemble||** Reported on train data. **||||MSE: 1.5448260980937083e-06||RMSE: 0.00124291033389127||MAE: 0.0008849553086163812||RMSLE: 0.0012060808600893268||R^2: 0.9915194094514993||Mean Residual Deviance: 1.5448260980937083e-06||Null degrees of freedom: 295||Residual degrees of freedom: 288||Null deviance: 0.053919420165448644||Residual deviance: 0.0004572685250357377||AIC: -3102.6457550409104||||ModelMetricsRegressionGLM: stackedensemble||** Reported on cross-validation data. **||||MSE: 3.978298551024926e-05||RMSE: 0.0063073754851165524||MAE: 0.004220779754027567||RMSLE: 0.0061071062658921375||R^2: 0.7816044075603835||Mean Residual Deviance: 3.978298551024926e-05||Null degrees of freedom: 295||Residual degrees of freedom: 287||Null deviance: 0.05452184376731566||Residual deviance: 0.01177576371103378||AIC: -2139.0814744416807||</t>
  </si>
  <si>
    <t>model_id                                               mean_residual_deviance        rmse          mse         mae       rmsle||---------------------------------------------------  ------------------------  ----------  -----------  ----------  ----------||StackedEnsemble_AllModels_AutoML_20210710_112536                  3.9783e-05   0.00630738  3.9783e-05   0.00422078  0.00610711||StackedEnsemble_BestOfFamily_AutoML_20210710_112536               4.03722e-05  0.00635391  4.03722e-05  0.00453414  0.00617328||GBM_grid__1_AutoML_20210710_112536_model_4                        4.29867e-05  0.00655643  4.29867e-05  0.00474976  0.00635078||GBM_grid__1_AutoML_20210710_112536_model_6                        4.34517e-05  0.00659179  4.34517e-05  0.00453529  0.00639074||GBM_grid__1_AutoML_20210710_112536_model_17                       4.36032e-05  0.00660327  4.36032e-05  0.00471131  0.00639758||GBM_grid__1_AutoML_20210710_112536_model_13                       4.41133e-05  0.00664178  4.41133e-05  0.00451315  0.00643196||GBM_grid__1_AutoML_20210710_112536_model_10                       4.5707e-05   0.0067607   4.5707e-05   0.00405851  0.00654801||GBM_grid__1_AutoML_20210710_112536_model_3                        4.59697e-05  0.0067801   4.59697e-05  0.00437065  0.00656477||GBM_2_AutoML_20210710_112536                                      4.69079e-05  0.00684893  4.69079e-05  0.0043651   0.00663477||GBM_3_AutoML_20210710_112536                                      4.74325e-05  0.00688713  4.74325e-05  0.00442814  0.00667979||||[27 rows x 6 columns]||||</t>
  </si>
  <si>
    <t>{'__meta': {'schema_version': 99, 'schema_name': 'StackedEnsembleModelV99', 'schema_type': 'StackedEnsembleModel'}, 'model_id': {'__meta': {'schema_version': 3, 'schema_name': 'ModelKeyV3', 'schema_type': 'Key&lt;Model&gt;'}, 'name': 'StackedEnsemble_AllModels_AutoML_20210710_112536', 'type': 'Key&lt;Model&gt;', 'URL': '/3/Models/StackedEnsemble_AllModels_AutoML_20210710_112536'}, 'algo': 'stackedensemble', 'algo_full_name': 'Stacked Ensemble', 'response_column_name': 'result', 'data_frame': {'__meta': {'schema_version': 3, 'schema_name': 'FrameKeyV3', 'schema_type': 'Key&lt;Frame&gt;'}, 'name': 'automl_training_Key_Frame__upload_8557fb4be21991ce8e958442f79a4aad.hex', 'type': 'Key&lt;Frame&gt;', 'URL': '/3/Frames/automl_training_Key_Frame__upload_8557fb4be21991ce8e958442f79a4aad.hex'}, 'timestamp': 1625916870697,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'StackedEnsemble_AllModels_AutoML_20210710_112536', 'type': 'Key&lt;Model&gt;', 'URL': '/3/Models/StackedEnsemble_AllModels_AutoML_20210710_112536'},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'automl_training_Key_Frame__upload_8557fb4be21991ce8e958442f79a4aad.hex', 'type': 'Key&lt;Frame&gt;', 'URL': '/3/Frames/automl_training_Key_Frame__upload_8557fb4be21991ce8e958442f79a4aad.hex'}, 'input_value': {'__meta': {'schema_version': 3, 'schema_name': 'FrameKeyV3', 'schema_type': 'Key&lt;Frame&gt;'}, 'name': 'automl_training_Key_Frame__upload_8557fb4be21991ce8e958442f79a4aad.hex', 'type': 'Key&lt;Frame&gt;', 'URL': '/3/Frames/automl_training_Key_Frame__upload_8557fb4be21991ce8e958442f79a4aad.hex'},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'GBM_grid__1_AutoML_20210710_112536_model_4', 'type': 'Key&lt;Keyed&gt;', 'URL': None}, {'__meta': {'schema_version': 3, 'schema_name': 'KeyV3', 'schema_type': 'Key&lt;Keyed&gt;'}, 'name': 'GBM_grid__1_AutoML_20210710_112536_model_6', 'type': 'Key&lt;Keyed&gt;', 'URL': None}, {'__meta': {'schema_version': 3, 'schema_name': 'KeyV3', 'schema_type': 'Key&lt;Keyed&gt;'}, 'name': 'GBM_grid__1_AutoML_20210710_112536_model_17', 'type': 'Key&lt;Keyed&gt;', 'URL': None}, {'__meta': {'schema_version': 3, 'schema_name': 'KeyV3', 'schema_type': 'Key&lt;Keyed&gt;'}, 'name': 'GBM_grid__1_AutoML_20210710_112536_model_13', 'type': 'Key&lt;Keyed&gt;', 'URL': None}, {'__meta': {'schema_version': 3, 'schema_name': 'KeyV3', 'schema_type': 'Key&lt;Keyed&gt;'}, 'name': 'GBM_grid__1_AutoML_20210710_112536_model_10', 'type': 'Key&lt;Keyed&gt;', 'URL': None}, {'__meta': {'schema_version': 3, 'schema_name': 'KeyV3', 'schema_type': 'Key&lt;Keyed&gt;'}, 'name': 'GBM_grid__1_AutoML_20210710_112536_model_3', 'type': 'Key&lt;Keyed&gt;', 'URL': None}, {'__meta': {'schema_version': 3, 'schema_name': 'KeyV3', 'schema_type': 'Key&lt;Keyed&gt;'}, 'name': 'GBM_2_AutoML_20210710_112536', 'type': 'Key&lt;Keyed&gt;', 'URL': None}, {'__meta': {'schema_version': 3, 'schema_name': 'KeyV3', 'schema_type': 'Key&lt;Keyed&gt;'}, 'name': 'GBM_3_AutoML_20210710_112536', 'type': 'Key&lt;Keyed&gt;', 'URL': None}, {'__meta': {'schema_version': 3, 'schema_name': 'KeyV3', 'schema_type': 'Key&lt;Keyed&gt;'}, 'name': 'GBM_grid__1_AutoML_20210710_112536_model_9', 'type': 'Key&lt;Keyed&gt;', 'URL': None}, {'__meta': {'schema_version': 3, 'schema_name': 'KeyV3', 'schema_type': 'Key&lt;Keyed&gt;'}, 'name': 'GBM_4_AutoML_20210710_112536', 'type': 'Key&lt;Keyed&gt;', 'URL': None}, {'__meta': {'schema_version': 3, 'schema_name': 'KeyV3', 'schema_type': 'Key&lt;Keyed&gt;'}, 'name': 'GBM_grid__1_AutoML_20210710_112536_model_5', 'type': 'Key&lt;Keyed&gt;', 'URL': None}, {'__meta': {'schema_version': 3, 'schema_name': 'KeyV3', 'schema_type': 'Key&lt;Keyed&gt;'}, 'name': 'GBM_grid__1_AutoML_20210710_112536_model_8', 'type': 'Key&lt;Keyed&gt;', 'URL': None}, {'__meta': {'schema_version': 3, 'schema_name': 'KeyV3', 'schema_type': 'Key&lt;Keyed&gt;'}, 'name': 'GBM_1_AutoML_20210710_112536', 'type': 'Key&lt;Keyed&gt;', 'URL': None}, {'__meta': {'schema_version': 3, 'schema_name': 'KeyV3', 'schema_type': 'Key&lt;Keyed&gt;'}, 'name': 'GBM_grid__1_AutoML_20210710_112536_model_1', 'type': 'Key&lt;Keyed&gt;', 'URL': None}, {'__meta': {'schema_version': 3, 'schema_name': 'KeyV3', 'schema_type': 'Key&lt;Keyed&gt;'}, 'name': 'GBM_grid__1_AutoML_20210710_112536_model_2', 'type': 'Key&lt;Keyed&gt;', 'URL': None}, {'__meta': {'schema_version': 3, 'schema_name': 'KeyV3', 'schema_type': 'Key&lt;Keyed&gt;'}, 'name': 'GBM_grid__1_AutoML_20210710_112536_model_12', 'type': 'Key&lt;Keyed&gt;', 'URL': None}, {'__meta': {'schema_version': 3, 'schema_name': 'KeyV3', 'schema_type': 'Key&lt;Keyed&gt;'}, 'name': 'GBM_grid__1_AutoML_20210710_112536_model_16', 'type': 'Key&lt;Keyed&gt;', 'URL': None}, {'__meta': {'schema_version': 3, 'schema_name': 'KeyV3', 'schema_type': 'Key&lt;Keyed&gt;'}, 'name': 'GBM_grid__1_AutoML_20210710_112536_model_15', 'type': 'Key&lt;Keyed&gt;', 'URL': None}, {'__meta': {'schema_version': 3, 'schema_name': 'KeyV3', 'schema_type': 'Key&lt;Keyed&gt;'}, 'name': 'GBM_grid__1_AutoML_20210</t>
  </si>
  <si>
    <t>6eb1e6a7-e4bb-4760-9320-44f20203cea7</t>
  </si>
  <si>
    <t>Model Details||=============||H2OStackedEnsembleEstimator :  Stacked Ensemble||Model Key:  StackedEnsemble_BestOfFamily_AutoML_20210712_070540||||No model summary for this model||||ModelMetricsRegressionGLM: stackedensemble||** Reported on train data. **||||MSE: 0.00033008249378074154||RMSE: 0.018168172549289086||MAE: 0.012570381124152942||RMSLE: 0.014090642385201652||R^2: 0.9682582798925102||Mean Residual Deviance: 0.00033008249378074154||Null degrees of freedom: 688||Residual degrees of freedom: 686||Null deviance: 7.164918518743668||Residual deviance: 0.22742683821493093||AIC: -3559.842421267518||||ModelMetricsRegressionGLM: stackedensemble||** Reported on cross-validation data. **||||MSE: 0.0026496562540529777||RMSE: 0.05147481184087007||MAE: 0.029153471068348865||RMSLE: 0.042106891416143905||R^2: 0.7452011276518167||Mean Residual Deviance: 0.0026496562540529777||Null degrees of freedom: 688||Residual degrees of freedom: 686||Null deviance: 7.1790114705211465||Residual deviance: 1.8256131590425018||AIC: -2124.7638762472598||</t>
  </si>
  <si>
    <t>model_id                                               mean_residual_deviance       rmse         mse        mae      rmsle||---------------------------------------------------  ------------------------  ---------  ----------  ---------  ---------||StackedEnsemble_BestOfFamily_AutoML_20210712_070540                0.00264966  0.0514748  0.00264966  0.0291535  0.0421069||StackedEnsemble_AllModels_AutoML_20210712_070540                   0.00274688  0.0524107  0.00274688  0.0273999  0.0424486||GBM_grid__1_AutoML_20210712_070540_model_5                         0.00283972  0.053289   0.00283972  0.028901   0.0431211||GBM_grid__1_AutoML_20210712_070540_model_27                        0.00284756  0.0533626  0.00284756  0.0275919  0.0434455||GBM_grid__1_AutoML_20210712_070540_model_41                        0.0029363   0.0541877  0.0029363   0.0311203  0.0443952||GBM_grid__1_AutoML_20210712_070540_model_63                        0.00294391  0.0542578  0.00294391  0.0287491  0.0442782||GBM_grid__1_AutoML_20210712_070540_model_46                        0.00294397  0.0542584  0.00294397  0.0275585  0.0439188||GBM_grid__1_AutoML_20210712_070540_model_39                        0.00299656  0.0547408  0.00299656  0.0290662  0.0445067||GBM_1_AutoML_20210712_070540                                       0.00301025  0.0548658  0.00301025  0.029578   0.044643||GBM_grid__1_AutoML_20210712_070540_model_43                        0.00305071  0.0552333  0.00305071  0.0325518  0.0452143||||[73 rows x 6 columns]||||</t>
  </si>
  <si>
    <t>{'__meta': {'schema_version': 99, 'schema_name': 'StackedEnsembleModelV99', 'schema_type': 'StackedEnsembleModel'}, 'model_id': {'__meta': {'schema_version': 3, 'schema_name': 'ModelKeyV3', 'schema_type': 'Key&lt;Model&gt;'}, 'name': 'StackedEnsemble_BestOfFamily_AutoML_20210712_070540', 'type': 'Key&lt;Model&gt;', 'URL': '/3/Models/StackedEnsemble_BestOfFamily_AutoML_20210712_070540'}, 'algo': 'stackedensemble', 'algo_full_name': 'Stacked Ensemble', 'response_column_name': 'result', 'data_frame': {'__meta': {'schema_version': 3, 'schema_name': 'FrameKeyV3', 'schema_type': 'Key&lt;Frame&gt;'}, 'name': 'automl_training_Key_Frame__upload_9fcbbc954615dbc984a46f08416f435f.hex', 'type': 'Key&lt;Frame&gt;', 'URL': '/3/Frames/automl_training_Key_Frame__upload_9fcbbc954615dbc984a46f08416f435f.hex'}, 'timestamp': 1626075795926,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'StackedEnsemble_BestOfFamily_AutoML_20210712_070540', 'type': 'Key&lt;Model&gt;', 'URL': '/3/Models/StackedEnsemble_BestOfFamily_AutoML_20210712_070540'},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'automl_training_Key_Frame__upload_9fcbbc954615dbc984a46f08416f435f.hex', 'type': 'Key&lt;Frame&gt;', 'URL': '/3/Frames/automl_training_Key_Frame__upload_9fcbbc954615dbc984a46f08416f435f.hex'}, 'input_value': {'__meta': {'schema_version': 3, 'schema_name': 'FrameKeyV3', 'schema_type': 'Key&lt;Frame&gt;'}, 'name': 'automl_training_Key_Frame__upload_9fcbbc954615dbc984a46f08416f435f.hex', 'type': 'Key&lt;Frame&gt;', 'URL': '/3/Frames/automl_training_Key_Frame__upload_9fcbbc954615dbc984a46f08416f435f.hex'},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'GBM_grid__1_AutoML_20210712_070540_model_5', 'type': 'Key&lt;Keyed&gt;', 'URL': None}, {'__meta': {'schema_version': 3, 'schema_name': 'KeyV3', 'schema_type': 'Key&lt;Keyed&gt;'}, 'name': 'DRF_1_AutoML_20210712_070540', 'type': 'Key&lt;Keyed&gt;', 'URL': None}, {'__meta': {'schema_version': 3, 'schema_name': 'KeyV3', 'schema_type': 'Key&lt;Keyed&gt;'}, 'name': 'XRT_1_AutoML_20210712_070540', 'type': 'Key&lt;Keyed&gt;', 'URL': None}, {'__meta': {'schema_version': 3, 'schema_name': 'KeyV3', 'schema_type': 'Key&lt;Keyed&gt;'}, 'name': 'GLM_1_AutoML_20210712_070540', 'type': 'Key&lt;Keyed&gt;', 'URL': None}], 'input_value': [{'__meta': {'schema_version': 3, 'schema_name': 'KeyV3', 'schema_type': 'Key&lt;Keyed&gt;'}, 'name': 'GBM_grid__1_AutoML_20210712_070540_model_5', 'type': 'Key&lt;Keyed&gt;', 'URL': None}, {'__meta': {'schema_version': 3, 'schema_name': 'KeyV3', 'schema_type': 'Key&lt;Keyed&gt;'}, 'name': 'DRF_1_AutoML_20210712_070540', 'type': 'Key&lt;Keyed&gt;', 'URL': None}, {'__meta': {'schema_version': 3, 'schema_name': 'KeyV3', 'schema_type': 'Key&lt;Keyed&gt;'}, 'name': 'XRT_1_AutoML_20210712_070540', 'type': 'Key&lt;Keyed&gt;', 'URL': None}, {'__meta': {'schema_version': 3, 'schema_name': 'KeyV3', 'schema_type': 'Key&lt;Keyed&gt;'}, 'name': 'GLM_1_AutoML_20210712_070540', 'type': 'Key&lt;Keyed&gt;', 'URL': None}], 'level': 'critical', 'values': [], 'is_member_of_frames': [], 'is_mutually_exclusive_with': [], 'gridable': False}, {'__meta': {'schema_version': 3, 'schema_name': 'ModelParameterSchemaV3', 'schema_type': 'Iced'}, 'name': 'metalearner_algorithm', 'label': 'metalearner_algorithm', 'help': "Type of algorithm to use as the metalearner. Options include 'AUTO' (GLM with non negative weights; if validation_frame is present, a lambda search is performed), 'deeplearning' (Deep Learning with default parameters), 'drf' (Random Forest with default parameters), 'gbm' (GBM with default parameters), 'glm' (GLM with default parameters), 'naivebayes' (NaiveBayes with default parameters), or 'xgboost' (if available, XGBoost with default parameters).", 'required': False, 'type': 'enum', 'default_value': 'AUTO', 'actual_value': 'glm', 'input_value': 'AUTO', 'level': 'critical', 'values': ['AUTO', 'deeplearning', 'drf', 'gbm', 'glm', 'naivebayes', 'xgboost'], 'is_member_of_frames': [], 'is_mutually_exclusive_with': [], 'gridable': False}, {'__meta': {'schema_version': 3, 'schema_name': 'ModelParameterSchemaV3', 'schema_type': 'Iced'}, 'name': 'metalearner_nfolds', 'label': 'metalearner_nfolds', 'help': 'Number of folds for K-fold cross-validation of the metalearner algorithm (0 to disable or &gt;= 2).', 'required': False, 'type': 'int', 'default_value': 0, 'actual_value': 5, 'input_value': 5, 'level': 'critical', 'values': [], 'is_member_of_frames': [], 'is_mutually_exclusive_with': [], 'gridable': False}, {'__meta': {'schema_version': 3, 'schema_name': 'ModelParameterSchemaV3', 'schema_type': 'Iced'}, 'name': 'metalearner_fold_assignment', 'label': 'metalearner_fold_assignment', 'help': "Cross-validation fold assignment scheme for metalearner cross-validation.  Defaults to AUTO (which is currently set to Random). The 'Stratified' option will stratify the folds based on the response v</t>
  </si>
  <si>
    <t>c47a8328-e2f5-467d-9ec4-aa72c70686ae</t>
  </si>
  <si>
    <t>Model Details||=============||H2OStackedEnsembleEstimator :  Stacked Ensemble||Model Key:  StackedEnsemble_BestOfFamily_AutoML_20210713_072228||||No model summary for this model||||ModelMetricsRegressionGLM: stackedensemble||** Reported on train data. **||||MSE: 0.03288338273820965||RMSE: 0.18133775872170046||MAE: 0.13449137784460535||RMSLE: 0.11006191607969565||R^2: 0.9781294317026742||Mean Residual Deviance: 0.03288338273820965||Null degrees of freedom: 782||Residual degrees of freedom: 779||Null deviance: 1177.2757037669883||Residual deviance: 25.747688684018154||AIC: -441.72113004760536||||ModelMetricsRegressionGLM: stackedensemble||** Reported on cross-validation data. **||||MSE: 0.2971728086822453||RMSE: 0.5451355874296278||MAE: 0.35081982177710885||RMSLE: 0.24923770798768882||R^2: 0.8023518973052277||Mean Residual Deviance: 0.2971728086822453||Null degrees of freedom: 782||Residual degrees of freedom: 779||Null deviance: 1185.5306120907687||Residual deviance: 232.6863091981981||AIC: 1281.9330782744062||</t>
  </si>
  <si>
    <t>model_id                                               mean_residual_deviance      rmse       mse       mae     rmsle||---------------------------------------------------  ------------------------  --------  --------  --------  --------||StackedEnsemble_BestOfFamily_AutoML_20210713_072228                  0.297173  0.545136  0.297173  0.35082   0.249238||StackedEnsemble_AllModels_AutoML_20210713_072228                     0.303044  0.550494  0.303044  0.345627  0.240238||GBM_grid__1_AutoML_20210713_072228_model_33                          0.311246  0.557894  0.311246  0.356098  0.2539||GBM_grid__1_AutoML_20210713_072228_model_8                           0.311801  0.558391  0.311801  0.354604  0.25386||GBM_grid__1_AutoML_20210713_072228_model_80                          0.32381   0.569043  0.32381   0.371613  0.259662||GBM_1_AutoML_20210713_072228                                         0.324141  0.569334  0.324141  0.359435  0.260111||GBM_grid__1_AutoML_20210713_072228_model_18                          0.331288  0.575576  0.331288  0.361247  0.254222||GBM_grid__1_AutoML_20210713_072228_model_90                          0.335112  0.578889  0.335112  0.371112  0.26418||GBM_grid__1_AutoML_20210713_072228_model_2                           0.337025  0.580539  0.337025  0.36568   0.260527||GBM_grid__1_AutoML_20210713_072228_model_74                          0.338368  0.581694  0.338368  0.371155  0.263593||||[101 rows x 6 columns]||||</t>
  </si>
  <si>
    <t>{'__meta': {'schema_version': 99, 'schema_name': 'StackedEnsembleModelV99', 'schema_type': 'StackedEnsembleModel'}, 'model_id': {'__meta': {'schema_version': 3, 'schema_name': 'ModelKeyV3', 'schema_type': 'Key&lt;Model&gt;'}, 'name': 'StackedEnsemble_BestOfFamily_AutoML_20210713_072228', 'type': 'Key&lt;Model&gt;', 'URL': '/3/Models/StackedEnsemble_BestOfFamily_AutoML_20210713_072228'}, 'algo': 'stackedensemble', 'algo_full_name': 'Stacked Ensemble', 'response_column_name': 'result', 'data_frame': {'__meta': {'schema_version': 3, 'schema_name': 'FrameKeyV3', 'schema_type': 'Key&lt;Frame&gt;'}, 'name': 'automl_training_Key_Frame__upload_a9e995c37606de5d27909f74757a4e0f.hex', 'type': 'Key&lt;Frame&gt;', 'URL': '/3/Frames/automl_training_Key_Frame__upload_a9e995c37606de5d27909f74757a4e0f.hex'}, 'timestamp': 1626165094259,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'StackedEnsemble_BestOfFamily_AutoML_20210713_072228', 'type': 'Key&lt;Model&gt;', 'URL': '/3/Models/StackedEnsemble_BestOfFamily_AutoML_20210713_072228'},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'automl_training_Key_Frame__upload_a9e995c37606de5d27909f74757a4e0f.hex', 'type': 'Key&lt;Frame&gt;', 'URL': '/3/Frames/automl_training_Key_Frame__upload_a9e995c37606de5d27909f74757a4e0f.hex'}, 'input_value': {'__meta': {'schema_version': 3, 'schema_name': 'FrameKeyV3', 'schema_type': 'Key&lt;Frame&gt;'}, 'name': 'automl_training_Key_Frame__upload_a9e995c37606de5d27909f74757a4e0f.hex', 'type': 'Key&lt;Frame&gt;', 'URL': '/3/Frames/automl_training_Key_Frame__upload_a9e995c37606de5d27909f74757a4e0f.hex'},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'GBM_grid__1_AutoML_20210713_072228_model_33', 'type': 'Key&lt;Keyed&gt;', 'URL': None}, {'__meta': {'schema_version': 3, 'schema_name': 'KeyV3', 'schema_type': 'Key&lt;Keyed&gt;'}, 'name': 'XRT_1_AutoML_20210713_072228', 'type': 'Key&lt;Keyed&gt;', 'URL': None}, {'__meta': {'schema_version': 3, 'schema_name': 'KeyV3', 'schema_type': 'Key&lt;Keyed&gt;'}, 'name': 'DRF_1_AutoML_20210713_072228', 'type': 'Key&lt;Keyed&gt;', 'URL': None}, {'__meta': {'schema_version': 3, 'schema_name': 'KeyV3', 'schema_type': 'Key&lt;Keyed&gt;'}, 'name': 'GLM_1_AutoML_20210713_072228', 'type': 'Key&lt;Keyed&gt;', 'URL': None}], 'input_value': [{'__meta': {'schema_version': 3, 'schema_name': 'KeyV3', 'schema_type': 'Key&lt;Keyed&gt;'}, 'name': 'GBM_grid__1_AutoML_20210713_072228_model_33', 'type': 'Key&lt;Keyed&gt;', 'URL': None}, {'__meta': {'schema_version': 3, 'schema_name': 'KeyV3', 'schema_type': 'Key&lt;Keyed&gt;'}, 'name': 'XRT_1_AutoML_20210713_072228', 'type': 'Key&lt;Keyed&gt;', 'URL': None}, {'__meta': {'schema_version': 3, 'schema_name': 'KeyV3', 'schema_type': 'Key&lt;Keyed&gt;'}, 'name': 'DRF_1_AutoML_20210713_072228', 'type': 'Key&lt;Keyed&gt;', 'URL': None}, {'__meta': {'schema_version': 3, 'schema_name': 'KeyV3', 'schema_type': 'Key&lt;Keyed&gt;'}, 'name': 'GLM_1_AutoML_20210713_072228', 'type': 'Key&lt;Keyed&gt;', 'URL': None}], 'level': 'critical', 'values': [], 'is_member_of_frames': [], 'is_mutually_exclusive_with': [], 'gridable': False}, {'__meta': {'schema_version': 3, 'schema_name': 'ModelParameterSchemaV3', 'schema_type': 'Iced'}, 'name': 'metalearner_algorithm', 'label': 'metalearner_algorithm', 'help': "Type of algorithm to use as the metalearner. Options include 'AUTO' (GLM with non negative weights; if validation_frame is present, a lambda search is performed), 'deeplearning' (Deep Learning with default parameters), 'drf' (Random Forest with default parameters), 'gbm' (GBM with default parameters), 'glm' (GLM with default parameters), 'naivebayes' (NaiveBayes with default parameters), or 'xgboost' (if available, XGBoost with default parameters).", 'required': False, 'type': 'enum', 'default_value': 'AUTO', 'actual_value': 'glm', 'input_value': 'AUTO', 'level': 'critical', 'values': ['AUTO', 'deeplearning', 'drf', 'gbm', 'glm', 'naivebayes', 'xgboost'], 'is_member_of_frames': [], 'is_mutually_exclusive_with': [], 'gridable': False}, {'__meta': {'schema_version': 3, 'schema_name': 'ModelParameterSchemaV3', 'schema_type': 'Iced'}, 'name': 'metalearner_nfolds', 'label': 'metalearner_nfolds', 'help': 'Number of folds for K-fold cross-validation of the metalearner algorithm (0 to disable or &gt;= 2).', 'required': False, 'type': 'int', 'default_value': 0, 'actual_value': 5, 'input_value': 5, 'level': 'critical', 'values': [], 'is_member_of_frames': [], 'is_mutually_exclusive_with': [], 'gridable': False}, {'__meta': {'schema_version': 3, 'schema_name': 'ModelParameterSchemaV3', 'schema_type': 'Iced'}, 'name': 'metalearner_fold_assignment', 'label': 'metalearner_fold_assignment', 'help': "Cross-validation fold assignment scheme for metalearner cross-validation.  Defaults to AUTO (which is currently set to Random). The 'Stratified' option will stratify the folds based on the response</t>
  </si>
  <si>
    <t>c3beeae3-887d-4653-a338-32d426828172</t>
  </si>
  <si>
    <t>Model Details||=============||H2OStackedEnsembleEstimator :  Stacked Ensemble||Model Key:  StackedEnsemble_AllModels_AutoML_20210713_072206||||No model summary for this model||||ModelMetricsRegressionGLM: stackedensemble||** Reported on train data. **||||MSE: 0.004971695601418705||RMSE: 0.07051025174695312||MAE: 0.046416983917021246||RMSLE: 0.04377572327060248||R^2: 0.9271427164843197||Mean Residual Deviance: 0.004971695601418705||Null degrees of freedom: 592||Residual degrees of freedom: 584||Null deviance: 40.465624703215525||Residual deviance: 2.948215491641292||AIC: -1442.4075371731408||||ModelMetricsRegressionGLM: stackedensemble||** Reported on cross-validation data. **||||MSE: 0.0250877306690017||RMSE: 0.15839106877915088||MAE: 0.08837732342017016||RMSLE: 0.10698698585545428||R^2: 0.6323540191006656||Mean Residual Deviance: 0.0250877306690017||Null degrees of freedom: 592||Residual degrees of freedom: 582||Null deviance: 40.59822001125688||Residual deviance: 14.877024286718008||AIC: -478.56708722074325||</t>
  </si>
  <si>
    <t>model_id                                               mean_residual_deviance      rmse        mse        mae     rmsle||---------------------------------------------------  ------------------------  --------  ---------  ---------  --------||StackedEnsemble_AllModels_AutoML_20210713_072206                    0.0250877  0.158391  0.0250877  0.0883773  0.106987||StackedEnsemble_BestOfFamily_AutoML_20210713_072206                 0.0260841  0.161506  0.0260841  0.0839854  0.107589||GBM_grid__1_AutoML_20210713_072206_model_17                         0.0273026  0.165235  0.0273026  0.0824467  0.107381||GBM_grid__1_AutoML_20210713_072206_model_8                          0.0277477  0.166576  0.0277477  0.0938193  0.111837||GBM_grid__1_AutoML_20210713_072206_model_9                          0.028336   0.168333  0.028336   0.0958492  0.114598||GBM_2_AutoML_20210713_072206                                        0.0283907  0.168495  0.0283907  0.0952582  0.113676||GBM_grid__1_AutoML_20210713_072206_model_19                         0.0284529  0.16868   0.0284529  0.0947349  0.113174||GBM_grid__1_AutoML_20210713_072206_model_10                         0.0287048  0.169425  0.0287048  0.0858755  0.110949||GBM_4_AutoML_20210713_072206                                        0.029346   0.171307  0.029346   0.0945311  0.115822||GBM_grid__1_AutoML_20210713_072206_model_7                          0.0297302  0.172424  0.0297302  0.101472   0.117524||||[29 rows x 6 columns]||||</t>
  </si>
  <si>
    <t>{'__meta': {'schema_version': 99, 'schema_name': 'StackedEnsembleModelV99', 'schema_type': 'StackedEnsembleModel'}, 'model_id': {'__meta': {'schema_version': 3, 'schema_name': 'ModelKeyV3', 'schema_type': 'Key&lt;Model&gt;'}, 'name': 'StackedEnsemble_AllModels_AutoML_20210713_072206', 'type': 'Key&lt;Model&gt;', 'URL': '/3/Models/StackedEnsemble_AllModels_AutoML_20210713_072206'}, 'algo': 'stackedensemble', 'algo_full_name': 'Stacked Ensemble', 'response_column_name': 'result', 'data_frame': {'__meta': {'schema_version': 3, 'schema_name': 'FrameKeyV3', 'schema_type': 'Key&lt;Frame&gt;'}, 'name': 'automl_training_Key_Frame__upload_8e12fa5f5bf05c46b53a01b719a048e1.hex', 'type': 'Key&lt;Frame&gt;', 'URL': '/3/Frames/automl_training_Key_Frame__upload_8e12fa5f5bf05c46b53a01b719a048e1.hex'}, 'timestamp': 1626162083545, 'have_pojo': False, 'have_mojo': True, 'parameters': [{'__meta': {'schema_version': 3, 'schema_name': 'ModelParameterSchemaV3', 'schema_type': 'Iced'}, 'name': 'model_id', 'label': 'model_id', 'help': 'Destination id for this model; auto-generated if not specified.', 'required': False, 'type': 'Key&lt;Model&gt;', 'default_value': None, 'actual_value': {'__meta': {'schema_version': 3, 'schema_name': 'ModelKeyV3', 'schema_type': 'Key&lt;Model&gt;'}, 'name': 'StackedEnsemble_AllModels_AutoML_20210713_072206', 'type': 'Key&lt;Model&gt;', 'URL': '/3/Models/StackedEnsemble_AllModels_AutoML_20210713_072206'}, 'input_value': None, 'level': 'critical', 'values': [], 'is_member_of_frames': [], 'is_mutually_exclusive_with': [], 'gridable': False}, {'__meta': {'schema_version': 3, 'schema_name': 'ModelParameterSchemaV3', 'schema_type': 'Iced'}, 'name': 'training_frame', 'label': 'training_frame', 'help': 'Id of the training data frame.', 'required': False, 'type': 'Key&lt;Frame&gt;', 'default_value': None, 'actual_value': {'__meta': {'schema_version': 3, 'schema_name': 'FrameKeyV3', 'schema_type': 'Key&lt;Frame&gt;'}, 'name': 'automl_training_Key_Frame__upload_8e12fa5f5bf05c46b53a01b719a048e1.hex', 'type': 'Key&lt;Frame&gt;', 'URL': '/3/Frames/automl_training_Key_Frame__upload_8e12fa5f5bf05c46b53a01b719a048e1.hex'}, 'input_value': {'__meta': {'schema_version': 3, 'schema_name': 'FrameKeyV3', 'schema_type': 'Key&lt;Frame&gt;'}, 'name': 'automl_training_Key_Frame__upload_8e12fa5f5bf05c46b53a01b719a048e1.hex', 'type': 'Key&lt;Frame&gt;', 'URL': '/3/Frames/automl_training_Key_Frame__upload_8e12fa5f5bf05c46b53a01b719a048e1.hex'}, 'level': 'critical', 'values': [], 'is_member_of_frames': [], 'is_mutually_exclusive_with': [], 'gridable': False}, {'__meta': {'schema_version': 3, 'schema_name': 'ModelParameterSchemaV3', 'schema_type': 'Iced'}, 'name': 'response_column', 'label': 'response_column', 'help': 'Response variable column.', 'required': False, 'type': 'VecSpecifier', 'default_value': None, 'actual_value': {'__meta': {'schema_version': 3, 'schema_name': 'ColSpecifierV3', 'schema_type': 'VecSpecifier'}, 'column_name': 'result', 'is_member_of_frames': None}, 'input_value': {'__meta': {'schema_version': 3, 'schema_name': 'ColSpecifierV3', 'schema_type': 'VecSpecifier'}, 'column_name': 'result', 'is_member_of_frames': None}, 'level': 'critical', 'values': [], 'is_member_of_frames': ['training_frame', 'validation_frame'], 'is_mutually_exclusive_with': ['weights_column', 'ignored_columns', 'offset_column', 'metalearner_fold_column'], 'gridable': True}, {'__meta': {'schema_version': 3, 'schema_name': 'ModelParameterSchemaV3', 'schema_type': 'Iced'}, 'name': 'validation_frame', 'label': 'validation_frame', 'help': 'Id of the validation data frame.', 'required': False, 'type': 'Key&lt;Frame&gt;', 'default_value': None, 'actual_value': None, 'input_value': None, 'level': 'critical', 'values': [], 'is_member_of_frames': [], 'is_mutually_exclusive_with': [], 'gridable': True}, {'__meta': {'schema_version': 3, 'schema_name': 'ModelParameterSchemaV3', 'schema_type': 'Iced'}, 'name': 'blending_frame', 'label': 'blending_frame', 'help': 'Frame used to compute the predictions that serve as the training frame for the metalearner (triggers blending mode if provided)', 'required': False, 'type': 'Key&lt;Frame&gt;', 'default_value': None, 'actual_value': None, 'input_value': None, 'level': 'critical', 'values': [], 'is_member_of_frames': [], 'is_mutually_exclusive_with': [], 'gridable': False}, {'__meta': {'schema_version': 3, 'schema_name': 'ModelParameterSchemaV3', 'schema_type': 'Iced'}, 'name': 'base_models', 'label': 'base_models', 'help': 'List of models or grids (or their ids) to ensemble/stack together. Grids are expanded to individual models. If not using blending frame, then models must have been cross-validated using nfolds &gt; 1, and folds must be identical across models.', 'required': True, 'type': 'Key&lt;Keyed&gt;[]', 'default_value': [], 'actual_value': [{'__meta': {'schema_version': 3, 'schema_name': 'KeyV3', 'schema_type': 'Key&lt;Keyed&gt;'}, 'name': 'GBM_grid__1_AutoML_20210713_072206_model_17', 'type': 'Key&lt;Keyed&gt;', 'URL': None}, {'__meta': {'schema_version': 3, 'schema_name': 'KeyV3', 'schema_type': 'Key&lt;Keyed&gt;'}, 'name': 'GBM_grid__1_AutoML_20210713_072206_model_8', 'type': 'Key&lt;Keyed&gt;', 'URL': None}, {'__meta': {'schema_version': 3, 'schema_name': 'KeyV3', 'schema_type': 'Key&lt;Keyed&gt;'}, 'name': 'GBM_grid__1_AutoML_20210713_072206_model_9', 'type': 'Key&lt;Keyed&gt;', 'URL': None}, {'__meta': {'schema_version': 3, 'schema_name': 'KeyV3', 'schema_type': 'Key&lt;Keyed&gt;'}, 'name': 'GBM_2_AutoML_20210713_072206', 'type': 'Key&lt;Keyed&gt;', 'URL': None}, {'__meta': {'schema_version': 3, 'schema_name': 'KeyV3', 'schema_type': 'Key&lt;Keyed&gt;'}, 'name': 'GBM_grid__1_AutoML_20210713_072206_model_19', 'type': 'Key&lt;Keyed&gt;', 'URL': None}, {'__meta': {'schema_version': 3, 'schema_name': 'KeyV3', 'schema_type': 'Key&lt;Keyed&gt;'}, 'name': 'GBM_grid__1_AutoML_20210713_072206_model_10', 'type': 'Key&lt;Keyed&gt;', 'URL': None}, {'__meta': {'schema_version': 3, 'schema_name': 'KeyV3', 'schema_type': 'Key&lt;Keyed&gt;'}, 'name': 'GBM_4_AutoML_20210713_072206', 'type': 'Key&lt;Keyed&gt;', 'URL': None}, {'__meta': {'schema_version': 3, 'schema_name': 'KeyV3', 'schema_type': 'Key&lt;Keyed&gt;'}, 'name': 'GBM_grid__1_AutoML_20210713_072206_model_7', 'type': 'Key&lt;Keyed&gt;', 'URL': None}, {'__meta': {'schema_version': 3, 'schema_name': 'KeyV3', 'schema_type': 'Key&lt;Keyed&gt;'}, 'name': 'GBM_3_AutoML_20210713_072206', 'type': 'Key&lt;Keyed&gt;', 'URL': None}, {'__meta': {'schema_version': 3, 'schema_name': 'KeyV3', 'schema_type': 'Key&lt;Keyed&gt;'}, 'name': 'GBM_grid__1_AutoML_20210713_072206_model_16', 'type': 'Key&lt;Keyed&gt;', 'URL': None}, {'__meta': {'schema_version': 3, 'schema_name': 'KeyV3', 'schema_type': 'Key&lt;Keyed&gt;'}, 'name': 'GBM_grid__1_AutoML_20210713_072206_model_1', 'type': 'Key&lt;Keyed&gt;', 'URL': None}, {'__meta': {'schema_version': 3, 'schema_name': 'KeyV3', 'schema_type': 'Key&lt;Keyed&gt;'}, 'name': 'GBM_grid__1_AutoML_20210713_072206_model_3', 'type': 'Key&lt;Keyed&gt;', 'URL': None}, {'__meta': {'schema_version': 3, 'schema_name': 'KeyV3', 'schema_type': 'Key&lt;Keyed&gt;'}, 'name': 'GBM_grid__1_AutoML_20210713_072206_model_4', 'type': 'Key&lt;Keyed&gt;', 'URL': None}, {'__meta': {'schema_version': 3, 'schema_name': 'KeyV3', 'schema_type': 'Key&lt;Keyed&gt;'}, 'name': 'GBM_grid__1_AutoML_20210713_072206_model_6', 'type': 'Key&lt;Keyed&gt;', 'URL': None}, {'__meta': {'schema_version': 3, 'schema_name': 'KeyV3', 'schema_type': 'Key&lt;Keyed&gt;'}, 'name': 'GBM_grid__1_AutoML_20210713_072206_model_2', 'type': 'Key&lt;Keyed&gt;', 'URL': None}, {'__meta': {'schema_version': 3, 'schema_name': 'KeyV3', 'schema_type': 'Key&lt;Keyed&gt;'}, 'name': 'GBM_grid__1_AutoML_20210713_072206_model_12', 'type': 'Key&lt;Keyed&gt;', 'URL': None}, {'__meta': {'schema_version': 3, 'schema_name': 'KeyV3', 'schema_type': 'Key&lt;Keyed&gt;'}, 'name': 'GBM_grid__1_AutoML_20210713_072206_model_5', 'type': 'Key&lt;Keyed&gt;', 'URL': None}, {'__meta': {'schema_version': 3, 'schema_name': 'KeyV3', 'schema_type': 'Key&lt;Keyed&gt;'}, 'name': 'GBM_grid__1_AutoML_20210713_072206_model_13', 'type': 'Key&lt;Keyed&gt;', 'URL': None}, {'__meta': {'schema_version': 3, 'schema_name': 'KeyV3', 'schema_type': 'Key&lt;Keyed&gt;'}, 'name': 'GBM_grid__</t>
  </si>
  <si>
    <r>
      <rPr>
        <b/>
        <sz val="12"/>
        <color theme="1"/>
        <rFont val="Times New Roman"/>
        <family val="1"/>
      </rPr>
      <t>Table S4:</t>
    </r>
    <r>
      <rPr>
        <sz val="12"/>
        <color theme="1"/>
        <rFont val="Times New Roman"/>
        <family val="1"/>
      </rPr>
      <t xml:space="preserve">
Summary of the chemometric algorithms, model number and type for the 12 individual cannabinoids. Everything listed in the table was determined through the Hone Create pre-processing algorithms. The table lists the cannabinoid, model number, model type used to achieve the best performing model, data transformations undertaken on the NIR spectra and the technical replicate treatments. Unmerged spectral data treated all replicates individually and merged used the average of the technical replicates.
</t>
    </r>
  </si>
  <si>
    <r>
      <rPr>
        <b/>
        <sz val="12"/>
        <color theme="1"/>
        <rFont val="Times New Roman"/>
        <family val="1"/>
      </rPr>
      <t>Table S5:</t>
    </r>
    <r>
      <rPr>
        <sz val="12"/>
        <color theme="1"/>
        <rFont val="Times New Roman"/>
        <family val="1"/>
      </rPr>
      <t xml:space="preserve">
Metadata for final models</t>
    </r>
  </si>
  <si>
    <t>% (w/w)</t>
  </si>
  <si>
    <t>mg/g</t>
  </si>
  <si>
    <r>
      <t xml:space="preserve">Median </t>
    </r>
    <r>
      <rPr>
        <b/>
        <i/>
        <sz val="12"/>
        <color theme="1"/>
        <rFont val="Calibri"/>
        <family val="2"/>
        <scheme val="minor"/>
      </rPr>
      <t>% (w/w)</t>
    </r>
  </si>
  <si>
    <r>
      <t xml:space="preserve">Table S2:
</t>
    </r>
    <r>
      <rPr>
        <sz val="12"/>
        <color theme="1"/>
        <rFont val="Times New Roman"/>
        <family val="1"/>
      </rPr>
      <t xml:space="preserve">Summary statistics of the cannabinoid content in % (w/w) for the full sample set quantified using HPLC. The Table summarises the number of individuals with a cannabinoid concentration above 0.01 % (w/w) (n), the mean, median, minimum (min) and maximum (max) concentration and the standard deviation (SD). </t>
    </r>
    <r>
      <rPr>
        <b/>
        <sz val="12"/>
        <color theme="1"/>
        <rFont val="Times New Roman"/>
        <family val="1"/>
      </rPr>
      <t xml:space="preserve"> 
</t>
    </r>
    <r>
      <rPr>
        <sz val="12"/>
        <color theme="1"/>
        <rFont val="Times New Roman"/>
        <family val="1"/>
      </rPr>
      <t>Cannabinoid content results are based on dry weight material on harvested female inflorescences of C. sativa and expressed as percent weight by weight (% (w/w)).</t>
    </r>
    <r>
      <rPr>
        <b/>
        <sz val="12"/>
        <color theme="1"/>
        <rFont val="Times New Roman"/>
        <family val="1"/>
      </rPr>
      <t xml:space="preserve"> </t>
    </r>
  </si>
  <si>
    <t>Molecular Mass</t>
  </si>
  <si>
    <t>UV-DAD wavelength (nm)</t>
  </si>
  <si>
    <t>Selected Ion Monitoring (SIM)</t>
  </si>
  <si>
    <t>Retention Time (min)</t>
  </si>
  <si>
    <t>CBDVA=Cannabidivarinic acid, CBDV=Cannabidivarin, CBDA=Cannabidiolic acid, CBGA=Cannabigerolic acid, CBG=Cannabigerol, CBD=Cannabidiol, THCV=Tetrahydrocannabivarin, CBN=Cannabinol, THCVA= Tetrahydrocannabivarinic Acid, Δ9-THC=Tetradydrocannabinolic, CBC=Cannabichromene, Δ9-THCA=Tetradydrocannabinolic Acid</t>
  </si>
  <si>
    <t>8.5 ± 0.1 %</t>
  </si>
  <si>
    <t>9.0 ± 0.1 %</t>
  </si>
  <si>
    <t>10.8 ± 0.1 %</t>
  </si>
  <si>
    <t>11.2 ± 0.1 %</t>
  </si>
  <si>
    <t>11.5 ± 0.1 %</t>
  </si>
  <si>
    <t>12.6 ± 0.1 %</t>
  </si>
  <si>
    <t>13.0 ± 0.1 %</t>
  </si>
  <si>
    <t>14.6  ± 0.1 %</t>
  </si>
  <si>
    <t>15.0 ± 0.1 %</t>
  </si>
  <si>
    <t>16.8 ± 0.1 %</t>
  </si>
  <si>
    <t>18.2 ± 0.1 %</t>
  </si>
  <si>
    <t>19.5 ± 0.1 %</t>
  </si>
  <si>
    <t xml:space="preserve">Conversion factors </t>
  </si>
  <si>
    <t>Limit of quantification (LOQ)</t>
  </si>
  <si>
    <t>Limit of detection (LOD)</t>
  </si>
  <si>
    <t>Not quantified</t>
  </si>
  <si>
    <t>Not detected</t>
  </si>
  <si>
    <t>type</t>
  </si>
  <si>
    <t xml:space="preserve">Exemplary chromatograph of a quality control sample and respective identified cannabinoids. Unnamed peaks were not identified for cannabinoids and model building. </t>
  </si>
  <si>
    <r>
      <rPr>
        <b/>
        <sz val="12"/>
        <color rgb="FF000000"/>
        <rFont val="Times New Roman"/>
        <family val="1"/>
      </rPr>
      <t>Table S6:</t>
    </r>
    <r>
      <rPr>
        <sz val="12"/>
        <color rgb="FF000000"/>
        <rFont val="Times New Roman"/>
        <family val="1"/>
      </rPr>
      <t xml:space="preserve"> HPLC-UVDAD reference method specifications. Includes cannabinoids, molecular mass of cannabinoids, UV-DAD wavelengths for cannabinoid quantification, the selected ion used to validate the cannabinoid identity using MS detection (SIM) and the relative retention times.</t>
    </r>
  </si>
  <si>
    <t>1st Order Derivative</t>
  </si>
  <si>
    <t>Smoothing, 1st Order Derivative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</si>
</sst>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2"/>
      <color theme="1"/>
      <name val="Calibri"/>
      <family val="2"/>
      <scheme val="minor"/>
    </font>
    <font>
      <b/>
      <sz val="12"/>
      <color theme="1"/>
      <name val="Calibri"/>
      <family val="2"/>
      <scheme val="minor"/>
    </font>
    <font>
      <b/>
      <sz val="12"/>
      <color theme="1"/>
      <name val="Times New Roman"/>
      <family val="1"/>
    </font>
    <font>
      <b/>
      <i/>
      <sz val="12"/>
      <color theme="1"/>
      <name val="Calibri"/>
      <family val="2"/>
      <scheme val="minor"/>
    </font>
    <font>
      <b/>
      <sz val="12"/>
      <color theme="1"/>
      <name val="Calibri Light"/>
      <family val="2"/>
    </font>
    <font>
      <sz val="12"/>
      <color theme="1"/>
      <name val="Times New Roman"/>
      <family val="1"/>
    </font>
    <font>
      <i/>
      <sz val="12"/>
      <color theme="1"/>
      <name val="Calibri"/>
      <family val="2"/>
      <scheme val="minor"/>
    </font>
    <font>
      <sz val="12"/>
      <color rgb="FF000000"/>
      <name val="Calibri"/>
      <family val="2"/>
      <scheme val="minor"/>
    </font>
    <font>
      <sz val="12"/>
      <color theme="1"/>
      <name val="Calibri"/>
      <family val="2"/>
    </font>
    <font>
      <sz val="10.199999999999999"/>
      <color theme="1"/>
      <name val="Times New Roman"/>
      <family val="1"/>
    </font>
    <font>
      <b/>
      <sz val="9"/>
      <color theme="1"/>
      <name val="Times New Roman"/>
      <family val="1"/>
    </font>
    <font>
      <sz val="9"/>
      <color theme="1"/>
      <name val="Times New Roman"/>
      <family val="1"/>
    </font>
    <font>
      <sz val="10"/>
      <color theme="1"/>
      <name val="Times New Roman"/>
      <family val="1"/>
    </font>
    <font>
      <b/>
      <sz val="12"/>
      <color rgb="FF000000"/>
      <name val="Times New Roman"/>
      <family val="1"/>
    </font>
    <font>
      <sz val="12"/>
      <color rgb="FF000000"/>
      <name val="Times New Roman"/>
      <family val="1"/>
    </font>
  </fonts>
  <fills count="241">
    <fill>
      <patternFill patternType="none"/>
    </fill>
    <fill>
      <patternFill patternType="gray125"/>
    </fill>
    <fill>
      <patternFill patternType="solid">
        <fgColor rgb="FFFFE17F"/>
        <bgColor indexed="64"/>
      </patternFill>
    </fill>
    <fill>
      <patternFill patternType="solid">
        <fgColor rgb="FFFFEB84"/>
        <bgColor indexed="64"/>
      </patternFill>
    </fill>
    <fill>
      <patternFill patternType="solid">
        <fgColor rgb="FF93BC56"/>
        <bgColor indexed="64"/>
      </patternFill>
    </fill>
    <fill>
      <patternFill patternType="solid">
        <fgColor rgb="FF74AE48"/>
        <bgColor indexed="64"/>
      </patternFill>
    </fill>
    <fill>
      <patternFill patternType="solid">
        <fgColor rgb="FFFFB365"/>
        <bgColor indexed="64"/>
      </patternFill>
    </fill>
    <fill>
      <patternFill patternType="solid">
        <fgColor rgb="FFFFCA71"/>
        <bgColor indexed="64"/>
      </patternFill>
    </fill>
    <fill>
      <patternFill patternType="solid">
        <fgColor rgb="FFFFC56F"/>
        <bgColor indexed="64"/>
      </patternFill>
    </fill>
    <fill>
      <patternFill patternType="solid">
        <fgColor rgb="FF70AD47"/>
        <bgColor indexed="64"/>
      </patternFill>
    </fill>
    <fill>
      <patternFill patternType="solid">
        <fgColor rgb="FFFF0000"/>
        <bgColor indexed="64"/>
      </patternFill>
    </fill>
    <fill>
      <patternFill patternType="solid">
        <fgColor rgb="FFFFE782"/>
        <bgColor indexed="64"/>
      </patternFill>
    </fill>
    <fill>
      <patternFill patternType="solid">
        <fgColor rgb="FF71AD47"/>
        <bgColor indexed="64"/>
      </patternFill>
    </fill>
    <fill>
      <patternFill patternType="solid">
        <fgColor rgb="FFFFCE74"/>
        <bgColor indexed="64"/>
      </patternFill>
    </fill>
    <fill>
      <patternFill patternType="solid">
        <fgColor rgb="FFFFE380"/>
        <bgColor indexed="64"/>
      </patternFill>
    </fill>
    <fill>
      <patternFill patternType="solid">
        <fgColor rgb="FFFFC770"/>
        <bgColor indexed="64"/>
      </patternFill>
    </fill>
    <fill>
      <patternFill patternType="solid">
        <fgColor rgb="FFFFE581"/>
        <bgColor indexed="64"/>
      </patternFill>
    </fill>
    <fill>
      <patternFill patternType="solid">
        <fgColor rgb="FFFFBD6A"/>
        <bgColor indexed="64"/>
      </patternFill>
    </fill>
    <fill>
      <patternFill patternType="solid">
        <fgColor rgb="FFFF331D"/>
        <bgColor indexed="64"/>
      </patternFill>
    </fill>
    <fill>
      <patternFill patternType="solid">
        <fgColor rgb="FFC1D069"/>
        <bgColor indexed="64"/>
      </patternFill>
    </fill>
    <fill>
      <patternFill patternType="solid">
        <fgColor rgb="FFFFD779"/>
        <bgColor indexed="64"/>
      </patternFill>
    </fill>
    <fill>
      <patternFill patternType="solid">
        <fgColor rgb="FFFFE883"/>
        <bgColor indexed="64"/>
      </patternFill>
    </fill>
    <fill>
      <patternFill patternType="solid">
        <fgColor rgb="FFFF3F24"/>
        <bgColor indexed="64"/>
      </patternFill>
    </fill>
    <fill>
      <patternFill patternType="solid">
        <fgColor rgb="FFFF7642"/>
        <bgColor indexed="64"/>
      </patternFill>
    </fill>
    <fill>
      <patternFill patternType="solid">
        <fgColor rgb="FFFFD176"/>
        <bgColor indexed="64"/>
      </patternFill>
    </fill>
    <fill>
      <patternFill patternType="solid">
        <fgColor rgb="FFFFDF7D"/>
        <bgColor indexed="64"/>
      </patternFill>
    </fill>
    <fill>
      <patternFill patternType="solid">
        <fgColor rgb="FFEAE27B"/>
        <bgColor indexed="64"/>
      </patternFill>
    </fill>
    <fill>
      <patternFill patternType="solid">
        <fgColor rgb="FFDBDB74"/>
        <bgColor indexed="64"/>
      </patternFill>
    </fill>
    <fill>
      <patternFill patternType="solid">
        <fgColor rgb="FFFFD477"/>
        <bgColor indexed="64"/>
      </patternFill>
    </fill>
    <fill>
      <patternFill patternType="solid">
        <fgColor rgb="FF9FC15B"/>
        <bgColor indexed="64"/>
      </patternFill>
    </fill>
    <fill>
      <patternFill patternType="solid">
        <fgColor rgb="FFFFCC73"/>
        <bgColor indexed="64"/>
      </patternFill>
    </fill>
    <fill>
      <patternFill patternType="solid">
        <fgColor rgb="FFADC761"/>
        <bgColor indexed="64"/>
      </patternFill>
    </fill>
    <fill>
      <patternFill patternType="solid">
        <fgColor rgb="FF75AF49"/>
        <bgColor indexed="64"/>
      </patternFill>
    </fill>
    <fill>
      <patternFill patternType="solid">
        <fgColor rgb="FFFF5E35"/>
        <bgColor indexed="64"/>
      </patternFill>
    </fill>
    <fill>
      <patternFill patternType="solid">
        <fgColor rgb="FFFF6438"/>
        <bgColor indexed="64"/>
      </patternFill>
    </fill>
    <fill>
      <patternFill patternType="solid">
        <fgColor rgb="FF84B54F"/>
        <bgColor indexed="64"/>
      </patternFill>
    </fill>
    <fill>
      <patternFill patternType="solid">
        <fgColor rgb="FFB7CC65"/>
        <bgColor indexed="64"/>
      </patternFill>
    </fill>
    <fill>
      <patternFill patternType="solid">
        <fgColor rgb="FFFF9F5A"/>
        <bgColor indexed="64"/>
      </patternFill>
    </fill>
    <fill>
      <patternFill patternType="solid">
        <fgColor rgb="FF98BE58"/>
        <bgColor indexed="64"/>
      </patternFill>
    </fill>
    <fill>
      <patternFill patternType="solid">
        <fgColor rgb="FFFFE983"/>
        <bgColor indexed="64"/>
      </patternFill>
    </fill>
    <fill>
      <patternFill patternType="solid">
        <fgColor rgb="FFFFA85E"/>
        <bgColor indexed="64"/>
      </patternFill>
    </fill>
    <fill>
      <patternFill patternType="solid">
        <fgColor rgb="FFDDDC75"/>
        <bgColor indexed="64"/>
      </patternFill>
    </fill>
    <fill>
      <patternFill patternType="solid">
        <fgColor rgb="FFFFD87A"/>
        <bgColor indexed="64"/>
      </patternFill>
    </fill>
    <fill>
      <patternFill patternType="solid">
        <fgColor rgb="FFFF8E50"/>
        <bgColor indexed="64"/>
      </patternFill>
    </fill>
    <fill>
      <patternFill patternType="solid">
        <fgColor rgb="FFFF864B"/>
        <bgColor indexed="64"/>
      </patternFill>
    </fill>
    <fill>
      <patternFill patternType="solid">
        <fgColor rgb="FFFFDD7C"/>
        <bgColor indexed="64"/>
      </patternFill>
    </fill>
    <fill>
      <patternFill patternType="solid">
        <fgColor rgb="FFFFD679"/>
        <bgColor indexed="64"/>
      </patternFill>
    </fill>
    <fill>
      <patternFill patternType="solid">
        <fgColor rgb="FFFFCD73"/>
        <bgColor indexed="64"/>
      </patternFill>
    </fill>
    <fill>
      <patternFill patternType="solid">
        <fgColor rgb="FFFFE27F"/>
        <bgColor indexed="64"/>
      </patternFill>
    </fill>
    <fill>
      <patternFill patternType="solid">
        <fgColor rgb="FFFF6E3E"/>
        <bgColor indexed="64"/>
      </patternFill>
    </fill>
    <fill>
      <patternFill patternType="solid">
        <fgColor rgb="FFFF9755"/>
        <bgColor indexed="64"/>
      </patternFill>
    </fill>
    <fill>
      <patternFill patternType="solid">
        <fgColor rgb="FFFF9D58"/>
        <bgColor indexed="64"/>
      </patternFill>
    </fill>
    <fill>
      <patternFill patternType="solid">
        <fgColor rgb="FFA4C35D"/>
        <bgColor indexed="64"/>
      </patternFill>
    </fill>
    <fill>
      <patternFill patternType="solid">
        <fgColor rgb="FFFFC971"/>
        <bgColor indexed="64"/>
      </patternFill>
    </fill>
    <fill>
      <patternFill patternType="solid">
        <fgColor rgb="FFFF9051"/>
        <bgColor indexed="64"/>
      </patternFill>
    </fill>
    <fill>
      <patternFill patternType="solid">
        <fgColor rgb="FFFFD97A"/>
        <bgColor indexed="64"/>
      </patternFill>
    </fill>
    <fill>
      <patternFill patternType="solid">
        <fgColor rgb="FFFF9956"/>
        <bgColor indexed="64"/>
      </patternFill>
    </fill>
    <fill>
      <patternFill patternType="solid">
        <fgColor rgb="FFEBE27B"/>
        <bgColor indexed="64"/>
      </patternFill>
    </fill>
    <fill>
      <patternFill patternType="solid">
        <fgColor rgb="FFAEC761"/>
        <bgColor indexed="64"/>
      </patternFill>
    </fill>
    <fill>
      <patternFill patternType="solid">
        <fgColor rgb="FFFFA55D"/>
        <bgColor indexed="64"/>
      </patternFill>
    </fill>
    <fill>
      <patternFill patternType="solid">
        <fgColor rgb="FFFFCF74"/>
        <bgColor indexed="64"/>
      </patternFill>
    </fill>
    <fill>
      <patternFill patternType="solid">
        <fgColor rgb="FFD6D972"/>
        <bgColor indexed="64"/>
      </patternFill>
    </fill>
    <fill>
      <patternFill patternType="solid">
        <fgColor rgb="FFFFD578"/>
        <bgColor indexed="64"/>
      </patternFill>
    </fill>
    <fill>
      <patternFill patternType="solid">
        <fgColor rgb="FFFF7E47"/>
        <bgColor indexed="64"/>
      </patternFill>
    </fill>
    <fill>
      <patternFill patternType="solid">
        <fgColor rgb="FFFF9554"/>
        <bgColor indexed="64"/>
      </patternFill>
    </fill>
    <fill>
      <patternFill patternType="solid">
        <fgColor rgb="FFFFCF75"/>
        <bgColor indexed="64"/>
      </patternFill>
    </fill>
    <fill>
      <patternFill patternType="solid">
        <fgColor rgb="FFFFAF62"/>
        <bgColor indexed="64"/>
      </patternFill>
    </fill>
    <fill>
      <patternFill patternType="solid">
        <fgColor rgb="FFFFBB69"/>
        <bgColor indexed="64"/>
      </patternFill>
    </fill>
    <fill>
      <patternFill patternType="solid">
        <fgColor rgb="FFFFD075"/>
        <bgColor indexed="64"/>
      </patternFill>
    </fill>
    <fill>
      <patternFill patternType="solid">
        <fgColor rgb="FFFFC871"/>
        <bgColor indexed="64"/>
      </patternFill>
    </fill>
    <fill>
      <patternFill patternType="solid">
        <fgColor rgb="FFFF8C4F"/>
        <bgColor indexed="64"/>
      </patternFill>
    </fill>
    <fill>
      <patternFill patternType="solid">
        <fgColor rgb="FFFFBE6B"/>
        <bgColor indexed="64"/>
      </patternFill>
    </fill>
    <fill>
      <patternFill patternType="solid">
        <fgColor rgb="FFFF9B57"/>
        <bgColor indexed="64"/>
      </patternFill>
    </fill>
    <fill>
      <patternFill patternType="solid">
        <fgColor rgb="FFFF9A57"/>
        <bgColor indexed="64"/>
      </patternFill>
    </fill>
    <fill>
      <patternFill patternType="solid">
        <fgColor rgb="FFFFCB72"/>
        <bgColor indexed="64"/>
      </patternFill>
    </fill>
    <fill>
      <patternFill patternType="solid">
        <fgColor rgb="FFFFE481"/>
        <bgColor indexed="64"/>
      </patternFill>
    </fill>
    <fill>
      <patternFill patternType="solid">
        <fgColor rgb="FFFFAA60"/>
        <bgColor indexed="64"/>
      </patternFill>
    </fill>
    <fill>
      <patternFill patternType="solid">
        <fgColor rgb="FFFFA25B"/>
        <bgColor indexed="64"/>
      </patternFill>
    </fill>
    <fill>
      <patternFill patternType="solid">
        <fgColor rgb="FFFFB868"/>
        <bgColor indexed="64"/>
      </patternFill>
    </fill>
    <fill>
      <patternFill patternType="solid">
        <fgColor rgb="FFFF9252"/>
        <bgColor indexed="64"/>
      </patternFill>
    </fill>
    <fill>
      <patternFill patternType="solid">
        <fgColor rgb="FFFFC16C"/>
        <bgColor indexed="64"/>
      </patternFill>
    </fill>
    <fill>
      <patternFill patternType="solid">
        <fgColor rgb="FFFF894D"/>
        <bgColor indexed="64"/>
      </patternFill>
    </fill>
    <fill>
      <patternFill patternType="solid">
        <fgColor rgb="FFCFD66F"/>
        <bgColor indexed="64"/>
      </patternFill>
    </fill>
    <fill>
      <patternFill patternType="solid">
        <fgColor rgb="FFFF9E59"/>
        <bgColor indexed="64"/>
      </patternFill>
    </fill>
    <fill>
      <patternFill patternType="solid">
        <fgColor rgb="FFFFB163"/>
        <bgColor indexed="64"/>
      </patternFill>
    </fill>
    <fill>
      <patternFill patternType="solid">
        <fgColor rgb="FFFFDB7B"/>
        <bgColor indexed="64"/>
      </patternFill>
    </fill>
    <fill>
      <patternFill patternType="solid">
        <fgColor rgb="FFFFDC7C"/>
        <bgColor indexed="64"/>
      </patternFill>
    </fill>
    <fill>
      <patternFill patternType="solid">
        <fgColor rgb="FFFFD276"/>
        <bgColor indexed="64"/>
      </patternFill>
    </fill>
    <fill>
      <patternFill patternType="solid">
        <fgColor rgb="FFFFDD7D"/>
        <bgColor indexed="64"/>
      </patternFill>
    </fill>
    <fill>
      <patternFill patternType="solid">
        <fgColor rgb="FFFFB063"/>
        <bgColor indexed="64"/>
      </patternFill>
    </fill>
    <fill>
      <patternFill patternType="solid">
        <fgColor rgb="FFFFAD61"/>
        <bgColor indexed="64"/>
      </patternFill>
    </fill>
    <fill>
      <patternFill patternType="solid">
        <fgColor rgb="FFFFB466"/>
        <bgColor indexed="64"/>
      </patternFill>
    </fill>
    <fill>
      <patternFill patternType="solid">
        <fgColor rgb="FFFFC870"/>
        <bgColor indexed="64"/>
      </patternFill>
    </fill>
    <fill>
      <patternFill patternType="solid">
        <fgColor rgb="FFFFEA84"/>
        <bgColor indexed="64"/>
      </patternFill>
    </fill>
    <fill>
      <patternFill patternType="solid">
        <fgColor rgb="FFFF824A"/>
        <bgColor indexed="64"/>
      </patternFill>
    </fill>
    <fill>
      <patternFill patternType="solid">
        <fgColor rgb="FFFFBC6A"/>
        <bgColor indexed="64"/>
      </patternFill>
    </fill>
    <fill>
      <patternFill patternType="solid">
        <fgColor rgb="FFFF8048"/>
        <bgColor indexed="64"/>
      </patternFill>
    </fill>
    <fill>
      <patternFill patternType="solid">
        <fgColor rgb="FFFFC46E"/>
        <bgColor indexed="64"/>
      </patternFill>
    </fill>
    <fill>
      <patternFill patternType="solid">
        <fgColor rgb="FFFF8D4F"/>
        <bgColor indexed="64"/>
      </patternFill>
    </fill>
    <fill>
      <patternFill patternType="solid">
        <fgColor rgb="FFFFE681"/>
        <bgColor indexed="64"/>
      </patternFill>
    </fill>
    <fill>
      <patternFill patternType="solid">
        <fgColor rgb="FFFFE37F"/>
        <bgColor indexed="64"/>
      </patternFill>
    </fill>
    <fill>
      <patternFill patternType="solid">
        <fgColor rgb="FFFF6A3C"/>
        <bgColor indexed="64"/>
      </patternFill>
    </fill>
    <fill>
      <patternFill patternType="solid">
        <fgColor rgb="FFFFDE7D"/>
        <bgColor indexed="64"/>
      </patternFill>
    </fill>
    <fill>
      <patternFill patternType="solid">
        <fgColor rgb="FFFFB566"/>
        <bgColor indexed="64"/>
      </patternFill>
    </fill>
    <fill>
      <patternFill patternType="solid">
        <fgColor rgb="FFFFAC61"/>
        <bgColor indexed="64"/>
      </patternFill>
    </fill>
    <fill>
      <patternFill patternType="solid">
        <fgColor rgb="FFFFD879"/>
        <bgColor indexed="64"/>
      </patternFill>
    </fill>
    <fill>
      <patternFill patternType="solid">
        <fgColor rgb="FFFFA85F"/>
        <bgColor indexed="64"/>
      </patternFill>
    </fill>
    <fill>
      <patternFill patternType="solid">
        <fgColor rgb="FFFFD377"/>
        <bgColor indexed="64"/>
      </patternFill>
    </fill>
    <fill>
      <patternFill patternType="solid">
        <fgColor rgb="FFB3CA63"/>
        <bgColor indexed="64"/>
      </patternFill>
    </fill>
    <fill>
      <patternFill patternType="solid">
        <fgColor rgb="FFFFA05A"/>
        <bgColor indexed="64"/>
      </patternFill>
    </fill>
    <fill>
      <patternFill patternType="solid">
        <fgColor rgb="FF7FB34D"/>
        <bgColor indexed="64"/>
      </patternFill>
    </fill>
    <fill>
      <patternFill patternType="solid">
        <fgColor rgb="FFFFC06C"/>
        <bgColor indexed="64"/>
      </patternFill>
    </fill>
    <fill>
      <patternFill patternType="solid">
        <fgColor rgb="FFFFB264"/>
        <bgColor indexed="64"/>
      </patternFill>
    </fill>
    <fill>
      <patternFill patternType="solid">
        <fgColor rgb="FF72AE48"/>
        <bgColor indexed="64"/>
      </patternFill>
    </fill>
    <fill>
      <patternFill patternType="solid">
        <fgColor rgb="FFFFA65E"/>
        <bgColor indexed="64"/>
      </patternFill>
    </fill>
    <fill>
      <patternFill patternType="solid">
        <fgColor rgb="FFFFAF63"/>
        <bgColor indexed="64"/>
      </patternFill>
    </fill>
    <fill>
      <patternFill patternType="solid">
        <fgColor rgb="FFFFBF6B"/>
        <bgColor indexed="64"/>
      </patternFill>
    </fill>
    <fill>
      <patternFill patternType="solid">
        <fgColor rgb="FFD8DA73"/>
        <bgColor indexed="64"/>
      </patternFill>
    </fill>
    <fill>
      <patternFill patternType="solid">
        <fgColor rgb="FFFFDF7E"/>
        <bgColor indexed="64"/>
      </patternFill>
    </fill>
    <fill>
      <patternFill patternType="solid">
        <fgColor rgb="FFFFE17E"/>
        <bgColor indexed="64"/>
      </patternFill>
    </fill>
    <fill>
      <patternFill patternType="solid">
        <fgColor rgb="FFD3D871"/>
        <bgColor indexed="64"/>
      </patternFill>
    </fill>
    <fill>
      <patternFill patternType="solid">
        <fgColor rgb="FFBFCF68"/>
        <bgColor indexed="64"/>
      </patternFill>
    </fill>
    <fill>
      <patternFill patternType="solid">
        <fgColor rgb="FFB6CB65"/>
        <bgColor indexed="64"/>
      </patternFill>
    </fill>
    <fill>
      <patternFill patternType="solid">
        <fgColor rgb="FF79B14B"/>
        <bgColor indexed="64"/>
      </patternFill>
    </fill>
    <fill>
      <patternFill patternType="solid">
        <fgColor rgb="FFFFE07E"/>
        <bgColor indexed="64"/>
      </patternFill>
    </fill>
    <fill>
      <patternFill patternType="solid">
        <fgColor rgb="FF87B751"/>
        <bgColor indexed="64"/>
      </patternFill>
    </fill>
    <fill>
      <patternFill patternType="solid">
        <fgColor rgb="FFFFDA7B"/>
        <bgColor indexed="64"/>
      </patternFill>
    </fill>
    <fill>
      <patternFill patternType="solid">
        <fgColor rgb="FF8CB953"/>
        <bgColor indexed="64"/>
      </patternFill>
    </fill>
    <fill>
      <patternFill patternType="solid">
        <fgColor rgb="FFF9E881"/>
        <bgColor indexed="64"/>
      </patternFill>
    </fill>
    <fill>
      <patternFill patternType="solid">
        <fgColor rgb="FF83B54F"/>
        <bgColor indexed="64"/>
      </patternFill>
    </fill>
    <fill>
      <patternFill patternType="solid">
        <fgColor rgb="FF9BBF59"/>
        <bgColor indexed="64"/>
      </patternFill>
    </fill>
    <fill>
      <patternFill patternType="solid">
        <fgColor rgb="FF74AF49"/>
        <bgColor indexed="64"/>
      </patternFill>
    </fill>
    <fill>
      <patternFill patternType="solid">
        <fgColor rgb="FFC0D069"/>
        <bgColor indexed="64"/>
      </patternFill>
    </fill>
    <fill>
      <patternFill patternType="solid">
        <fgColor rgb="FFD9DA73"/>
        <bgColor indexed="64"/>
      </patternFill>
    </fill>
    <fill>
      <patternFill patternType="solid">
        <fgColor rgb="FF7EB34D"/>
        <bgColor indexed="64"/>
      </patternFill>
    </fill>
    <fill>
      <patternFill patternType="solid">
        <fgColor rgb="FF89B851"/>
        <bgColor indexed="64"/>
      </patternFill>
    </fill>
    <fill>
      <patternFill patternType="solid">
        <fgColor rgb="FFA1C25B"/>
        <bgColor indexed="64"/>
      </patternFill>
    </fill>
    <fill>
      <patternFill patternType="solid">
        <fgColor rgb="FFC3D16A"/>
        <bgColor indexed="64"/>
      </patternFill>
    </fill>
    <fill>
      <patternFill patternType="solid">
        <fgColor rgb="FFFFFFFF"/>
        <bgColor indexed="64"/>
      </patternFill>
    </fill>
    <fill>
      <patternFill patternType="solid">
        <fgColor rgb="FFB2C963"/>
        <bgColor indexed="64"/>
      </patternFill>
    </fill>
    <fill>
      <patternFill patternType="solid">
        <fgColor rgb="FFBCCE67"/>
        <bgColor indexed="64"/>
      </patternFill>
    </fill>
    <fill>
      <patternFill patternType="solid">
        <fgColor rgb="FF9ABF59"/>
        <bgColor indexed="64"/>
      </patternFill>
    </fill>
    <fill>
      <patternFill patternType="solid">
        <fgColor rgb="FFA9C65F"/>
        <bgColor indexed="64"/>
      </patternFill>
    </fill>
    <fill>
      <patternFill patternType="solid">
        <fgColor rgb="FF88B751"/>
        <bgColor indexed="64"/>
      </patternFill>
    </fill>
    <fill>
      <patternFill patternType="solid">
        <fgColor rgb="FF7AB14B"/>
        <bgColor indexed="64"/>
      </patternFill>
    </fill>
    <fill>
      <patternFill patternType="solid">
        <fgColor rgb="FFEDE37C"/>
        <bgColor indexed="64"/>
      </patternFill>
    </fill>
    <fill>
      <patternFill patternType="solid">
        <fgColor rgb="FFBBCD67"/>
        <bgColor indexed="64"/>
      </patternFill>
    </fill>
    <fill>
      <patternFill patternType="solid">
        <fgColor rgb="FF91BB55"/>
        <bgColor indexed="64"/>
      </patternFill>
    </fill>
    <fill>
      <patternFill patternType="solid">
        <fgColor rgb="FFF0E47D"/>
        <bgColor indexed="64"/>
      </patternFill>
    </fill>
    <fill>
      <patternFill patternType="solid">
        <fgColor rgb="FFE3DF78"/>
        <bgColor indexed="64"/>
      </patternFill>
    </fill>
    <fill>
      <patternFill patternType="solid">
        <fgColor rgb="FFFFE480"/>
        <bgColor indexed="64"/>
      </patternFill>
    </fill>
    <fill>
      <patternFill patternType="solid">
        <fgColor rgb="FFFFE682"/>
        <bgColor indexed="64"/>
      </patternFill>
    </fill>
    <fill>
      <patternFill patternType="solid">
        <fgColor rgb="FFB5CB64"/>
        <bgColor indexed="64"/>
      </patternFill>
    </fill>
    <fill>
      <patternFill patternType="solid">
        <fgColor rgb="FFC8D36C"/>
        <bgColor indexed="64"/>
      </patternFill>
    </fill>
    <fill>
      <patternFill patternType="solid">
        <fgColor rgb="FF8AB852"/>
        <bgColor indexed="64"/>
      </patternFill>
    </fill>
    <fill>
      <patternFill patternType="solid">
        <fgColor rgb="FF77B04A"/>
        <bgColor indexed="64"/>
      </patternFill>
    </fill>
    <fill>
      <patternFill patternType="solid">
        <fgColor rgb="FFFFD678"/>
        <bgColor indexed="64"/>
      </patternFill>
    </fill>
    <fill>
      <patternFill patternType="solid">
        <fgColor rgb="FFFFB767"/>
        <bgColor indexed="64"/>
      </patternFill>
    </fill>
    <fill>
      <patternFill patternType="solid">
        <fgColor rgb="FFB1C962"/>
        <bgColor indexed="64"/>
      </patternFill>
    </fill>
    <fill>
      <patternFill patternType="solid">
        <fgColor rgb="FF87B750"/>
        <bgColor indexed="64"/>
      </patternFill>
    </fill>
    <fill>
      <patternFill patternType="solid">
        <fgColor rgb="FF96BD57"/>
        <bgColor indexed="64"/>
      </patternFill>
    </fill>
    <fill>
      <patternFill patternType="solid">
        <fgColor rgb="FFFFC26D"/>
        <bgColor indexed="64"/>
      </patternFill>
    </fill>
    <fill>
      <patternFill patternType="solid">
        <fgColor rgb="FFFFCA72"/>
        <bgColor indexed="64"/>
      </patternFill>
    </fill>
    <fill>
      <patternFill patternType="solid">
        <fgColor rgb="FFFFC36E"/>
        <bgColor indexed="64"/>
      </patternFill>
    </fill>
    <fill>
      <patternFill patternType="solid">
        <fgColor rgb="FFFFB364"/>
        <bgColor indexed="64"/>
      </patternFill>
    </fill>
    <fill>
      <patternFill patternType="solid">
        <fgColor rgb="FFFFAB60"/>
        <bgColor indexed="64"/>
      </patternFill>
    </fill>
    <fill>
      <patternFill patternType="solid">
        <fgColor rgb="FFDCDB75"/>
        <bgColor indexed="64"/>
      </patternFill>
    </fill>
    <fill>
      <patternFill patternType="solid">
        <fgColor rgb="FFFFBA69"/>
        <bgColor indexed="64"/>
      </patternFill>
    </fill>
    <fill>
      <patternFill patternType="solid">
        <fgColor rgb="FFD4D871"/>
        <bgColor indexed="64"/>
      </patternFill>
    </fill>
    <fill>
      <patternFill patternType="solid">
        <fgColor rgb="FFFFBA68"/>
        <bgColor indexed="64"/>
      </patternFill>
    </fill>
    <fill>
      <patternFill patternType="solid">
        <fgColor rgb="FFFFB465"/>
        <bgColor indexed="64"/>
      </patternFill>
    </fill>
    <fill>
      <patternFill patternType="solid">
        <fgColor rgb="FFFFB968"/>
        <bgColor indexed="64"/>
      </patternFill>
    </fill>
    <fill>
      <patternFill patternType="solid">
        <fgColor rgb="FFFFAE62"/>
        <bgColor indexed="64"/>
      </patternFill>
    </fill>
    <fill>
      <patternFill patternType="solid">
        <fgColor rgb="FFFF844B"/>
        <bgColor indexed="64"/>
      </patternFill>
    </fill>
    <fill>
      <patternFill patternType="solid">
        <fgColor rgb="FFE2DE77"/>
        <bgColor indexed="64"/>
      </patternFill>
    </fill>
    <fill>
      <patternFill patternType="solid">
        <fgColor rgb="FFC2D06A"/>
        <bgColor indexed="64"/>
      </patternFill>
    </fill>
    <fill>
      <patternFill patternType="solid">
        <fgColor rgb="FFFFE882"/>
        <bgColor indexed="64"/>
      </patternFill>
    </fill>
    <fill>
      <patternFill patternType="solid">
        <fgColor rgb="FFB9CC66"/>
        <bgColor indexed="64"/>
      </patternFill>
    </fill>
    <fill>
      <patternFill patternType="solid">
        <fgColor rgb="FFFFA15A"/>
        <bgColor indexed="64"/>
      </patternFill>
    </fill>
    <fill>
      <patternFill patternType="solid">
        <fgColor rgb="FFFFB666"/>
        <bgColor indexed="64"/>
      </patternFill>
    </fill>
    <fill>
      <patternFill patternType="solid">
        <fgColor rgb="FFFF7B45"/>
        <bgColor indexed="64"/>
      </patternFill>
    </fill>
    <fill>
      <patternFill patternType="solid">
        <fgColor rgb="FFFF9353"/>
        <bgColor indexed="64"/>
      </patternFill>
    </fill>
    <fill>
      <patternFill patternType="solid">
        <fgColor rgb="FFFFC16D"/>
        <bgColor indexed="64"/>
      </patternFill>
    </fill>
    <fill>
      <patternFill patternType="solid">
        <fgColor rgb="FFFFA65D"/>
        <bgColor indexed="64"/>
      </patternFill>
    </fill>
    <fill>
      <patternFill patternType="solid">
        <fgColor rgb="FFFFA45D"/>
        <bgColor indexed="64"/>
      </patternFill>
    </fill>
    <fill>
      <patternFill patternType="solid">
        <fgColor rgb="FFFF4F2D"/>
        <bgColor indexed="64"/>
      </patternFill>
    </fill>
    <fill>
      <patternFill patternType="solid">
        <fgColor rgb="FFFF5631"/>
        <bgColor indexed="64"/>
      </patternFill>
    </fill>
    <fill>
      <patternFill patternType="solid">
        <fgColor rgb="FFFF8148"/>
        <bgColor indexed="64"/>
      </patternFill>
    </fill>
    <fill>
      <patternFill patternType="solid">
        <fgColor rgb="FFFF9D59"/>
        <bgColor indexed="64"/>
      </patternFill>
    </fill>
    <fill>
      <patternFill patternType="solid">
        <fgColor rgb="FFCAD46D"/>
        <bgColor indexed="64"/>
      </patternFill>
    </fill>
    <fill>
      <patternFill patternType="solid">
        <fgColor rgb="FFFFD175"/>
        <bgColor indexed="64"/>
      </patternFill>
    </fill>
    <fill>
      <patternFill patternType="solid">
        <fgColor rgb="FFFF854B"/>
        <bgColor indexed="64"/>
      </patternFill>
    </fill>
    <fill>
      <patternFill patternType="solid">
        <fgColor rgb="FFFF8F50"/>
        <bgColor indexed="64"/>
      </patternFill>
    </fill>
    <fill>
      <patternFill patternType="solid">
        <fgColor rgb="FFFF9152"/>
        <bgColor indexed="64"/>
      </patternFill>
    </fill>
    <fill>
      <patternFill patternType="solid">
        <fgColor rgb="FFFF9A56"/>
        <bgColor indexed="64"/>
      </patternFill>
    </fill>
    <fill>
      <patternFill patternType="solid">
        <fgColor rgb="FFE7E079"/>
        <bgColor indexed="64"/>
      </patternFill>
    </fill>
    <fill>
      <patternFill patternType="solid">
        <fgColor rgb="FFFF884C"/>
        <bgColor indexed="64"/>
      </patternFill>
    </fill>
    <fill>
      <patternFill patternType="solid">
        <fgColor rgb="FFA9C55F"/>
        <bgColor indexed="64"/>
      </patternFill>
    </fill>
    <fill>
      <patternFill patternType="solid">
        <fgColor rgb="FFFF6B3C"/>
        <bgColor indexed="64"/>
      </patternFill>
    </fill>
    <fill>
      <patternFill patternType="solid">
        <fgColor rgb="FFFFA35C"/>
        <bgColor indexed="64"/>
      </patternFill>
    </fill>
    <fill>
      <patternFill patternType="solid">
        <fgColor rgb="FFFF884D"/>
        <bgColor indexed="64"/>
      </patternFill>
    </fill>
    <fill>
      <patternFill patternType="solid">
        <fgColor rgb="FFFFAB61"/>
        <bgColor indexed="64"/>
      </patternFill>
    </fill>
    <fill>
      <patternFill patternType="solid">
        <fgColor rgb="FFFF5630"/>
        <bgColor indexed="64"/>
      </patternFill>
    </fill>
    <fill>
      <patternFill patternType="solid">
        <fgColor rgb="FFFF9B58"/>
        <bgColor indexed="64"/>
      </patternFill>
    </fill>
    <fill>
      <patternFill patternType="solid">
        <fgColor rgb="FFFF7441"/>
        <bgColor indexed="64"/>
      </patternFill>
    </fill>
    <fill>
      <patternFill patternType="solid">
        <fgColor rgb="FFFF6439"/>
        <bgColor indexed="64"/>
      </patternFill>
    </fill>
    <fill>
      <patternFill patternType="solid">
        <fgColor rgb="FFFF834A"/>
        <bgColor indexed="64"/>
      </patternFill>
    </fill>
    <fill>
      <patternFill patternType="solid">
        <fgColor rgb="FFFF7D47"/>
        <bgColor indexed="64"/>
      </patternFill>
    </fill>
    <fill>
      <patternFill patternType="solid">
        <fgColor rgb="FFFF3B21"/>
        <bgColor indexed="64"/>
      </patternFill>
    </fill>
    <fill>
      <patternFill patternType="solid">
        <fgColor rgb="FFFF7A45"/>
        <bgColor indexed="64"/>
      </patternFill>
    </fill>
    <fill>
      <patternFill patternType="solid">
        <fgColor rgb="FFFF7F47"/>
        <bgColor indexed="64"/>
      </patternFill>
    </fill>
    <fill>
      <patternFill patternType="solid">
        <fgColor rgb="FFFFD478"/>
        <bgColor indexed="64"/>
      </patternFill>
    </fill>
    <fill>
      <patternFill patternType="solid">
        <fgColor rgb="FFFF693B"/>
        <bgColor indexed="64"/>
      </patternFill>
    </fill>
    <fill>
      <patternFill patternType="solid">
        <fgColor rgb="FFFF5B33"/>
        <bgColor indexed="64"/>
      </patternFill>
    </fill>
    <fill>
      <patternFill patternType="solid">
        <fgColor rgb="FFFF9454"/>
        <bgColor indexed="64"/>
      </patternFill>
    </fill>
    <fill>
      <patternFill patternType="solid">
        <fgColor rgb="FFFF8F51"/>
        <bgColor indexed="64"/>
      </patternFill>
    </fill>
    <fill>
      <patternFill patternType="solid">
        <fgColor rgb="FFFF532F"/>
        <bgColor indexed="64"/>
      </patternFill>
    </fill>
    <fill>
      <patternFill patternType="solid">
        <fgColor rgb="FFFF7743"/>
        <bgColor indexed="64"/>
      </patternFill>
    </fill>
    <fill>
      <patternFill patternType="solid">
        <fgColor rgb="FF81B44E"/>
        <bgColor indexed="64"/>
      </patternFill>
    </fill>
    <fill>
      <patternFill patternType="solid">
        <fgColor rgb="FFFF5932"/>
        <bgColor indexed="64"/>
      </patternFill>
    </fill>
    <fill>
      <patternFill patternType="solid">
        <fgColor rgb="FFFF3C22"/>
        <bgColor indexed="64"/>
      </patternFill>
    </fill>
    <fill>
      <patternFill patternType="solid">
        <fgColor rgb="FFFF1E11"/>
        <bgColor indexed="64"/>
      </patternFill>
    </fill>
    <fill>
      <patternFill patternType="solid">
        <fgColor rgb="FFFF3A21"/>
        <bgColor indexed="64"/>
      </patternFill>
    </fill>
    <fill>
      <patternFill patternType="solid">
        <fgColor rgb="FFFFEA83"/>
        <bgColor indexed="64"/>
      </patternFill>
    </fill>
    <fill>
      <patternFill patternType="solid">
        <fgColor rgb="FFFF6C3D"/>
        <bgColor indexed="64"/>
      </patternFill>
    </fill>
    <fill>
      <patternFill patternType="solid">
        <fgColor rgb="FFFF3E23"/>
        <bgColor indexed="64"/>
      </patternFill>
    </fill>
    <fill>
      <patternFill patternType="solid">
        <fgColor rgb="FFFF9655"/>
        <bgColor indexed="64"/>
      </patternFill>
    </fill>
    <fill>
      <patternFill patternType="solid">
        <fgColor rgb="FFFF844A"/>
        <bgColor indexed="64"/>
      </patternFill>
    </fill>
    <fill>
      <patternFill patternType="solid">
        <fgColor rgb="FFFF7944"/>
        <bgColor indexed="64"/>
      </patternFill>
    </fill>
    <fill>
      <patternFill patternType="solid">
        <fgColor rgb="FFFFA95F"/>
        <bgColor indexed="64"/>
      </patternFill>
    </fill>
    <fill>
      <patternFill patternType="solid">
        <fgColor rgb="FFFF7240"/>
        <bgColor indexed="64"/>
      </patternFill>
    </fill>
    <fill>
      <patternFill patternType="solid">
        <fgColor rgb="FFFF7C46"/>
        <bgColor indexed="64"/>
      </patternFill>
    </fill>
    <fill>
      <patternFill patternType="solid">
        <fgColor rgb="FFFFA75E"/>
        <bgColor indexed="64"/>
      </patternFill>
    </fill>
    <fill>
      <patternFill patternType="solid">
        <fgColor rgb="FF85B650"/>
        <bgColor indexed="64"/>
      </patternFill>
    </fill>
    <fill>
      <patternFill patternType="solid">
        <fgColor rgb="FFFF2414"/>
        <bgColor indexed="64"/>
      </patternFill>
    </fill>
    <fill>
      <patternFill patternType="solid">
        <fgColor rgb="FFFF7F48"/>
        <bgColor indexed="64"/>
      </patternFill>
    </fill>
    <fill>
      <patternFill patternType="solid">
        <fgColor rgb="FFFF7A44"/>
        <bgColor indexed="64"/>
      </patternFill>
    </fill>
    <fill>
      <patternFill patternType="solid">
        <fgColor rgb="FFFF7B46"/>
        <bgColor indexed="64"/>
      </patternFill>
    </fill>
    <fill>
      <patternFill patternType="solid">
        <fgColor rgb="FF7BB24B"/>
        <bgColor indexed="64"/>
      </patternFill>
    </fill>
    <fill>
      <patternFill patternType="solid">
        <fgColor rgb="FFFF3D23"/>
        <bgColor indexed="64"/>
      </patternFill>
    </fill>
    <fill>
      <patternFill patternType="solid">
        <fgColor rgb="FFFF4728"/>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style="medium">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medium">
        <color indexed="64"/>
      </left>
      <right style="medium">
        <color indexed="64"/>
      </right>
      <top style="thick">
        <color indexed="64"/>
      </top>
      <bottom/>
      <diagonal/>
    </border>
    <border>
      <left/>
      <right/>
      <top style="medium">
        <color indexed="64"/>
      </top>
      <bottom/>
      <diagonal/>
    </border>
    <border>
      <left/>
      <right/>
      <top style="medium">
        <color rgb="FFA5A5A5"/>
      </top>
      <bottom style="medium">
        <color rgb="FFA5A5A5"/>
      </bottom>
      <diagonal/>
    </border>
    <border>
      <left/>
      <right/>
      <top/>
      <bottom style="medium">
        <color rgb="FFA5A5A5"/>
      </bottom>
      <diagonal/>
    </border>
    <border>
      <left/>
      <right/>
      <top style="thick">
        <color indexed="64"/>
      </top>
      <bottom/>
      <diagonal/>
    </border>
    <border>
      <left/>
      <right/>
      <top style="thick">
        <color indexed="64"/>
      </top>
      <bottom style="thick">
        <color indexed="64"/>
      </bottom>
      <diagonal/>
    </border>
    <border>
      <left/>
      <right/>
      <top/>
      <bottom style="thick">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50">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4" fillId="0" borderId="16"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7" xfId="0" applyFont="1" applyBorder="1" applyAlignment="1">
      <alignment horizontal="center" vertical="center"/>
    </xf>
    <xf numFmtId="0" fontId="1" fillId="0" borderId="5" xfId="0" applyFont="1" applyBorder="1" applyAlignment="1">
      <alignment horizontal="left" vertical="center"/>
    </xf>
    <xf numFmtId="0" fontId="0" fillId="0" borderId="7" xfId="0" applyFont="1" applyBorder="1" applyAlignment="1">
      <alignment horizontal="left" vertical="center"/>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0" xfId="0" applyFont="1" applyAlignment="1">
      <alignment vertical="top"/>
    </xf>
    <xf numFmtId="0" fontId="0" fillId="0" borderId="8" xfId="0" applyFont="1" applyBorder="1" applyAlignment="1">
      <alignment vertical="top"/>
    </xf>
    <xf numFmtId="0" fontId="1" fillId="0" borderId="7" xfId="0" applyFont="1" applyBorder="1" applyAlignment="1">
      <alignment horizontal="left" vertical="center"/>
    </xf>
    <xf numFmtId="0" fontId="0" fillId="0" borderId="0" xfId="0" applyFont="1"/>
    <xf numFmtId="0" fontId="1" fillId="0" borderId="0" xfId="0" applyFont="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0" xfId="0" applyFont="1" applyAlignment="1">
      <alignment horizontal="left" vertical="center"/>
    </xf>
    <xf numFmtId="0" fontId="1" fillId="0" borderId="14" xfId="0" applyFont="1" applyBorder="1" applyAlignment="1">
      <alignment horizontal="center" vertical="center"/>
    </xf>
    <xf numFmtId="0" fontId="7" fillId="138" borderId="0" xfId="0" applyFont="1" applyFill="1" applyAlignment="1">
      <alignment horizontal="center" vertical="center"/>
    </xf>
    <xf numFmtId="0" fontId="0" fillId="0" borderId="0" xfId="0" applyFont="1" applyAlignment="1">
      <alignment vertical="center"/>
    </xf>
    <xf numFmtId="0" fontId="2" fillId="0" borderId="0" xfId="0" applyFont="1"/>
    <xf numFmtId="2" fontId="7" fillId="2" borderId="0" xfId="0" applyNumberFormat="1" applyFont="1" applyFill="1" applyAlignment="1">
      <alignment horizontal="center" vertical="center"/>
    </xf>
    <xf numFmtId="2" fontId="7" fillId="3" borderId="0" xfId="0" applyNumberFormat="1" applyFont="1" applyFill="1" applyAlignment="1">
      <alignment horizontal="center" vertical="center"/>
    </xf>
    <xf numFmtId="2" fontId="7" fillId="4" borderId="0" xfId="0" applyNumberFormat="1" applyFont="1" applyFill="1" applyAlignment="1">
      <alignment horizontal="center" vertical="center"/>
    </xf>
    <xf numFmtId="2" fontId="7" fillId="5" borderId="0" xfId="0" applyNumberFormat="1" applyFont="1" applyFill="1" applyAlignment="1">
      <alignment horizontal="center" vertical="center"/>
    </xf>
    <xf numFmtId="2" fontId="7" fillId="6" borderId="0" xfId="0" applyNumberFormat="1" applyFont="1" applyFill="1" applyAlignment="1">
      <alignment horizontal="center" vertical="center"/>
    </xf>
    <xf numFmtId="2" fontId="7" fillId="7" borderId="0" xfId="0" applyNumberFormat="1" applyFont="1" applyFill="1" applyAlignment="1">
      <alignment horizontal="center" vertical="center"/>
    </xf>
    <xf numFmtId="2" fontId="7" fillId="8" borderId="0" xfId="0" applyNumberFormat="1" applyFont="1" applyFill="1" applyAlignment="1">
      <alignment horizontal="center" vertical="center"/>
    </xf>
    <xf numFmtId="2" fontId="7" fillId="9" borderId="0" xfId="0" applyNumberFormat="1" applyFont="1" applyFill="1" applyAlignment="1">
      <alignment horizontal="center" vertical="center"/>
    </xf>
    <xf numFmtId="2" fontId="7" fillId="10" borderId="0" xfId="0" applyNumberFormat="1" applyFont="1" applyFill="1" applyAlignment="1">
      <alignment horizontal="center" vertical="center"/>
    </xf>
    <xf numFmtId="2" fontId="7" fillId="11" borderId="0" xfId="0" applyNumberFormat="1" applyFont="1" applyFill="1" applyAlignment="1">
      <alignment horizontal="center" vertical="center"/>
    </xf>
    <xf numFmtId="2" fontId="7" fillId="12" borderId="0" xfId="0" applyNumberFormat="1" applyFont="1" applyFill="1" applyAlignment="1">
      <alignment horizontal="center" vertical="center"/>
    </xf>
    <xf numFmtId="2" fontId="7" fillId="13" borderId="0" xfId="0" applyNumberFormat="1" applyFont="1" applyFill="1" applyAlignment="1">
      <alignment horizontal="center" vertical="center"/>
    </xf>
    <xf numFmtId="2" fontId="7" fillId="14" borderId="0" xfId="0" applyNumberFormat="1" applyFont="1" applyFill="1" applyAlignment="1">
      <alignment horizontal="center" vertical="center"/>
    </xf>
    <xf numFmtId="2" fontId="7" fillId="15" borderId="0" xfId="0" applyNumberFormat="1" applyFont="1" applyFill="1" applyAlignment="1">
      <alignment horizontal="center" vertical="center"/>
    </xf>
    <xf numFmtId="2" fontId="7" fillId="16" borderId="0" xfId="0" applyNumberFormat="1" applyFont="1" applyFill="1" applyAlignment="1">
      <alignment horizontal="center" vertical="center"/>
    </xf>
    <xf numFmtId="2" fontId="7" fillId="17" borderId="0" xfId="0" applyNumberFormat="1" applyFont="1" applyFill="1" applyAlignment="1">
      <alignment horizontal="center" vertical="center"/>
    </xf>
    <xf numFmtId="2" fontId="7" fillId="18" borderId="0" xfId="0" applyNumberFormat="1" applyFont="1" applyFill="1" applyAlignment="1">
      <alignment horizontal="center" vertical="center"/>
    </xf>
    <xf numFmtId="2" fontId="7" fillId="19" borderId="0" xfId="0" applyNumberFormat="1" applyFont="1" applyFill="1" applyAlignment="1">
      <alignment horizontal="center" vertical="center"/>
    </xf>
    <xf numFmtId="2" fontId="7" fillId="20" borderId="0" xfId="0" applyNumberFormat="1" applyFont="1" applyFill="1" applyAlignment="1">
      <alignment horizontal="center" vertical="center"/>
    </xf>
    <xf numFmtId="2" fontId="7" fillId="21" borderId="0" xfId="0" applyNumberFormat="1" applyFont="1" applyFill="1" applyAlignment="1">
      <alignment horizontal="center" vertical="center"/>
    </xf>
    <xf numFmtId="2" fontId="7" fillId="22" borderId="0" xfId="0" applyNumberFormat="1" applyFont="1" applyFill="1" applyAlignment="1">
      <alignment horizontal="center" vertical="center"/>
    </xf>
    <xf numFmtId="2" fontId="7" fillId="23" borderId="0" xfId="0" applyNumberFormat="1" applyFont="1" applyFill="1" applyAlignment="1">
      <alignment horizontal="center" vertical="center"/>
    </xf>
    <xf numFmtId="2" fontId="7" fillId="24" borderId="0" xfId="0" applyNumberFormat="1" applyFont="1" applyFill="1" applyAlignment="1">
      <alignment horizontal="center" vertical="center"/>
    </xf>
    <xf numFmtId="2" fontId="7" fillId="25" borderId="0" xfId="0" applyNumberFormat="1" applyFont="1" applyFill="1" applyAlignment="1">
      <alignment horizontal="center" vertical="center"/>
    </xf>
    <xf numFmtId="2" fontId="7" fillId="26" borderId="0" xfId="0" applyNumberFormat="1" applyFont="1" applyFill="1" applyAlignment="1">
      <alignment horizontal="center" vertical="center"/>
    </xf>
    <xf numFmtId="2" fontId="7" fillId="27" borderId="0" xfId="0" applyNumberFormat="1" applyFont="1" applyFill="1" applyAlignment="1">
      <alignment horizontal="center" vertical="center"/>
    </xf>
    <xf numFmtId="2" fontId="7" fillId="28" borderId="0" xfId="0" applyNumberFormat="1" applyFont="1" applyFill="1" applyAlignment="1">
      <alignment horizontal="center" vertical="center"/>
    </xf>
    <xf numFmtId="2" fontId="7" fillId="29" borderId="0" xfId="0" applyNumberFormat="1" applyFont="1" applyFill="1" applyAlignment="1">
      <alignment horizontal="center" vertical="center"/>
    </xf>
    <xf numFmtId="2" fontId="7" fillId="30" borderId="0" xfId="0" applyNumberFormat="1" applyFont="1" applyFill="1" applyAlignment="1">
      <alignment horizontal="center" vertical="center"/>
    </xf>
    <xf numFmtId="2" fontId="7" fillId="31" borderId="0" xfId="0" applyNumberFormat="1" applyFont="1" applyFill="1" applyAlignment="1">
      <alignment horizontal="center" vertical="center"/>
    </xf>
    <xf numFmtId="2" fontId="7" fillId="32" borderId="0" xfId="0" applyNumberFormat="1" applyFont="1" applyFill="1" applyAlignment="1">
      <alignment horizontal="center" vertical="center"/>
    </xf>
    <xf numFmtId="2" fontId="7" fillId="33" borderId="0" xfId="0" applyNumberFormat="1" applyFont="1" applyFill="1" applyAlignment="1">
      <alignment horizontal="center" vertical="center"/>
    </xf>
    <xf numFmtId="2" fontId="7" fillId="34" borderId="0" xfId="0" applyNumberFormat="1" applyFont="1" applyFill="1" applyAlignment="1">
      <alignment horizontal="center" vertical="center"/>
    </xf>
    <xf numFmtId="2" fontId="7" fillId="35" borderId="0" xfId="0" applyNumberFormat="1" applyFont="1" applyFill="1" applyAlignment="1">
      <alignment horizontal="center" vertical="center"/>
    </xf>
    <xf numFmtId="2" fontId="7" fillId="36" borderId="0" xfId="0" applyNumberFormat="1" applyFont="1" applyFill="1" applyAlignment="1">
      <alignment horizontal="center" vertical="center"/>
    </xf>
    <xf numFmtId="2" fontId="7" fillId="37" borderId="0" xfId="0" applyNumberFormat="1" applyFont="1" applyFill="1" applyAlignment="1">
      <alignment horizontal="center" vertical="center"/>
    </xf>
    <xf numFmtId="2" fontId="7" fillId="38" borderId="0" xfId="0" applyNumberFormat="1" applyFont="1" applyFill="1" applyAlignment="1">
      <alignment horizontal="center" vertical="center"/>
    </xf>
    <xf numFmtId="2" fontId="7" fillId="39" borderId="0" xfId="0" applyNumberFormat="1" applyFont="1" applyFill="1" applyAlignment="1">
      <alignment horizontal="center" vertical="center"/>
    </xf>
    <xf numFmtId="2" fontId="7" fillId="40" borderId="0" xfId="0" applyNumberFormat="1" applyFont="1" applyFill="1" applyAlignment="1">
      <alignment horizontal="center" vertical="center"/>
    </xf>
    <xf numFmtId="2" fontId="7" fillId="41" borderId="0" xfId="0" applyNumberFormat="1" applyFont="1" applyFill="1" applyAlignment="1">
      <alignment horizontal="center" vertical="center"/>
    </xf>
    <xf numFmtId="2" fontId="7" fillId="42" borderId="0" xfId="0" applyNumberFormat="1" applyFont="1" applyFill="1" applyAlignment="1">
      <alignment horizontal="center" vertical="center"/>
    </xf>
    <xf numFmtId="2" fontId="7" fillId="43" borderId="0" xfId="0" applyNumberFormat="1" applyFont="1" applyFill="1" applyAlignment="1">
      <alignment horizontal="center" vertical="center"/>
    </xf>
    <xf numFmtId="2" fontId="7" fillId="44" borderId="0" xfId="0" applyNumberFormat="1" applyFont="1" applyFill="1" applyAlignment="1">
      <alignment horizontal="center" vertical="center"/>
    </xf>
    <xf numFmtId="2" fontId="7" fillId="45" borderId="0" xfId="0" applyNumberFormat="1" applyFont="1" applyFill="1" applyAlignment="1">
      <alignment horizontal="center" vertical="center"/>
    </xf>
    <xf numFmtId="2" fontId="7" fillId="46" borderId="0" xfId="0" applyNumberFormat="1" applyFont="1" applyFill="1" applyAlignment="1">
      <alignment horizontal="center" vertical="center"/>
    </xf>
    <xf numFmtId="2" fontId="7" fillId="47" borderId="0" xfId="0" applyNumberFormat="1" applyFont="1" applyFill="1" applyAlignment="1">
      <alignment horizontal="center" vertical="center"/>
    </xf>
    <xf numFmtId="2" fontId="7" fillId="48" borderId="0" xfId="0" applyNumberFormat="1" applyFont="1" applyFill="1" applyAlignment="1">
      <alignment horizontal="center" vertical="center"/>
    </xf>
    <xf numFmtId="2" fontId="7" fillId="49" borderId="0" xfId="0" applyNumberFormat="1" applyFont="1" applyFill="1" applyAlignment="1">
      <alignment horizontal="center" vertical="center"/>
    </xf>
    <xf numFmtId="2" fontId="7" fillId="50" borderId="0" xfId="0" applyNumberFormat="1" applyFont="1" applyFill="1" applyAlignment="1">
      <alignment horizontal="center" vertical="center"/>
    </xf>
    <xf numFmtId="2" fontId="7" fillId="51" borderId="0" xfId="0" applyNumberFormat="1" applyFont="1" applyFill="1" applyAlignment="1">
      <alignment horizontal="center" vertical="center"/>
    </xf>
    <xf numFmtId="2" fontId="7" fillId="52" borderId="0" xfId="0" applyNumberFormat="1" applyFont="1" applyFill="1" applyAlignment="1">
      <alignment horizontal="center" vertical="center"/>
    </xf>
    <xf numFmtId="2" fontId="7" fillId="53" borderId="0" xfId="0" applyNumberFormat="1" applyFont="1" applyFill="1" applyAlignment="1">
      <alignment horizontal="center" vertical="center"/>
    </xf>
    <xf numFmtId="2" fontId="7" fillId="54" borderId="0" xfId="0" applyNumberFormat="1" applyFont="1" applyFill="1" applyAlignment="1">
      <alignment horizontal="center" vertical="center"/>
    </xf>
    <xf numFmtId="2" fontId="7" fillId="55" borderId="0" xfId="0" applyNumberFormat="1" applyFont="1" applyFill="1" applyAlignment="1">
      <alignment horizontal="center" vertical="center"/>
    </xf>
    <xf numFmtId="2" fontId="7" fillId="56" borderId="0" xfId="0" applyNumberFormat="1" applyFont="1" applyFill="1" applyAlignment="1">
      <alignment horizontal="center" vertical="center"/>
    </xf>
    <xf numFmtId="2" fontId="7" fillId="57" borderId="0" xfId="0" applyNumberFormat="1" applyFont="1" applyFill="1" applyAlignment="1">
      <alignment horizontal="center" vertical="center"/>
    </xf>
    <xf numFmtId="2" fontId="7" fillId="58" borderId="0" xfId="0" applyNumberFormat="1" applyFont="1" applyFill="1" applyAlignment="1">
      <alignment horizontal="center" vertical="center"/>
    </xf>
    <xf numFmtId="2" fontId="7" fillId="59" borderId="0" xfId="0" applyNumberFormat="1" applyFont="1" applyFill="1" applyAlignment="1">
      <alignment horizontal="center" vertical="center"/>
    </xf>
    <xf numFmtId="2" fontId="7" fillId="60" borderId="0" xfId="0" applyNumberFormat="1" applyFont="1" applyFill="1" applyAlignment="1">
      <alignment horizontal="center" vertical="center"/>
    </xf>
    <xf numFmtId="2" fontId="7" fillId="61" borderId="0" xfId="0" applyNumberFormat="1" applyFont="1" applyFill="1" applyAlignment="1">
      <alignment horizontal="center" vertical="center"/>
    </xf>
    <xf numFmtId="2" fontId="7" fillId="62" borderId="0" xfId="0" applyNumberFormat="1" applyFont="1" applyFill="1" applyAlignment="1">
      <alignment horizontal="center" vertical="center"/>
    </xf>
    <xf numFmtId="2" fontId="7" fillId="63" borderId="0" xfId="0" applyNumberFormat="1" applyFont="1" applyFill="1" applyAlignment="1">
      <alignment horizontal="center" vertical="center"/>
    </xf>
    <xf numFmtId="2" fontId="7" fillId="64" borderId="0" xfId="0" applyNumberFormat="1" applyFont="1" applyFill="1" applyAlignment="1">
      <alignment horizontal="center" vertical="center"/>
    </xf>
    <xf numFmtId="2" fontId="7" fillId="65" borderId="0" xfId="0" applyNumberFormat="1" applyFont="1" applyFill="1" applyAlignment="1">
      <alignment horizontal="center" vertical="center"/>
    </xf>
    <xf numFmtId="2" fontId="7" fillId="66" borderId="0" xfId="0" applyNumberFormat="1" applyFont="1" applyFill="1" applyAlignment="1">
      <alignment horizontal="center" vertical="center"/>
    </xf>
    <xf numFmtId="2" fontId="7" fillId="67" borderId="0" xfId="0" applyNumberFormat="1" applyFont="1" applyFill="1" applyAlignment="1">
      <alignment horizontal="center" vertical="center"/>
    </xf>
    <xf numFmtId="2" fontId="7" fillId="68" borderId="0" xfId="0" applyNumberFormat="1" applyFont="1" applyFill="1" applyAlignment="1">
      <alignment horizontal="center" vertical="center"/>
    </xf>
    <xf numFmtId="2" fontId="7" fillId="69" borderId="0" xfId="0" applyNumberFormat="1" applyFont="1" applyFill="1" applyAlignment="1">
      <alignment horizontal="center" vertical="center"/>
    </xf>
    <xf numFmtId="2" fontId="7" fillId="70" borderId="0" xfId="0" applyNumberFormat="1" applyFont="1" applyFill="1" applyAlignment="1">
      <alignment horizontal="center" vertical="center"/>
    </xf>
    <xf numFmtId="2" fontId="7" fillId="71" borderId="0" xfId="0" applyNumberFormat="1" applyFont="1" applyFill="1" applyAlignment="1">
      <alignment horizontal="center" vertical="center"/>
    </xf>
    <xf numFmtId="2" fontId="7" fillId="72" borderId="0" xfId="0" applyNumberFormat="1" applyFont="1" applyFill="1" applyAlignment="1">
      <alignment horizontal="center" vertical="center"/>
    </xf>
    <xf numFmtId="2" fontId="7" fillId="73" borderId="0" xfId="0" applyNumberFormat="1" applyFont="1" applyFill="1" applyAlignment="1">
      <alignment horizontal="center" vertical="center"/>
    </xf>
    <xf numFmtId="2" fontId="7" fillId="74" borderId="0" xfId="0" applyNumberFormat="1" applyFont="1" applyFill="1" applyAlignment="1">
      <alignment horizontal="center" vertical="center"/>
    </xf>
    <xf numFmtId="2" fontId="7" fillId="75" borderId="0" xfId="0" applyNumberFormat="1" applyFont="1" applyFill="1" applyAlignment="1">
      <alignment horizontal="center" vertical="center"/>
    </xf>
    <xf numFmtId="2" fontId="7" fillId="76" borderId="0" xfId="0" applyNumberFormat="1" applyFont="1" applyFill="1" applyAlignment="1">
      <alignment horizontal="center" vertical="center"/>
    </xf>
    <xf numFmtId="2" fontId="7" fillId="77" borderId="0" xfId="0" applyNumberFormat="1" applyFont="1" applyFill="1" applyAlignment="1">
      <alignment horizontal="center" vertical="center"/>
    </xf>
    <xf numFmtId="2" fontId="7" fillId="78" borderId="0" xfId="0" applyNumberFormat="1" applyFont="1" applyFill="1" applyAlignment="1">
      <alignment horizontal="center" vertical="center"/>
    </xf>
    <xf numFmtId="2" fontId="7" fillId="79" borderId="0" xfId="0" applyNumberFormat="1" applyFont="1" applyFill="1" applyAlignment="1">
      <alignment horizontal="center" vertical="center"/>
    </xf>
    <xf numFmtId="2" fontId="7" fillId="80" borderId="0" xfId="0" applyNumberFormat="1" applyFont="1" applyFill="1" applyAlignment="1">
      <alignment horizontal="center" vertical="center"/>
    </xf>
    <xf numFmtId="2" fontId="7" fillId="81" borderId="0" xfId="0" applyNumberFormat="1" applyFont="1" applyFill="1" applyAlignment="1">
      <alignment horizontal="center" vertical="center"/>
    </xf>
    <xf numFmtId="2" fontId="7" fillId="82" borderId="0" xfId="0" applyNumberFormat="1" applyFont="1" applyFill="1" applyAlignment="1">
      <alignment horizontal="center" vertical="center"/>
    </xf>
    <xf numFmtId="2" fontId="7" fillId="83" borderId="0" xfId="0" applyNumberFormat="1" applyFont="1" applyFill="1" applyAlignment="1">
      <alignment horizontal="center" vertical="center"/>
    </xf>
    <xf numFmtId="2" fontId="7" fillId="84" borderId="0" xfId="0" applyNumberFormat="1" applyFont="1" applyFill="1" applyAlignment="1">
      <alignment horizontal="center" vertical="center"/>
    </xf>
    <xf numFmtId="2" fontId="7" fillId="85" borderId="0" xfId="0" applyNumberFormat="1" applyFont="1" applyFill="1" applyAlignment="1">
      <alignment horizontal="center" vertical="center"/>
    </xf>
    <xf numFmtId="2" fontId="7" fillId="86" borderId="0" xfId="0" applyNumberFormat="1" applyFont="1" applyFill="1" applyAlignment="1">
      <alignment horizontal="center" vertical="center"/>
    </xf>
    <xf numFmtId="2" fontId="7" fillId="87" borderId="0" xfId="0" applyNumberFormat="1" applyFont="1" applyFill="1" applyAlignment="1">
      <alignment horizontal="center" vertical="center"/>
    </xf>
    <xf numFmtId="2" fontId="7" fillId="88" borderId="0" xfId="0" applyNumberFormat="1" applyFont="1" applyFill="1" applyAlignment="1">
      <alignment horizontal="center" vertical="center"/>
    </xf>
    <xf numFmtId="2" fontId="7" fillId="89" borderId="0" xfId="0" applyNumberFormat="1" applyFont="1" applyFill="1" applyAlignment="1">
      <alignment horizontal="center" vertical="center"/>
    </xf>
    <xf numFmtId="2" fontId="7" fillId="90" borderId="0" xfId="0" applyNumberFormat="1" applyFont="1" applyFill="1" applyAlignment="1">
      <alignment horizontal="center" vertical="center"/>
    </xf>
    <xf numFmtId="2" fontId="7" fillId="91" borderId="0" xfId="0" applyNumberFormat="1" applyFont="1" applyFill="1" applyAlignment="1">
      <alignment horizontal="center" vertical="center"/>
    </xf>
    <xf numFmtId="2" fontId="7" fillId="92" borderId="0" xfId="0" applyNumberFormat="1" applyFont="1" applyFill="1" applyAlignment="1">
      <alignment horizontal="center" vertical="center"/>
    </xf>
    <xf numFmtId="2" fontId="7" fillId="93" borderId="0" xfId="0" applyNumberFormat="1" applyFont="1" applyFill="1" applyAlignment="1">
      <alignment horizontal="center" vertical="center"/>
    </xf>
    <xf numFmtId="2" fontId="7" fillId="94" borderId="0" xfId="0" applyNumberFormat="1" applyFont="1" applyFill="1" applyAlignment="1">
      <alignment horizontal="center" vertical="center"/>
    </xf>
    <xf numFmtId="2" fontId="7" fillId="95" borderId="0" xfId="0" applyNumberFormat="1" applyFont="1" applyFill="1" applyAlignment="1">
      <alignment horizontal="center" vertical="center"/>
    </xf>
    <xf numFmtId="2" fontId="7" fillId="96" borderId="0" xfId="0" applyNumberFormat="1" applyFont="1" applyFill="1" applyAlignment="1">
      <alignment horizontal="center" vertical="center"/>
    </xf>
    <xf numFmtId="2" fontId="7" fillId="97" borderId="0" xfId="0" applyNumberFormat="1" applyFont="1" applyFill="1" applyAlignment="1">
      <alignment horizontal="center" vertical="center"/>
    </xf>
    <xf numFmtId="2" fontId="7" fillId="98" borderId="0" xfId="0" applyNumberFormat="1" applyFont="1" applyFill="1" applyAlignment="1">
      <alignment horizontal="center" vertical="center"/>
    </xf>
    <xf numFmtId="2" fontId="7" fillId="99" borderId="0" xfId="0" applyNumberFormat="1" applyFont="1" applyFill="1" applyAlignment="1">
      <alignment horizontal="center" vertical="center"/>
    </xf>
    <xf numFmtId="2" fontId="7" fillId="100" borderId="0" xfId="0" applyNumberFormat="1" applyFont="1" applyFill="1" applyAlignment="1">
      <alignment horizontal="center" vertical="center"/>
    </xf>
    <xf numFmtId="2" fontId="7" fillId="101" borderId="0" xfId="0" applyNumberFormat="1" applyFont="1" applyFill="1" applyAlignment="1">
      <alignment horizontal="center" vertical="center"/>
    </xf>
    <xf numFmtId="2" fontId="7" fillId="102" borderId="0" xfId="0" applyNumberFormat="1" applyFont="1" applyFill="1" applyAlignment="1">
      <alignment horizontal="center" vertical="center"/>
    </xf>
    <xf numFmtId="2" fontId="7" fillId="103" borderId="0" xfId="0" applyNumberFormat="1" applyFont="1" applyFill="1" applyAlignment="1">
      <alignment horizontal="center" vertical="center"/>
    </xf>
    <xf numFmtId="2" fontId="7" fillId="104" borderId="0" xfId="0" applyNumberFormat="1" applyFont="1" applyFill="1" applyAlignment="1">
      <alignment horizontal="center" vertical="center"/>
    </xf>
    <xf numFmtId="2" fontId="7" fillId="105" borderId="0" xfId="0" applyNumberFormat="1" applyFont="1" applyFill="1" applyAlignment="1">
      <alignment horizontal="center" vertical="center"/>
    </xf>
    <xf numFmtId="2" fontId="7" fillId="106" borderId="0" xfId="0" applyNumberFormat="1" applyFont="1" applyFill="1" applyAlignment="1">
      <alignment horizontal="center" vertical="center"/>
    </xf>
    <xf numFmtId="2" fontId="7" fillId="107" borderId="0" xfId="0" applyNumberFormat="1" applyFont="1" applyFill="1" applyAlignment="1">
      <alignment horizontal="center" vertical="center"/>
    </xf>
    <xf numFmtId="2" fontId="7" fillId="108" borderId="0" xfId="0" applyNumberFormat="1" applyFont="1" applyFill="1" applyAlignment="1">
      <alignment horizontal="center" vertical="center"/>
    </xf>
    <xf numFmtId="2" fontId="7" fillId="109" borderId="0" xfId="0" applyNumberFormat="1" applyFont="1" applyFill="1" applyAlignment="1">
      <alignment horizontal="center" vertical="center"/>
    </xf>
    <xf numFmtId="2" fontId="7" fillId="110" borderId="0" xfId="0" applyNumberFormat="1" applyFont="1" applyFill="1" applyAlignment="1">
      <alignment horizontal="center" vertical="center"/>
    </xf>
    <xf numFmtId="2" fontId="7" fillId="111" borderId="0" xfId="0" applyNumberFormat="1" applyFont="1" applyFill="1" applyAlignment="1">
      <alignment horizontal="center" vertical="center"/>
    </xf>
    <xf numFmtId="2" fontId="7" fillId="112" borderId="0" xfId="0" applyNumberFormat="1" applyFont="1" applyFill="1" applyAlignment="1">
      <alignment horizontal="center" vertical="center"/>
    </xf>
    <xf numFmtId="2" fontId="7" fillId="113" borderId="0" xfId="0" applyNumberFormat="1" applyFont="1" applyFill="1" applyAlignment="1">
      <alignment horizontal="center" vertical="center"/>
    </xf>
    <xf numFmtId="2" fontId="7" fillId="114" borderId="0" xfId="0" applyNumberFormat="1" applyFont="1" applyFill="1" applyAlignment="1">
      <alignment horizontal="center" vertical="center"/>
    </xf>
    <xf numFmtId="2" fontId="7" fillId="115" borderId="0" xfId="0" applyNumberFormat="1" applyFont="1" applyFill="1" applyAlignment="1">
      <alignment horizontal="center" vertical="center"/>
    </xf>
    <xf numFmtId="2" fontId="7" fillId="116" borderId="0" xfId="0" applyNumberFormat="1" applyFont="1" applyFill="1" applyAlignment="1">
      <alignment horizontal="center" vertical="center"/>
    </xf>
    <xf numFmtId="2" fontId="7" fillId="117" borderId="0" xfId="0" applyNumberFormat="1" applyFont="1" applyFill="1" applyAlignment="1">
      <alignment horizontal="center" vertical="center"/>
    </xf>
    <xf numFmtId="2" fontId="7" fillId="118" borderId="0" xfId="0" applyNumberFormat="1" applyFont="1" applyFill="1" applyAlignment="1">
      <alignment horizontal="center" vertical="center"/>
    </xf>
    <xf numFmtId="2" fontId="7" fillId="119" borderId="0" xfId="0" applyNumberFormat="1" applyFont="1" applyFill="1" applyAlignment="1">
      <alignment horizontal="center" vertical="center"/>
    </xf>
    <xf numFmtId="2" fontId="7" fillId="120" borderId="0" xfId="0" applyNumberFormat="1" applyFont="1" applyFill="1" applyAlignment="1">
      <alignment horizontal="center" vertical="center"/>
    </xf>
    <xf numFmtId="2" fontId="7" fillId="121" borderId="0" xfId="0" applyNumberFormat="1" applyFont="1" applyFill="1" applyAlignment="1">
      <alignment horizontal="center" vertical="center"/>
    </xf>
    <xf numFmtId="2" fontId="7" fillId="122" borderId="0" xfId="0" applyNumberFormat="1" applyFont="1" applyFill="1" applyAlignment="1">
      <alignment horizontal="center" vertical="center"/>
    </xf>
    <xf numFmtId="2" fontId="7" fillId="123" borderId="0" xfId="0" applyNumberFormat="1" applyFont="1" applyFill="1" applyAlignment="1">
      <alignment horizontal="center" vertical="center"/>
    </xf>
    <xf numFmtId="2" fontId="7" fillId="124" borderId="0" xfId="0" applyNumberFormat="1" applyFont="1" applyFill="1" applyAlignment="1">
      <alignment horizontal="center" vertical="center"/>
    </xf>
    <xf numFmtId="2" fontId="7" fillId="125" borderId="0" xfId="0" applyNumberFormat="1" applyFont="1" applyFill="1" applyAlignment="1">
      <alignment horizontal="center" vertical="center"/>
    </xf>
    <xf numFmtId="2" fontId="7" fillId="126" borderId="0" xfId="0" applyNumberFormat="1" applyFont="1" applyFill="1" applyAlignment="1">
      <alignment horizontal="center" vertical="center"/>
    </xf>
    <xf numFmtId="2" fontId="7" fillId="127" borderId="0" xfId="0" applyNumberFormat="1" applyFont="1" applyFill="1" applyAlignment="1">
      <alignment horizontal="center" vertical="center"/>
    </xf>
    <xf numFmtId="2" fontId="7" fillId="128" borderId="0" xfId="0" applyNumberFormat="1" applyFont="1" applyFill="1" applyAlignment="1">
      <alignment horizontal="center" vertical="center"/>
    </xf>
    <xf numFmtId="2" fontId="7" fillId="129" borderId="0" xfId="0" applyNumberFormat="1" applyFont="1" applyFill="1" applyAlignment="1">
      <alignment horizontal="center" vertical="center"/>
    </xf>
    <xf numFmtId="2" fontId="7" fillId="130" borderId="0" xfId="0" applyNumberFormat="1" applyFont="1" applyFill="1" applyAlignment="1">
      <alignment horizontal="center" vertical="center"/>
    </xf>
    <xf numFmtId="2" fontId="7" fillId="131" borderId="0" xfId="0" applyNumberFormat="1" applyFont="1" applyFill="1" applyAlignment="1">
      <alignment horizontal="center" vertical="center"/>
    </xf>
    <xf numFmtId="2" fontId="7" fillId="132" borderId="0" xfId="0" applyNumberFormat="1" applyFont="1" applyFill="1" applyAlignment="1">
      <alignment horizontal="center" vertical="center"/>
    </xf>
    <xf numFmtId="2" fontId="7" fillId="133" borderId="0" xfId="0" applyNumberFormat="1" applyFont="1" applyFill="1" applyAlignment="1">
      <alignment horizontal="center" vertical="center"/>
    </xf>
    <xf numFmtId="2" fontId="7" fillId="134" borderId="0" xfId="0" applyNumberFormat="1" applyFont="1" applyFill="1" applyAlignment="1">
      <alignment horizontal="center" vertical="center"/>
    </xf>
    <xf numFmtId="2" fontId="7" fillId="135" borderId="0" xfId="0" applyNumberFormat="1" applyFont="1" applyFill="1" applyAlignment="1">
      <alignment horizontal="center" vertical="center"/>
    </xf>
    <xf numFmtId="2" fontId="7" fillId="136" borderId="0" xfId="0" applyNumberFormat="1" applyFont="1" applyFill="1" applyAlignment="1">
      <alignment horizontal="center" vertical="center"/>
    </xf>
    <xf numFmtId="2" fontId="7" fillId="137" borderId="0" xfId="0" applyNumberFormat="1" applyFont="1" applyFill="1" applyAlignment="1">
      <alignment horizontal="center" vertical="center"/>
    </xf>
    <xf numFmtId="2" fontId="7" fillId="139" borderId="0" xfId="0" applyNumberFormat="1" applyFont="1" applyFill="1" applyAlignment="1">
      <alignment horizontal="center" vertical="center"/>
    </xf>
    <xf numFmtId="2" fontId="7" fillId="140" borderId="0" xfId="0" applyNumberFormat="1" applyFont="1" applyFill="1" applyAlignment="1">
      <alignment horizontal="center" vertical="center"/>
    </xf>
    <xf numFmtId="2" fontId="7" fillId="141" borderId="0" xfId="0" applyNumberFormat="1" applyFont="1" applyFill="1" applyAlignment="1">
      <alignment horizontal="center" vertical="center"/>
    </xf>
    <xf numFmtId="2" fontId="7" fillId="142" borderId="0" xfId="0" applyNumberFormat="1" applyFont="1" applyFill="1" applyAlignment="1">
      <alignment horizontal="center" vertical="center"/>
    </xf>
    <xf numFmtId="2" fontId="7" fillId="143" borderId="0" xfId="0" applyNumberFormat="1" applyFont="1" applyFill="1" applyAlignment="1">
      <alignment horizontal="center" vertical="center"/>
    </xf>
    <xf numFmtId="2" fontId="7" fillId="144" borderId="0" xfId="0" applyNumberFormat="1" applyFont="1" applyFill="1" applyAlignment="1">
      <alignment horizontal="center" vertical="center"/>
    </xf>
    <xf numFmtId="2" fontId="7" fillId="145" borderId="0" xfId="0" applyNumberFormat="1" applyFont="1" applyFill="1" applyAlignment="1">
      <alignment horizontal="center" vertical="center"/>
    </xf>
    <xf numFmtId="2" fontId="7" fillId="146" borderId="0" xfId="0" applyNumberFormat="1" applyFont="1" applyFill="1" applyAlignment="1">
      <alignment horizontal="center" vertical="center"/>
    </xf>
    <xf numFmtId="2" fontId="7" fillId="147" borderId="0" xfId="0" applyNumberFormat="1" applyFont="1" applyFill="1" applyAlignment="1">
      <alignment horizontal="center" vertical="center"/>
    </xf>
    <xf numFmtId="2" fontId="7" fillId="148" borderId="0" xfId="0" applyNumberFormat="1" applyFont="1" applyFill="1" applyAlignment="1">
      <alignment horizontal="center" vertical="center"/>
    </xf>
    <xf numFmtId="2" fontId="7" fillId="149" borderId="0" xfId="0" applyNumberFormat="1" applyFont="1" applyFill="1" applyAlignment="1">
      <alignment horizontal="center" vertical="center"/>
    </xf>
    <xf numFmtId="2" fontId="7" fillId="150" borderId="0" xfId="0" applyNumberFormat="1" applyFont="1" applyFill="1" applyAlignment="1">
      <alignment horizontal="center" vertical="center"/>
    </xf>
    <xf numFmtId="2" fontId="7" fillId="151" borderId="0" xfId="0" applyNumberFormat="1" applyFont="1" applyFill="1" applyAlignment="1">
      <alignment horizontal="center" vertical="center"/>
    </xf>
    <xf numFmtId="2" fontId="7" fillId="152" borderId="0" xfId="0" applyNumberFormat="1" applyFont="1" applyFill="1" applyAlignment="1">
      <alignment horizontal="center" vertical="center"/>
    </xf>
    <xf numFmtId="2" fontId="7" fillId="153" borderId="0" xfId="0" applyNumberFormat="1" applyFont="1" applyFill="1" applyAlignment="1">
      <alignment horizontal="center" vertical="center"/>
    </xf>
    <xf numFmtId="2" fontId="7" fillId="154" borderId="0" xfId="0" applyNumberFormat="1" applyFont="1" applyFill="1" applyAlignment="1">
      <alignment horizontal="center" vertical="center"/>
    </xf>
    <xf numFmtId="2" fontId="7" fillId="155" borderId="0" xfId="0" applyNumberFormat="1" applyFont="1" applyFill="1" applyAlignment="1">
      <alignment horizontal="center" vertical="center"/>
    </xf>
    <xf numFmtId="2" fontId="7" fillId="156" borderId="0" xfId="0" applyNumberFormat="1" applyFont="1" applyFill="1" applyAlignment="1">
      <alignment horizontal="center" vertical="center"/>
    </xf>
    <xf numFmtId="2" fontId="7" fillId="157" borderId="0" xfId="0" applyNumberFormat="1" applyFont="1" applyFill="1" applyAlignment="1">
      <alignment horizontal="center" vertical="center"/>
    </xf>
    <xf numFmtId="2" fontId="7" fillId="158" borderId="0" xfId="0" applyNumberFormat="1" applyFont="1" applyFill="1" applyAlignment="1">
      <alignment horizontal="center" vertical="center"/>
    </xf>
    <xf numFmtId="2" fontId="7" fillId="159" borderId="0" xfId="0" applyNumberFormat="1" applyFont="1" applyFill="1" applyAlignment="1">
      <alignment horizontal="center" vertical="center"/>
    </xf>
    <xf numFmtId="2" fontId="7" fillId="160" borderId="0" xfId="0" applyNumberFormat="1" applyFont="1" applyFill="1" applyAlignment="1">
      <alignment horizontal="center" vertical="center"/>
    </xf>
    <xf numFmtId="2" fontId="7" fillId="161" borderId="0" xfId="0" applyNumberFormat="1" applyFont="1" applyFill="1" applyAlignment="1">
      <alignment horizontal="center" vertical="center"/>
    </xf>
    <xf numFmtId="2" fontId="7" fillId="162" borderId="0" xfId="0" applyNumberFormat="1" applyFont="1" applyFill="1" applyAlignment="1">
      <alignment horizontal="center" vertical="center"/>
    </xf>
    <xf numFmtId="2" fontId="7" fillId="163" borderId="0" xfId="0" applyNumberFormat="1" applyFont="1" applyFill="1" applyAlignment="1">
      <alignment horizontal="center" vertical="center"/>
    </xf>
    <xf numFmtId="2" fontId="7" fillId="164" borderId="0" xfId="0" applyNumberFormat="1" applyFont="1" applyFill="1" applyAlignment="1">
      <alignment horizontal="center" vertical="center"/>
    </xf>
    <xf numFmtId="2" fontId="7" fillId="165" borderId="0" xfId="0" applyNumberFormat="1" applyFont="1" applyFill="1" applyAlignment="1">
      <alignment horizontal="center" vertical="center"/>
    </xf>
    <xf numFmtId="2" fontId="7" fillId="166" borderId="0" xfId="0" applyNumberFormat="1" applyFont="1" applyFill="1" applyAlignment="1">
      <alignment horizontal="center" vertical="center"/>
    </xf>
    <xf numFmtId="2" fontId="7" fillId="167" borderId="0" xfId="0" applyNumberFormat="1" applyFont="1" applyFill="1" applyAlignment="1">
      <alignment horizontal="center" vertical="center"/>
    </xf>
    <xf numFmtId="2" fontId="7" fillId="168" borderId="0" xfId="0" applyNumberFormat="1" applyFont="1" applyFill="1" applyAlignment="1">
      <alignment horizontal="center" vertical="center"/>
    </xf>
    <xf numFmtId="2" fontId="7" fillId="169" borderId="0" xfId="0" applyNumberFormat="1" applyFont="1" applyFill="1" applyAlignment="1">
      <alignment horizontal="center" vertical="center"/>
    </xf>
    <xf numFmtId="2" fontId="7" fillId="170" borderId="0" xfId="0" applyNumberFormat="1" applyFont="1" applyFill="1" applyAlignment="1">
      <alignment horizontal="center" vertical="center"/>
    </xf>
    <xf numFmtId="2" fontId="7" fillId="171" borderId="0" xfId="0" applyNumberFormat="1" applyFont="1" applyFill="1" applyAlignment="1">
      <alignment horizontal="center" vertical="center"/>
    </xf>
    <xf numFmtId="2" fontId="7" fillId="172" borderId="0" xfId="0" applyNumberFormat="1" applyFont="1" applyFill="1" applyAlignment="1">
      <alignment horizontal="center" vertical="center"/>
    </xf>
    <xf numFmtId="2" fontId="7" fillId="173" borderId="0" xfId="0" applyNumberFormat="1" applyFont="1" applyFill="1" applyAlignment="1">
      <alignment horizontal="center" vertical="center"/>
    </xf>
    <xf numFmtId="2" fontId="7" fillId="174" borderId="0" xfId="0" applyNumberFormat="1" applyFont="1" applyFill="1" applyAlignment="1">
      <alignment horizontal="center" vertical="center"/>
    </xf>
    <xf numFmtId="2" fontId="7" fillId="175" borderId="0" xfId="0" applyNumberFormat="1" applyFont="1" applyFill="1" applyAlignment="1">
      <alignment horizontal="center" vertical="center"/>
    </xf>
    <xf numFmtId="2" fontId="7" fillId="176" borderId="0" xfId="0" applyNumberFormat="1" applyFont="1" applyFill="1" applyAlignment="1">
      <alignment horizontal="center" vertical="center"/>
    </xf>
    <xf numFmtId="2" fontId="7" fillId="177" borderId="0" xfId="0" applyNumberFormat="1" applyFont="1" applyFill="1" applyAlignment="1">
      <alignment horizontal="center" vertical="center"/>
    </xf>
    <xf numFmtId="2" fontId="7" fillId="178" borderId="0" xfId="0" applyNumberFormat="1" applyFont="1" applyFill="1" applyAlignment="1">
      <alignment horizontal="center" vertical="center"/>
    </xf>
    <xf numFmtId="2" fontId="7" fillId="179" borderId="0" xfId="0" applyNumberFormat="1" applyFont="1" applyFill="1" applyAlignment="1">
      <alignment horizontal="center" vertical="center"/>
    </xf>
    <xf numFmtId="2" fontId="7" fillId="180" borderId="0" xfId="0" applyNumberFormat="1" applyFont="1" applyFill="1" applyAlignment="1">
      <alignment horizontal="center" vertical="center"/>
    </xf>
    <xf numFmtId="2" fontId="7" fillId="181" borderId="0" xfId="0" applyNumberFormat="1" applyFont="1" applyFill="1" applyAlignment="1">
      <alignment horizontal="center" vertical="center"/>
    </xf>
    <xf numFmtId="2" fontId="7" fillId="182" borderId="0" xfId="0" applyNumberFormat="1" applyFont="1" applyFill="1" applyAlignment="1">
      <alignment horizontal="center" vertical="center"/>
    </xf>
    <xf numFmtId="2" fontId="7" fillId="183" borderId="0" xfId="0" applyNumberFormat="1" applyFont="1" applyFill="1" applyAlignment="1">
      <alignment horizontal="center" vertical="center"/>
    </xf>
    <xf numFmtId="2" fontId="7" fillId="184" borderId="0" xfId="0" applyNumberFormat="1" applyFont="1" applyFill="1" applyAlignment="1">
      <alignment horizontal="center" vertical="center"/>
    </xf>
    <xf numFmtId="2" fontId="7" fillId="185" borderId="0" xfId="0" applyNumberFormat="1" applyFont="1" applyFill="1" applyAlignment="1">
      <alignment horizontal="center" vertical="center"/>
    </xf>
    <xf numFmtId="2" fontId="7" fillId="186" borderId="0" xfId="0" applyNumberFormat="1" applyFont="1" applyFill="1" applyAlignment="1">
      <alignment horizontal="center" vertical="center"/>
    </xf>
    <xf numFmtId="2" fontId="7" fillId="187" borderId="0" xfId="0" applyNumberFormat="1" applyFont="1" applyFill="1" applyAlignment="1">
      <alignment horizontal="center" vertical="center"/>
    </xf>
    <xf numFmtId="2" fontId="7" fillId="188" borderId="0" xfId="0" applyNumberFormat="1" applyFont="1" applyFill="1" applyAlignment="1">
      <alignment horizontal="center" vertical="center"/>
    </xf>
    <xf numFmtId="2" fontId="7" fillId="189" borderId="0" xfId="0" applyNumberFormat="1" applyFont="1" applyFill="1" applyAlignment="1">
      <alignment horizontal="center" vertical="center"/>
    </xf>
    <xf numFmtId="2" fontId="7" fillId="190" borderId="0" xfId="0" applyNumberFormat="1" applyFont="1" applyFill="1" applyAlignment="1">
      <alignment horizontal="center" vertical="center"/>
    </xf>
    <xf numFmtId="2" fontId="7" fillId="191" borderId="0" xfId="0" applyNumberFormat="1" applyFont="1" applyFill="1" applyAlignment="1">
      <alignment horizontal="center" vertical="center"/>
    </xf>
    <xf numFmtId="2" fontId="7" fillId="192" borderId="0" xfId="0" applyNumberFormat="1" applyFont="1" applyFill="1" applyAlignment="1">
      <alignment horizontal="center" vertical="center"/>
    </xf>
    <xf numFmtId="2" fontId="7" fillId="193" borderId="0" xfId="0" applyNumberFormat="1" applyFont="1" applyFill="1" applyAlignment="1">
      <alignment horizontal="center" vertical="center"/>
    </xf>
    <xf numFmtId="2" fontId="7" fillId="194" borderId="0" xfId="0" applyNumberFormat="1" applyFont="1" applyFill="1" applyAlignment="1">
      <alignment horizontal="center" vertical="center"/>
    </xf>
    <xf numFmtId="2" fontId="7" fillId="195" borderId="0" xfId="0" applyNumberFormat="1" applyFont="1" applyFill="1" applyAlignment="1">
      <alignment horizontal="center" vertical="center"/>
    </xf>
    <xf numFmtId="2" fontId="7" fillId="196" borderId="0" xfId="0" applyNumberFormat="1" applyFont="1" applyFill="1" applyAlignment="1">
      <alignment horizontal="center" vertical="center"/>
    </xf>
    <xf numFmtId="2" fontId="7" fillId="197" borderId="0" xfId="0" applyNumberFormat="1" applyFont="1" applyFill="1" applyAlignment="1">
      <alignment horizontal="center" vertical="center"/>
    </xf>
    <xf numFmtId="2" fontId="7" fillId="198" borderId="0" xfId="0" applyNumberFormat="1" applyFont="1" applyFill="1" applyAlignment="1">
      <alignment horizontal="center" vertical="center"/>
    </xf>
    <xf numFmtId="2" fontId="7" fillId="199" borderId="0" xfId="0" applyNumberFormat="1" applyFont="1" applyFill="1" applyAlignment="1">
      <alignment horizontal="center" vertical="center"/>
    </xf>
    <xf numFmtId="2" fontId="7" fillId="200" borderId="0" xfId="0" applyNumberFormat="1" applyFont="1" applyFill="1" applyAlignment="1">
      <alignment horizontal="center" vertical="center"/>
    </xf>
    <xf numFmtId="2" fontId="7" fillId="201" borderId="0" xfId="0" applyNumberFormat="1" applyFont="1" applyFill="1" applyAlignment="1">
      <alignment horizontal="center" vertical="center"/>
    </xf>
    <xf numFmtId="2" fontId="7" fillId="202" borderId="0" xfId="0" applyNumberFormat="1" applyFont="1" applyFill="1" applyAlignment="1">
      <alignment horizontal="center" vertical="center"/>
    </xf>
    <xf numFmtId="2" fontId="7" fillId="203" borderId="0" xfId="0" applyNumberFormat="1" applyFont="1" applyFill="1" applyAlignment="1">
      <alignment horizontal="center" vertical="center"/>
    </xf>
    <xf numFmtId="2" fontId="7" fillId="204" borderId="0" xfId="0" applyNumberFormat="1" applyFont="1" applyFill="1" applyAlignment="1">
      <alignment horizontal="center" vertical="center"/>
    </xf>
    <xf numFmtId="2" fontId="7" fillId="205" borderId="0" xfId="0" applyNumberFormat="1" applyFont="1" applyFill="1" applyAlignment="1">
      <alignment horizontal="center" vertical="center"/>
    </xf>
    <xf numFmtId="2" fontId="7" fillId="206" borderId="0" xfId="0" applyNumberFormat="1" applyFont="1" applyFill="1" applyAlignment="1">
      <alignment horizontal="center" vertical="center"/>
    </xf>
    <xf numFmtId="2" fontId="7" fillId="207" borderId="0" xfId="0" applyNumberFormat="1" applyFont="1" applyFill="1" applyAlignment="1">
      <alignment horizontal="center" vertical="center"/>
    </xf>
    <xf numFmtId="2" fontId="7" fillId="208" borderId="0" xfId="0" applyNumberFormat="1" applyFont="1" applyFill="1" applyAlignment="1">
      <alignment horizontal="center" vertical="center"/>
    </xf>
    <xf numFmtId="2" fontId="7" fillId="209" borderId="0" xfId="0" applyNumberFormat="1" applyFont="1" applyFill="1" applyAlignment="1">
      <alignment horizontal="center" vertical="center"/>
    </xf>
    <xf numFmtId="2" fontId="7" fillId="210" borderId="0" xfId="0" applyNumberFormat="1" applyFont="1" applyFill="1" applyAlignment="1">
      <alignment horizontal="center" vertical="center"/>
    </xf>
    <xf numFmtId="2" fontId="7" fillId="211" borderId="0" xfId="0" applyNumberFormat="1" applyFont="1" applyFill="1" applyAlignment="1">
      <alignment horizontal="center" vertical="center"/>
    </xf>
    <xf numFmtId="2" fontId="7" fillId="212" borderId="0" xfId="0" applyNumberFormat="1" applyFont="1" applyFill="1" applyAlignment="1">
      <alignment horizontal="center" vertical="center"/>
    </xf>
    <xf numFmtId="2" fontId="7" fillId="213" borderId="0" xfId="0" applyNumberFormat="1" applyFont="1" applyFill="1" applyAlignment="1">
      <alignment horizontal="center" vertical="center"/>
    </xf>
    <xf numFmtId="2" fontId="7" fillId="214" borderId="0" xfId="0" applyNumberFormat="1" applyFont="1" applyFill="1" applyAlignment="1">
      <alignment horizontal="center" vertical="center"/>
    </xf>
    <xf numFmtId="2" fontId="7" fillId="215" borderId="0" xfId="0" applyNumberFormat="1" applyFont="1" applyFill="1" applyAlignment="1">
      <alignment horizontal="center" vertical="center"/>
    </xf>
    <xf numFmtId="2" fontId="7" fillId="216" borderId="0" xfId="0" applyNumberFormat="1" applyFont="1" applyFill="1" applyAlignment="1">
      <alignment horizontal="center" vertical="center"/>
    </xf>
    <xf numFmtId="2" fontId="7" fillId="217" borderId="0" xfId="0" applyNumberFormat="1" applyFont="1" applyFill="1" applyAlignment="1">
      <alignment horizontal="center" vertical="center"/>
    </xf>
    <xf numFmtId="2" fontId="7" fillId="218" borderId="0" xfId="0" applyNumberFormat="1" applyFont="1" applyFill="1" applyAlignment="1">
      <alignment horizontal="center" vertical="center"/>
    </xf>
    <xf numFmtId="2" fontId="7" fillId="219" borderId="0" xfId="0" applyNumberFormat="1" applyFont="1" applyFill="1" applyAlignment="1">
      <alignment horizontal="center" vertical="center"/>
    </xf>
    <xf numFmtId="2" fontId="7" fillId="220" borderId="0" xfId="0" applyNumberFormat="1" applyFont="1" applyFill="1" applyAlignment="1">
      <alignment horizontal="center" vertical="center"/>
    </xf>
    <xf numFmtId="2" fontId="7" fillId="221" borderId="0" xfId="0" applyNumberFormat="1" applyFont="1" applyFill="1" applyAlignment="1">
      <alignment horizontal="center" vertical="center"/>
    </xf>
    <xf numFmtId="2" fontId="7" fillId="222" borderId="0" xfId="0" applyNumberFormat="1" applyFont="1" applyFill="1" applyAlignment="1">
      <alignment horizontal="center" vertical="center"/>
    </xf>
    <xf numFmtId="2" fontId="7" fillId="223" borderId="0" xfId="0" applyNumberFormat="1" applyFont="1" applyFill="1" applyAlignment="1">
      <alignment horizontal="center" vertical="center"/>
    </xf>
    <xf numFmtId="2" fontId="7" fillId="224" borderId="0" xfId="0" applyNumberFormat="1" applyFont="1" applyFill="1" applyAlignment="1">
      <alignment horizontal="center" vertical="center"/>
    </xf>
    <xf numFmtId="2" fontId="7" fillId="225" borderId="0" xfId="0" applyNumberFormat="1" applyFont="1" applyFill="1" applyAlignment="1">
      <alignment horizontal="center" vertical="center"/>
    </xf>
    <xf numFmtId="2" fontId="7" fillId="226" borderId="0" xfId="0" applyNumberFormat="1" applyFont="1" applyFill="1" applyAlignment="1">
      <alignment horizontal="center" vertical="center"/>
    </xf>
    <xf numFmtId="2" fontId="7" fillId="227" borderId="0" xfId="0" applyNumberFormat="1" applyFont="1" applyFill="1" applyAlignment="1">
      <alignment horizontal="center" vertical="center"/>
    </xf>
    <xf numFmtId="2" fontId="7" fillId="228" borderId="0" xfId="0" applyNumberFormat="1" applyFont="1" applyFill="1" applyAlignment="1">
      <alignment horizontal="center" vertical="center"/>
    </xf>
    <xf numFmtId="2" fontId="7" fillId="229" borderId="0" xfId="0" applyNumberFormat="1" applyFont="1" applyFill="1" applyAlignment="1">
      <alignment horizontal="center" vertical="center"/>
    </xf>
    <xf numFmtId="2" fontId="7" fillId="230" borderId="0" xfId="0" applyNumberFormat="1" applyFont="1" applyFill="1" applyAlignment="1">
      <alignment horizontal="center" vertical="center"/>
    </xf>
    <xf numFmtId="2" fontId="7" fillId="231" borderId="0" xfId="0" applyNumberFormat="1" applyFont="1" applyFill="1" applyAlignment="1">
      <alignment horizontal="center" vertical="center"/>
    </xf>
    <xf numFmtId="2" fontId="7" fillId="232" borderId="0" xfId="0" applyNumberFormat="1" applyFont="1" applyFill="1" applyAlignment="1">
      <alignment horizontal="center" vertical="center"/>
    </xf>
    <xf numFmtId="2" fontId="7" fillId="233" borderId="0" xfId="0" applyNumberFormat="1" applyFont="1" applyFill="1" applyAlignment="1">
      <alignment horizontal="center" vertical="center"/>
    </xf>
    <xf numFmtId="2" fontId="7" fillId="234" borderId="0" xfId="0" applyNumberFormat="1" applyFont="1" applyFill="1" applyAlignment="1">
      <alignment horizontal="center" vertical="center"/>
    </xf>
    <xf numFmtId="2" fontId="7" fillId="235" borderId="0" xfId="0" applyNumberFormat="1" applyFont="1" applyFill="1" applyAlignment="1">
      <alignment horizontal="center" vertical="center"/>
    </xf>
    <xf numFmtId="2" fontId="7" fillId="236" borderId="0" xfId="0" applyNumberFormat="1" applyFont="1" applyFill="1" applyAlignment="1">
      <alignment horizontal="center" vertical="center"/>
    </xf>
    <xf numFmtId="2" fontId="7" fillId="237" borderId="0" xfId="0" applyNumberFormat="1" applyFont="1" applyFill="1" applyAlignment="1">
      <alignment horizontal="center" vertical="center"/>
    </xf>
    <xf numFmtId="2" fontId="7" fillId="238" borderId="0" xfId="0" applyNumberFormat="1" applyFont="1" applyFill="1" applyAlignment="1">
      <alignment horizontal="center" vertical="center"/>
    </xf>
    <xf numFmtId="2" fontId="7" fillId="239" borderId="0" xfId="0" applyNumberFormat="1" applyFont="1" applyFill="1" applyAlignment="1">
      <alignment horizontal="center" vertical="center"/>
    </xf>
    <xf numFmtId="2" fontId="7" fillId="240" borderId="0" xfId="0" applyNumberFormat="1" applyFont="1" applyFill="1" applyAlignment="1">
      <alignment horizontal="center" vertical="center"/>
    </xf>
    <xf numFmtId="0" fontId="0" fillId="0" borderId="0" xfId="0" applyAlignment="1">
      <alignment vertical="top"/>
    </xf>
    <xf numFmtId="0" fontId="0" fillId="0" borderId="0" xfId="0" applyAlignment="1">
      <alignment vertical="top" wrapText="1"/>
    </xf>
    <xf numFmtId="47" fontId="0" fillId="0" borderId="0" xfId="0" applyNumberFormat="1" applyAlignment="1">
      <alignment vertical="top"/>
    </xf>
    <xf numFmtId="0" fontId="0" fillId="0" borderId="0" xfId="0" applyAlignment="1">
      <alignment horizontal="left" wrapText="1"/>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5" xfId="0" applyFont="1" applyBorder="1" applyAlignment="1">
      <alignment vertical="center" wrapText="1"/>
    </xf>
    <xf numFmtId="0" fontId="11" fillId="0" borderId="7" xfId="0" applyFont="1" applyBorder="1" applyAlignment="1">
      <alignment vertical="center" wrapText="1"/>
    </xf>
    <xf numFmtId="0" fontId="11" fillId="0" borderId="0" xfId="0" applyFont="1" applyAlignment="1">
      <alignment horizontal="left" vertical="top"/>
    </xf>
    <xf numFmtId="0" fontId="11" fillId="0" borderId="23" xfId="0" applyFont="1" applyFill="1" applyBorder="1" applyAlignment="1">
      <alignment vertical="center" wrapText="1"/>
    </xf>
    <xf numFmtId="0" fontId="11" fillId="0" borderId="1" xfId="0" applyFont="1" applyFill="1" applyBorder="1" applyAlignment="1">
      <alignment vertical="center" wrapText="1"/>
    </xf>
    <xf numFmtId="0" fontId="11" fillId="0" borderId="22" xfId="0" applyFont="1" applyFill="1" applyBorder="1" applyAlignment="1">
      <alignment vertical="center" wrapText="1"/>
    </xf>
    <xf numFmtId="0" fontId="12" fillId="0" borderId="23" xfId="0" applyFont="1" applyBorder="1"/>
    <xf numFmtId="2" fontId="12" fillId="0" borderId="23" xfId="0" applyNumberFormat="1" applyFont="1" applyBorder="1"/>
    <xf numFmtId="0" fontId="12" fillId="0" borderId="22" xfId="0" applyFont="1" applyBorder="1"/>
    <xf numFmtId="0" fontId="0" fillId="0" borderId="18" xfId="0" applyFont="1" applyBorder="1" applyAlignment="1">
      <alignment horizontal="center" vertical="center"/>
    </xf>
    <xf numFmtId="0" fontId="1" fillId="0" borderId="8" xfId="0" applyFont="1" applyBorder="1" applyAlignment="1">
      <alignment horizontal="center" vertical="center"/>
    </xf>
    <xf numFmtId="164" fontId="0" fillId="0" borderId="25" xfId="0" applyNumberFormat="1" applyFont="1" applyBorder="1" applyAlignment="1">
      <alignment horizontal="center" vertical="center"/>
    </xf>
    <xf numFmtId="2" fontId="0" fillId="0" borderId="26" xfId="0" applyNumberFormat="1" applyFont="1" applyBorder="1" applyAlignment="1">
      <alignment horizontal="center" vertical="center"/>
    </xf>
    <xf numFmtId="164" fontId="0" fillId="0" borderId="27" xfId="0" applyNumberFormat="1" applyFont="1" applyBorder="1" applyAlignment="1">
      <alignment horizontal="center" vertical="center"/>
    </xf>
    <xf numFmtId="2" fontId="0" fillId="0" borderId="28" xfId="0" applyNumberFormat="1" applyFont="1" applyBorder="1" applyAlignment="1">
      <alignment horizontal="center" vertical="center"/>
    </xf>
    <xf numFmtId="164" fontId="0" fillId="0" borderId="29" xfId="0" applyNumberFormat="1" applyFont="1" applyBorder="1" applyAlignment="1">
      <alignment horizontal="center" vertical="center"/>
    </xf>
    <xf numFmtId="2" fontId="0" fillId="0" borderId="30" xfId="0" applyNumberFormat="1" applyFont="1" applyBorder="1" applyAlignment="1">
      <alignment horizontal="center" vertical="center"/>
    </xf>
    <xf numFmtId="0" fontId="1" fillId="0" borderId="31" xfId="0" applyFont="1" applyBorder="1" applyAlignment="1">
      <alignment horizontal="center" vertical="center"/>
    </xf>
    <xf numFmtId="164" fontId="0" fillId="0" borderId="32" xfId="0" applyNumberFormat="1" applyFont="1" applyBorder="1" applyAlignment="1">
      <alignment horizontal="center" vertical="center"/>
    </xf>
    <xf numFmtId="2" fontId="0" fillId="0" borderId="33" xfId="0" applyNumberFormat="1" applyFont="1" applyBorder="1" applyAlignment="1">
      <alignment horizontal="center" vertical="center"/>
    </xf>
    <xf numFmtId="0" fontId="0" fillId="0" borderId="24" xfId="0" applyBorder="1"/>
    <xf numFmtId="0" fontId="0" fillId="0" borderId="0" xfId="0" applyFont="1" applyBorder="1" applyAlignment="1">
      <alignment vertical="top"/>
    </xf>
    <xf numFmtId="0" fontId="0" fillId="0" borderId="19" xfId="0" applyFont="1" applyBorder="1" applyAlignment="1">
      <alignment horizontal="center" vertical="center"/>
    </xf>
    <xf numFmtId="164" fontId="0" fillId="0" borderId="34" xfId="0" applyNumberFormat="1" applyFont="1" applyBorder="1" applyAlignment="1">
      <alignment horizontal="center" vertical="center"/>
    </xf>
    <xf numFmtId="0" fontId="1" fillId="0" borderId="23" xfId="0" applyFont="1" applyBorder="1" applyAlignment="1">
      <alignment horizontal="center" vertical="center"/>
    </xf>
    <xf numFmtId="164" fontId="0" fillId="0" borderId="28" xfId="0" applyNumberFormat="1" applyFont="1" applyBorder="1" applyAlignment="1">
      <alignment horizontal="center" vertical="center"/>
    </xf>
    <xf numFmtId="164" fontId="0" fillId="0" borderId="26" xfId="0" applyNumberFormat="1" applyFont="1" applyBorder="1" applyAlignment="1">
      <alignment horizontal="center" vertical="center"/>
    </xf>
    <xf numFmtId="164" fontId="0" fillId="0" borderId="33" xfId="0" applyNumberFormat="1" applyFont="1" applyBorder="1" applyAlignment="1">
      <alignment horizontal="center" vertical="center"/>
    </xf>
    <xf numFmtId="164" fontId="0" fillId="0" borderId="30" xfId="0" applyNumberFormat="1" applyFont="1" applyBorder="1" applyAlignment="1">
      <alignment horizontal="center" vertical="center"/>
    </xf>
    <xf numFmtId="0" fontId="0" fillId="0" borderId="0" xfId="0" applyBorder="1"/>
    <xf numFmtId="0" fontId="0" fillId="0" borderId="0" xfId="0" applyFont="1" applyFill="1" applyAlignment="1">
      <alignment horizontal="center" vertical="center"/>
    </xf>
    <xf numFmtId="164" fontId="0" fillId="0" borderId="27" xfId="0" applyNumberFormat="1" applyFont="1" applyBorder="1" applyAlignment="1">
      <alignment horizontal="center" vertical="center"/>
    </xf>
    <xf numFmtId="164" fontId="0" fillId="0" borderId="28" xfId="0" applyNumberFormat="1"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64" fontId="0" fillId="0" borderId="35" xfId="0" applyNumberFormat="1" applyFont="1" applyBorder="1" applyAlignment="1">
      <alignment horizontal="center" vertical="center"/>
    </xf>
    <xf numFmtId="164" fontId="0" fillId="0" borderId="36" xfId="0" applyNumberFormat="1" applyFont="1" applyBorder="1" applyAlignment="1">
      <alignment horizontal="center" vertical="center"/>
    </xf>
    <xf numFmtId="164" fontId="0" fillId="0" borderId="37" xfId="0" applyNumberFormat="1" applyFont="1" applyBorder="1" applyAlignment="1">
      <alignment horizontal="center" vertical="center"/>
    </xf>
    <xf numFmtId="164" fontId="0" fillId="0" borderId="38" xfId="0" applyNumberFormat="1" applyFont="1" applyBorder="1" applyAlignment="1">
      <alignment horizontal="center" vertical="center"/>
    </xf>
    <xf numFmtId="164" fontId="0" fillId="0" borderId="25" xfId="0" applyNumberFormat="1" applyFont="1" applyBorder="1" applyAlignment="1">
      <alignment horizontal="center" vertical="center"/>
    </xf>
    <xf numFmtId="164" fontId="0" fillId="0" borderId="26" xfId="0" applyNumberFormat="1" applyFont="1" applyBorder="1" applyAlignment="1">
      <alignment horizontal="center" vertical="center"/>
    </xf>
    <xf numFmtId="0" fontId="0" fillId="0" borderId="0" xfId="0" applyAlignment="1">
      <alignment horizontal="left" wrapText="1"/>
    </xf>
    <xf numFmtId="0" fontId="1" fillId="0" borderId="1" xfId="0" applyFont="1" applyBorder="1" applyAlignment="1">
      <alignment horizontal="left" vertical="center"/>
    </xf>
    <xf numFmtId="0" fontId="1" fillId="0" borderId="9" xfId="0" applyFont="1" applyBorder="1" applyAlignment="1">
      <alignment horizontal="left" vertical="center"/>
    </xf>
    <xf numFmtId="0" fontId="0" fillId="0" borderId="1"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left" vertical="center"/>
    </xf>
    <xf numFmtId="0" fontId="0" fillId="0" borderId="9" xfId="0" applyFont="1" applyBorder="1" applyAlignment="1">
      <alignment horizontal="left" vertical="center"/>
    </xf>
    <xf numFmtId="0" fontId="1" fillId="0" borderId="5" xfId="0" applyFont="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1" fillId="0" borderId="6" xfId="0" applyFont="1" applyBorder="1" applyAlignment="1">
      <alignment horizontal="left" vertical="center"/>
    </xf>
    <xf numFmtId="0" fontId="0" fillId="0" borderId="6" xfId="0" applyFont="1" applyBorder="1" applyAlignment="1">
      <alignment horizontal="center" vertical="center"/>
    </xf>
    <xf numFmtId="0" fontId="0" fillId="0" borderId="6" xfId="0" applyFont="1" applyBorder="1" applyAlignment="1">
      <alignment horizontal="left" vertical="center"/>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1" fillId="0" borderId="1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0" fillId="0" borderId="11" xfId="0" applyFont="1" applyBorder="1" applyAlignment="1">
      <alignment horizontal="center" vertical="center"/>
    </xf>
    <xf numFmtId="0" fontId="0" fillId="0" borderId="1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7" xfId="0" applyFont="1" applyBorder="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top" wrapText="1"/>
    </xf>
    <xf numFmtId="0" fontId="1" fillId="0" borderId="18" xfId="0" applyFont="1" applyBorder="1" applyAlignment="1">
      <alignment horizontal="center" vertical="center"/>
    </xf>
    <xf numFmtId="0" fontId="1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104775</xdr:rowOff>
    </xdr:from>
    <xdr:to>
      <xdr:col>20</xdr:col>
      <xdr:colOff>428625</xdr:colOff>
      <xdr:row>67</xdr:row>
      <xdr:rowOff>76200</xdr:rowOff>
    </xdr:to>
    <xdr:pic>
      <xdr:nvPicPr>
        <xdr:cNvPr id="2" name="Picture 1">
          <a:extLst>
            <a:ext uri="{FF2B5EF4-FFF2-40B4-BE49-F238E27FC236}">
              <a16:creationId xmlns:a16="http://schemas.microsoft.com/office/drawing/2014/main" id="{C5F0AF05-6324-4C47-A274-A44627DF3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2950"/>
          <a:ext cx="16373475" cy="917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2D050-4AEF-5C41-A297-9BC6A6750462}">
  <dimension ref="A1:EW257"/>
  <sheetViews>
    <sheetView topLeftCell="A229" workbookViewId="0">
      <selection activeCell="G257" sqref="G257"/>
    </sheetView>
  </sheetViews>
  <sheetFormatPr defaultColWidth="13" defaultRowHeight="15.5" x14ac:dyDescent="0.35"/>
  <sheetData>
    <row r="1" spans="1:31" ht="85" customHeight="1" x14ac:dyDescent="0.35">
      <c r="A1" s="316" t="s">
        <v>490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row>
    <row r="2" spans="1:31" ht="18.75" customHeight="1" thickBot="1" x14ac:dyDescent="0.4">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row>
    <row r="3" spans="1:31" ht="16" thickBot="1" x14ac:dyDescent="0.4">
      <c r="H3" s="307" t="s">
        <v>488</v>
      </c>
      <c r="I3" s="308"/>
      <c r="J3" s="308"/>
      <c r="K3" s="308"/>
      <c r="L3" s="308"/>
      <c r="M3" s="308"/>
      <c r="N3" s="308"/>
      <c r="O3" s="308"/>
      <c r="P3" s="308"/>
      <c r="Q3" s="308"/>
      <c r="R3" s="308"/>
      <c r="S3" s="308"/>
      <c r="T3" s="308"/>
      <c r="U3" s="308"/>
      <c r="V3" s="308"/>
      <c r="W3" s="308"/>
      <c r="X3" s="308"/>
      <c r="Y3" s="308"/>
      <c r="Z3" s="308"/>
      <c r="AA3" s="308"/>
      <c r="AB3" s="308"/>
      <c r="AC3" s="308"/>
      <c r="AD3" s="308"/>
      <c r="AE3" s="309"/>
    </row>
    <row r="4" spans="1:31" ht="16" thickBot="1" x14ac:dyDescent="0.4">
      <c r="A4" s="340" t="s">
        <v>0</v>
      </c>
      <c r="B4" s="340" t="s">
        <v>1</v>
      </c>
      <c r="C4" s="340" t="s">
        <v>2</v>
      </c>
      <c r="D4" s="9" t="s">
        <v>3</v>
      </c>
      <c r="E4" s="340" t="s">
        <v>4</v>
      </c>
      <c r="F4" s="340" t="s">
        <v>5</v>
      </c>
      <c r="G4" s="335" t="s">
        <v>6</v>
      </c>
      <c r="H4" s="307" t="s">
        <v>8</v>
      </c>
      <c r="I4" s="308"/>
      <c r="J4" s="307" t="s">
        <v>9</v>
      </c>
      <c r="K4" s="309"/>
      <c r="L4" s="307" t="s">
        <v>10</v>
      </c>
      <c r="M4" s="309"/>
      <c r="N4" s="307" t="s">
        <v>11</v>
      </c>
      <c r="O4" s="309"/>
      <c r="P4" s="307" t="s">
        <v>12</v>
      </c>
      <c r="Q4" s="309"/>
      <c r="R4" s="307" t="s">
        <v>13</v>
      </c>
      <c r="S4" s="309"/>
      <c r="T4" s="307" t="s">
        <v>14</v>
      </c>
      <c r="U4" s="309"/>
      <c r="V4" s="307" t="s">
        <v>15</v>
      </c>
      <c r="W4" s="309"/>
      <c r="X4" s="308" t="s">
        <v>16</v>
      </c>
      <c r="Y4" s="308"/>
      <c r="Z4" s="307" t="s">
        <v>17</v>
      </c>
      <c r="AA4" s="309"/>
      <c r="AB4" s="307" t="s">
        <v>18</v>
      </c>
      <c r="AC4" s="309"/>
      <c r="AD4" s="308" t="s">
        <v>19</v>
      </c>
      <c r="AE4" s="309"/>
    </row>
    <row r="5" spans="1:31" ht="16" thickBot="1" x14ac:dyDescent="0.4">
      <c r="A5" s="341"/>
      <c r="B5" s="341"/>
      <c r="C5" s="341"/>
      <c r="D5" s="10" t="s">
        <v>599</v>
      </c>
      <c r="E5" s="341"/>
      <c r="F5" s="341"/>
      <c r="G5" s="336"/>
      <c r="H5" s="284" t="s">
        <v>573</v>
      </c>
      <c r="I5" s="284" t="s">
        <v>574</v>
      </c>
      <c r="J5" s="271" t="s">
        <v>573</v>
      </c>
      <c r="K5" s="9" t="s">
        <v>574</v>
      </c>
      <c r="L5" s="284" t="s">
        <v>573</v>
      </c>
      <c r="M5" s="284" t="s">
        <v>574</v>
      </c>
      <c r="N5" s="284" t="s">
        <v>573</v>
      </c>
      <c r="O5" s="284" t="s">
        <v>574</v>
      </c>
      <c r="P5" s="284" t="s">
        <v>573</v>
      </c>
      <c r="Q5" s="284" t="s">
        <v>574</v>
      </c>
      <c r="R5" s="284" t="s">
        <v>573</v>
      </c>
      <c r="S5" s="284" t="s">
        <v>574</v>
      </c>
      <c r="T5" s="284" t="s">
        <v>573</v>
      </c>
      <c r="U5" s="284" t="s">
        <v>574</v>
      </c>
      <c r="V5" s="284" t="s">
        <v>573</v>
      </c>
      <c r="W5" s="284" t="s">
        <v>574</v>
      </c>
      <c r="X5" s="284" t="s">
        <v>573</v>
      </c>
      <c r="Y5" s="284" t="s">
        <v>574</v>
      </c>
      <c r="Z5" s="284" t="s">
        <v>573</v>
      </c>
      <c r="AA5" s="284" t="s">
        <v>574</v>
      </c>
      <c r="AB5" s="284" t="s">
        <v>573</v>
      </c>
      <c r="AC5" s="284" t="s">
        <v>574</v>
      </c>
      <c r="AD5" s="284" t="s">
        <v>573</v>
      </c>
      <c r="AE5" s="284" t="s">
        <v>574</v>
      </c>
    </row>
    <row r="6" spans="1:31" ht="16.5" thickTop="1" thickBot="1" x14ac:dyDescent="0.4">
      <c r="A6" s="337" t="s">
        <v>20</v>
      </c>
      <c r="B6" s="338" t="s">
        <v>21</v>
      </c>
      <c r="C6" s="338" t="s">
        <v>21</v>
      </c>
      <c r="D6" s="339" t="s">
        <v>22</v>
      </c>
      <c r="E6" s="339" t="s">
        <v>23</v>
      </c>
      <c r="F6" s="338">
        <v>3</v>
      </c>
      <c r="G6" s="283">
        <v>1</v>
      </c>
      <c r="H6" s="285">
        <v>0.09</v>
      </c>
      <c r="I6" s="286">
        <f>H6*10</f>
        <v>0.89999999999999991</v>
      </c>
      <c r="J6" s="285">
        <v>1.7270000000000001</v>
      </c>
      <c r="K6" s="286">
        <f>J6*10</f>
        <v>17.27</v>
      </c>
      <c r="L6" s="285">
        <v>2.5000000000000001E-2</v>
      </c>
      <c r="M6" s="286">
        <f>L6*10</f>
        <v>0.25</v>
      </c>
      <c r="N6" s="285">
        <v>0.06</v>
      </c>
      <c r="O6" s="286">
        <f>N6*10</f>
        <v>0.6</v>
      </c>
      <c r="P6" s="285">
        <v>1E-3</v>
      </c>
      <c r="Q6" s="286">
        <f>P6*10</f>
        <v>0.01</v>
      </c>
      <c r="R6" s="285">
        <v>3.9E-2</v>
      </c>
      <c r="S6" s="286">
        <f>R6*10</f>
        <v>0.39</v>
      </c>
      <c r="T6" s="285">
        <v>2E-3</v>
      </c>
      <c r="U6" s="300">
        <f>T6*10</f>
        <v>0.02</v>
      </c>
      <c r="V6" s="285">
        <v>1.7000000000000001E-2</v>
      </c>
      <c r="W6" s="300">
        <f>V6*10</f>
        <v>0.17</v>
      </c>
      <c r="X6" s="314" t="s">
        <v>597</v>
      </c>
      <c r="Y6" s="315"/>
      <c r="Z6" s="285">
        <v>1E-3</v>
      </c>
      <c r="AA6" s="286">
        <f>Z6*10</f>
        <v>0.01</v>
      </c>
      <c r="AB6" s="285">
        <v>4.3999999999999997E-2</v>
      </c>
      <c r="AC6" s="286">
        <f>AB6*10</f>
        <v>0.43999999999999995</v>
      </c>
      <c r="AD6" s="285">
        <v>8.0000000000000002E-3</v>
      </c>
      <c r="AE6" s="300">
        <f>AD6*10</f>
        <v>0.08</v>
      </c>
    </row>
    <row r="7" spans="1:31" ht="16" thickBot="1" x14ac:dyDescent="0.4">
      <c r="A7" s="326"/>
      <c r="B7" s="327"/>
      <c r="C7" s="327"/>
      <c r="D7" s="328"/>
      <c r="E7" s="328"/>
      <c r="F7" s="327"/>
      <c r="G7" s="283">
        <v>2</v>
      </c>
      <c r="H7" s="287">
        <v>0.182</v>
      </c>
      <c r="I7" s="288">
        <f t="shared" ref="I7:I70" si="0">H7*10</f>
        <v>1.8199999999999998</v>
      </c>
      <c r="J7" s="287">
        <v>3.2949999999999999</v>
      </c>
      <c r="K7" s="288">
        <f t="shared" ref="K7:K70" si="1">J7*10</f>
        <v>32.950000000000003</v>
      </c>
      <c r="L7" s="287">
        <v>0.04</v>
      </c>
      <c r="M7" s="288">
        <f t="shared" ref="M7:M70" si="2">L7*10</f>
        <v>0.4</v>
      </c>
      <c r="N7" s="287">
        <v>0.11700000000000001</v>
      </c>
      <c r="O7" s="288">
        <f t="shared" ref="O7:O70" si="3">N7*10</f>
        <v>1.1700000000000002</v>
      </c>
      <c r="P7" s="287">
        <v>7.0000000000000001E-3</v>
      </c>
      <c r="Q7" s="288">
        <f t="shared" ref="Q7:Q70" si="4">P7*10</f>
        <v>7.0000000000000007E-2</v>
      </c>
      <c r="R7" s="287">
        <v>5.1999999999999998E-2</v>
      </c>
      <c r="S7" s="288">
        <f t="shared" ref="S7:S70" si="5">R7*10</f>
        <v>0.52</v>
      </c>
      <c r="T7" s="287">
        <v>6.0000000000000001E-3</v>
      </c>
      <c r="U7" s="299">
        <f t="shared" ref="U7:U64" si="6">T7*10</f>
        <v>0.06</v>
      </c>
      <c r="V7" s="287">
        <v>3.2000000000000001E-2</v>
      </c>
      <c r="W7" s="299">
        <f t="shared" ref="W7:W70" si="7">V7*10</f>
        <v>0.32</v>
      </c>
      <c r="X7" s="305" t="s">
        <v>597</v>
      </c>
      <c r="Y7" s="306"/>
      <c r="Z7" s="287">
        <v>2E-3</v>
      </c>
      <c r="AA7" s="288">
        <f t="shared" ref="AA7:AA70" si="8">Z7*10</f>
        <v>0.02</v>
      </c>
      <c r="AB7" s="287">
        <v>0.14000000000000001</v>
      </c>
      <c r="AC7" s="288">
        <f t="shared" ref="AC7:AC70" si="9">AB7*10</f>
        <v>1.4000000000000001</v>
      </c>
      <c r="AD7" s="287">
        <v>1.2999999999999999E-2</v>
      </c>
      <c r="AE7" s="299">
        <f t="shared" ref="AE7:AE70" si="10">AD7*10</f>
        <v>0.13</v>
      </c>
    </row>
    <row r="8" spans="1:31" ht="16" thickBot="1" x14ac:dyDescent="0.4">
      <c r="A8" s="323"/>
      <c r="B8" s="324"/>
      <c r="C8" s="324"/>
      <c r="D8" s="325"/>
      <c r="E8" s="325"/>
      <c r="F8" s="324"/>
      <c r="G8" s="283">
        <v>3</v>
      </c>
      <c r="H8" s="287">
        <v>0.254</v>
      </c>
      <c r="I8" s="288">
        <f t="shared" si="0"/>
        <v>2.54</v>
      </c>
      <c r="J8" s="287">
        <v>3.68</v>
      </c>
      <c r="K8" s="288">
        <f t="shared" si="1"/>
        <v>36.800000000000004</v>
      </c>
      <c r="L8" s="287">
        <v>4.2999999999999997E-2</v>
      </c>
      <c r="M8" s="288">
        <f t="shared" si="2"/>
        <v>0.42999999999999994</v>
      </c>
      <c r="N8" s="287">
        <v>0.127</v>
      </c>
      <c r="O8" s="288">
        <f t="shared" si="3"/>
        <v>1.27</v>
      </c>
      <c r="P8" s="287">
        <v>7.0000000000000001E-3</v>
      </c>
      <c r="Q8" s="288">
        <f t="shared" si="4"/>
        <v>7.0000000000000007E-2</v>
      </c>
      <c r="R8" s="287">
        <v>7.3999999999999996E-2</v>
      </c>
      <c r="S8" s="288">
        <f t="shared" si="5"/>
        <v>0.74</v>
      </c>
      <c r="T8" s="287">
        <v>7.0000000000000001E-3</v>
      </c>
      <c r="U8" s="299">
        <f t="shared" si="6"/>
        <v>7.0000000000000007E-2</v>
      </c>
      <c r="V8" s="287">
        <v>3.3000000000000002E-2</v>
      </c>
      <c r="W8" s="299">
        <f t="shared" si="7"/>
        <v>0.33</v>
      </c>
      <c r="X8" s="287">
        <v>1E-3</v>
      </c>
      <c r="Y8" s="288">
        <f t="shared" ref="Y8:Y70" si="11">X8*10</f>
        <v>0.01</v>
      </c>
      <c r="Z8" s="287">
        <v>2E-3</v>
      </c>
      <c r="AA8" s="288">
        <f t="shared" si="8"/>
        <v>0.02</v>
      </c>
      <c r="AB8" s="287">
        <v>0.22500000000000001</v>
      </c>
      <c r="AC8" s="288">
        <f t="shared" si="9"/>
        <v>2.25</v>
      </c>
      <c r="AD8" s="287">
        <v>1.9E-2</v>
      </c>
      <c r="AE8" s="299">
        <f t="shared" si="10"/>
        <v>0.19</v>
      </c>
    </row>
    <row r="9" spans="1:31" ht="16" thickBot="1" x14ac:dyDescent="0.4">
      <c r="A9" s="12" t="s">
        <v>24</v>
      </c>
      <c r="B9" s="11" t="s">
        <v>21</v>
      </c>
      <c r="C9" s="11" t="s">
        <v>21</v>
      </c>
      <c r="D9" s="13" t="s">
        <v>25</v>
      </c>
      <c r="E9" s="13" t="s">
        <v>26</v>
      </c>
      <c r="F9" s="11">
        <v>1</v>
      </c>
      <c r="G9" s="283">
        <v>1</v>
      </c>
      <c r="H9" s="287">
        <v>0.10199999999999999</v>
      </c>
      <c r="I9" s="288">
        <f t="shared" si="0"/>
        <v>1.02</v>
      </c>
      <c r="J9" s="287">
        <v>0.56499999999999995</v>
      </c>
      <c r="K9" s="288">
        <f t="shared" si="1"/>
        <v>5.6499999999999995</v>
      </c>
      <c r="L9" s="287">
        <v>0.108</v>
      </c>
      <c r="M9" s="288">
        <f t="shared" si="2"/>
        <v>1.08</v>
      </c>
      <c r="N9" s="287">
        <v>0.36699999999999999</v>
      </c>
      <c r="O9" s="288">
        <f t="shared" si="3"/>
        <v>3.67</v>
      </c>
      <c r="P9" s="287">
        <v>1.6E-2</v>
      </c>
      <c r="Q9" s="288">
        <f t="shared" si="4"/>
        <v>0.16</v>
      </c>
      <c r="R9" s="287">
        <v>6.7000000000000004E-2</v>
      </c>
      <c r="S9" s="288">
        <f t="shared" si="5"/>
        <v>0.67</v>
      </c>
      <c r="T9" s="287">
        <v>6.0000000000000001E-3</v>
      </c>
      <c r="U9" s="299">
        <f t="shared" si="6"/>
        <v>0.06</v>
      </c>
      <c r="V9" s="287">
        <v>6.0000000000000001E-3</v>
      </c>
      <c r="W9" s="299">
        <f t="shared" si="7"/>
        <v>0.06</v>
      </c>
      <c r="X9" s="287">
        <v>5.0000000000000001E-3</v>
      </c>
      <c r="Y9" s="288">
        <f t="shared" si="11"/>
        <v>0.05</v>
      </c>
      <c r="Z9" s="287">
        <v>1.4999999999999999E-2</v>
      </c>
      <c r="AA9" s="288">
        <f t="shared" si="8"/>
        <v>0.15</v>
      </c>
      <c r="AB9" s="287">
        <v>0.03</v>
      </c>
      <c r="AC9" s="288">
        <f t="shared" si="9"/>
        <v>0.3</v>
      </c>
      <c r="AD9" s="287">
        <v>0.01</v>
      </c>
      <c r="AE9" s="299">
        <f t="shared" si="10"/>
        <v>0.1</v>
      </c>
    </row>
    <row r="10" spans="1:31" ht="16" thickBot="1" x14ac:dyDescent="0.4">
      <c r="A10" s="317" t="s">
        <v>27</v>
      </c>
      <c r="B10" s="319" t="s">
        <v>21</v>
      </c>
      <c r="C10" s="319" t="s">
        <v>21</v>
      </c>
      <c r="D10" s="321" t="s">
        <v>22</v>
      </c>
      <c r="E10" s="321" t="s">
        <v>28</v>
      </c>
      <c r="F10" s="319">
        <v>3</v>
      </c>
      <c r="G10" s="283">
        <v>1</v>
      </c>
      <c r="H10" s="287">
        <v>1E-3</v>
      </c>
      <c r="I10" s="288">
        <f t="shared" si="0"/>
        <v>0.01</v>
      </c>
      <c r="J10" s="287">
        <v>7.0000000000000001E-3</v>
      </c>
      <c r="K10" s="288">
        <f t="shared" si="1"/>
        <v>7.0000000000000007E-2</v>
      </c>
      <c r="L10" s="287">
        <v>3.6999999999999998E-2</v>
      </c>
      <c r="M10" s="288">
        <f t="shared" si="2"/>
        <v>0.37</v>
      </c>
      <c r="N10" s="287">
        <v>0.35299999999999998</v>
      </c>
      <c r="O10" s="288">
        <f t="shared" si="3"/>
        <v>3.53</v>
      </c>
      <c r="P10" s="287">
        <v>1E-3</v>
      </c>
      <c r="Q10" s="288">
        <f t="shared" si="4"/>
        <v>0.01</v>
      </c>
      <c r="R10" s="287">
        <v>2.1000000000000001E-2</v>
      </c>
      <c r="S10" s="288">
        <f t="shared" si="5"/>
        <v>0.21000000000000002</v>
      </c>
      <c r="T10" s="305" t="s">
        <v>598</v>
      </c>
      <c r="U10" s="306"/>
      <c r="V10" s="305" t="s">
        <v>598</v>
      </c>
      <c r="W10" s="306"/>
      <c r="X10" s="287">
        <v>7.0000000000000001E-3</v>
      </c>
      <c r="Y10" s="288">
        <f t="shared" si="11"/>
        <v>7.0000000000000007E-2</v>
      </c>
      <c r="Z10" s="287">
        <v>0.11600000000000001</v>
      </c>
      <c r="AA10" s="288">
        <f t="shared" si="8"/>
        <v>1.1600000000000001</v>
      </c>
      <c r="AB10" s="287">
        <v>5.0000000000000001E-3</v>
      </c>
      <c r="AC10" s="288">
        <f t="shared" si="9"/>
        <v>0.05</v>
      </c>
      <c r="AD10" s="287">
        <v>1E-3</v>
      </c>
      <c r="AE10" s="299">
        <f t="shared" si="10"/>
        <v>0.01</v>
      </c>
    </row>
    <row r="11" spans="1:31" ht="16" thickBot="1" x14ac:dyDescent="0.4">
      <c r="A11" s="326"/>
      <c r="B11" s="327"/>
      <c r="C11" s="327"/>
      <c r="D11" s="328"/>
      <c r="E11" s="328"/>
      <c r="F11" s="327"/>
      <c r="G11" s="283">
        <v>2</v>
      </c>
      <c r="H11" s="305" t="s">
        <v>598</v>
      </c>
      <c r="I11" s="306"/>
      <c r="J11" s="287">
        <v>3.0000000000000001E-3</v>
      </c>
      <c r="K11" s="288">
        <f t="shared" si="1"/>
        <v>0.03</v>
      </c>
      <c r="L11" s="287">
        <v>1.9E-2</v>
      </c>
      <c r="M11" s="288">
        <f t="shared" si="2"/>
        <v>0.19</v>
      </c>
      <c r="N11" s="287">
        <v>0.42299999999999999</v>
      </c>
      <c r="O11" s="288">
        <f t="shared" si="3"/>
        <v>4.2299999999999995</v>
      </c>
      <c r="P11" s="305" t="s">
        <v>597</v>
      </c>
      <c r="Q11" s="306"/>
      <c r="R11" s="287">
        <v>0.02</v>
      </c>
      <c r="S11" s="288">
        <f t="shared" si="5"/>
        <v>0.2</v>
      </c>
      <c r="T11" s="305" t="s">
        <v>598</v>
      </c>
      <c r="U11" s="306"/>
      <c r="V11" s="305" t="s">
        <v>598</v>
      </c>
      <c r="W11" s="306"/>
      <c r="X11" s="287">
        <v>1E-3</v>
      </c>
      <c r="Y11" s="288">
        <f t="shared" si="11"/>
        <v>0.01</v>
      </c>
      <c r="Z11" s="287">
        <v>1.9E-2</v>
      </c>
      <c r="AA11" s="288">
        <f t="shared" si="8"/>
        <v>0.19</v>
      </c>
      <c r="AB11" s="305" t="s">
        <v>598</v>
      </c>
      <c r="AC11" s="306"/>
      <c r="AD11" s="305" t="s">
        <v>598</v>
      </c>
      <c r="AE11" s="306"/>
    </row>
    <row r="12" spans="1:31" ht="16" thickBot="1" x14ac:dyDescent="0.4">
      <c r="A12" s="323"/>
      <c r="B12" s="324"/>
      <c r="C12" s="324"/>
      <c r="D12" s="325"/>
      <c r="E12" s="325"/>
      <c r="F12" s="324"/>
      <c r="G12" s="283">
        <v>3</v>
      </c>
      <c r="H12" s="287">
        <v>1E-3</v>
      </c>
      <c r="I12" s="288">
        <f t="shared" si="0"/>
        <v>0.01</v>
      </c>
      <c r="J12" s="287">
        <v>2E-3</v>
      </c>
      <c r="K12" s="288">
        <f t="shared" si="1"/>
        <v>0.02</v>
      </c>
      <c r="L12" s="287">
        <v>3.5000000000000003E-2</v>
      </c>
      <c r="M12" s="288">
        <f t="shared" si="2"/>
        <v>0.35000000000000003</v>
      </c>
      <c r="N12" s="287">
        <v>0.44400000000000001</v>
      </c>
      <c r="O12" s="288">
        <f t="shared" si="3"/>
        <v>4.4400000000000004</v>
      </c>
      <c r="P12" s="305" t="s">
        <v>597</v>
      </c>
      <c r="Q12" s="306"/>
      <c r="R12" s="287">
        <v>2.4E-2</v>
      </c>
      <c r="S12" s="288">
        <f t="shared" si="5"/>
        <v>0.24</v>
      </c>
      <c r="T12" s="305" t="s">
        <v>598</v>
      </c>
      <c r="U12" s="306"/>
      <c r="V12" s="305" t="s">
        <v>598</v>
      </c>
      <c r="W12" s="306"/>
      <c r="X12" s="287">
        <v>1.4E-2</v>
      </c>
      <c r="Y12" s="288">
        <f t="shared" si="11"/>
        <v>0.14000000000000001</v>
      </c>
      <c r="Z12" s="287">
        <v>0.22700000000000001</v>
      </c>
      <c r="AA12" s="288">
        <f t="shared" si="8"/>
        <v>2.27</v>
      </c>
      <c r="AB12" s="287">
        <v>5.0000000000000001E-3</v>
      </c>
      <c r="AC12" s="288">
        <f t="shared" si="9"/>
        <v>0.05</v>
      </c>
      <c r="AD12" s="287">
        <v>4.0000000000000001E-3</v>
      </c>
      <c r="AE12" s="299">
        <f t="shared" si="10"/>
        <v>0.04</v>
      </c>
    </row>
    <row r="13" spans="1:31" ht="16" thickBot="1" x14ac:dyDescent="0.4">
      <c r="A13" s="12" t="s">
        <v>29</v>
      </c>
      <c r="B13" s="11" t="s">
        <v>21</v>
      </c>
      <c r="C13" s="11" t="s">
        <v>21</v>
      </c>
      <c r="D13" s="13" t="s">
        <v>30</v>
      </c>
      <c r="E13" s="13" t="s">
        <v>28</v>
      </c>
      <c r="F13" s="11">
        <v>1</v>
      </c>
      <c r="G13" s="283">
        <v>1</v>
      </c>
      <c r="H13" s="287">
        <v>2.1999999999999999E-2</v>
      </c>
      <c r="I13" s="288">
        <f t="shared" si="0"/>
        <v>0.21999999999999997</v>
      </c>
      <c r="J13" s="287">
        <v>0.48699999999999999</v>
      </c>
      <c r="K13" s="288">
        <f t="shared" si="1"/>
        <v>4.87</v>
      </c>
      <c r="L13" s="287">
        <v>3.7999999999999999E-2</v>
      </c>
      <c r="M13" s="288">
        <f t="shared" si="2"/>
        <v>0.38</v>
      </c>
      <c r="N13" s="287">
        <v>0.26600000000000001</v>
      </c>
      <c r="O13" s="288">
        <f t="shared" si="3"/>
        <v>2.66</v>
      </c>
      <c r="P13" s="305" t="s">
        <v>597</v>
      </c>
      <c r="Q13" s="306"/>
      <c r="R13" s="287">
        <v>1.2E-2</v>
      </c>
      <c r="S13" s="288">
        <f t="shared" si="5"/>
        <v>0.12</v>
      </c>
      <c r="T13" s="287">
        <v>1E-3</v>
      </c>
      <c r="U13" s="299">
        <f t="shared" si="6"/>
        <v>0.01</v>
      </c>
      <c r="V13" s="287">
        <v>4.2000000000000003E-2</v>
      </c>
      <c r="W13" s="299">
        <f t="shared" si="7"/>
        <v>0.42000000000000004</v>
      </c>
      <c r="X13" s="287">
        <v>5.0000000000000001E-3</v>
      </c>
      <c r="Y13" s="288">
        <f t="shared" si="11"/>
        <v>0.05</v>
      </c>
      <c r="Z13" s="287">
        <v>4.3999999999999997E-2</v>
      </c>
      <c r="AA13" s="288">
        <f t="shared" si="8"/>
        <v>0.43999999999999995</v>
      </c>
      <c r="AB13" s="287">
        <v>1E-3</v>
      </c>
      <c r="AC13" s="288">
        <f t="shared" si="9"/>
        <v>0.01</v>
      </c>
      <c r="AD13" s="287">
        <v>6.0000000000000001E-3</v>
      </c>
      <c r="AE13" s="299">
        <f t="shared" si="10"/>
        <v>0.06</v>
      </c>
    </row>
    <row r="14" spans="1:31" ht="16" thickBot="1" x14ac:dyDescent="0.4">
      <c r="A14" s="12" t="s">
        <v>31</v>
      </c>
      <c r="B14" s="11" t="s">
        <v>21</v>
      </c>
      <c r="C14" s="11" t="s">
        <v>21</v>
      </c>
      <c r="D14" s="13" t="s">
        <v>22</v>
      </c>
      <c r="E14" s="13" t="s">
        <v>32</v>
      </c>
      <c r="F14" s="11">
        <v>1</v>
      </c>
      <c r="G14" s="283">
        <v>1</v>
      </c>
      <c r="H14" s="287">
        <v>2.8000000000000001E-2</v>
      </c>
      <c r="I14" s="288">
        <f t="shared" si="0"/>
        <v>0.28000000000000003</v>
      </c>
      <c r="J14" s="287">
        <v>0.58199999999999996</v>
      </c>
      <c r="K14" s="288">
        <f t="shared" si="1"/>
        <v>5.8199999999999994</v>
      </c>
      <c r="L14" s="287">
        <v>5.0000000000000001E-3</v>
      </c>
      <c r="M14" s="288">
        <f t="shared" si="2"/>
        <v>0.05</v>
      </c>
      <c r="N14" s="287">
        <v>5.6000000000000001E-2</v>
      </c>
      <c r="O14" s="288">
        <f t="shared" si="3"/>
        <v>0.56000000000000005</v>
      </c>
      <c r="P14" s="287">
        <v>2E-3</v>
      </c>
      <c r="Q14" s="288">
        <f t="shared" si="4"/>
        <v>0.02</v>
      </c>
      <c r="R14" s="287">
        <v>6.0000000000000001E-3</v>
      </c>
      <c r="S14" s="288">
        <f t="shared" si="5"/>
        <v>0.06</v>
      </c>
      <c r="T14" s="305" t="s">
        <v>598</v>
      </c>
      <c r="U14" s="306"/>
      <c r="V14" s="287">
        <v>2E-3</v>
      </c>
      <c r="W14" s="299">
        <f t="shared" si="7"/>
        <v>0.02</v>
      </c>
      <c r="X14" s="305" t="s">
        <v>598</v>
      </c>
      <c r="Y14" s="306"/>
      <c r="Z14" s="305" t="s">
        <v>598</v>
      </c>
      <c r="AA14" s="306"/>
      <c r="AB14" s="287">
        <v>1.0999999999999999E-2</v>
      </c>
      <c r="AC14" s="288">
        <f t="shared" si="9"/>
        <v>0.10999999999999999</v>
      </c>
      <c r="AD14" s="287">
        <v>1E-3</v>
      </c>
      <c r="AE14" s="299">
        <f t="shared" si="10"/>
        <v>0.01</v>
      </c>
    </row>
    <row r="15" spans="1:31" ht="16" thickBot="1" x14ac:dyDescent="0.4">
      <c r="A15" s="317" t="s">
        <v>33</v>
      </c>
      <c r="B15" s="319" t="s">
        <v>21</v>
      </c>
      <c r="C15" s="319" t="s">
        <v>21</v>
      </c>
      <c r="D15" s="321" t="s">
        <v>34</v>
      </c>
      <c r="E15" s="321" t="s">
        <v>35</v>
      </c>
      <c r="F15" s="319">
        <v>2</v>
      </c>
      <c r="G15" s="283">
        <v>1</v>
      </c>
      <c r="H15" s="287">
        <v>3.0000000000000001E-3</v>
      </c>
      <c r="I15" s="288">
        <f t="shared" si="0"/>
        <v>0.03</v>
      </c>
      <c r="J15" s="287">
        <v>7.0000000000000001E-3</v>
      </c>
      <c r="K15" s="288">
        <f t="shared" si="1"/>
        <v>7.0000000000000007E-2</v>
      </c>
      <c r="L15" s="287">
        <v>0.28699999999999998</v>
      </c>
      <c r="M15" s="288">
        <f t="shared" si="2"/>
        <v>2.8699999999999997</v>
      </c>
      <c r="N15" s="287">
        <v>1.8129999999999999</v>
      </c>
      <c r="O15" s="288">
        <f t="shared" si="3"/>
        <v>18.13</v>
      </c>
      <c r="P15" s="287">
        <v>1.4E-2</v>
      </c>
      <c r="Q15" s="288">
        <f t="shared" si="4"/>
        <v>0.14000000000000001</v>
      </c>
      <c r="R15" s="287">
        <v>0.224</v>
      </c>
      <c r="S15" s="288">
        <f t="shared" si="5"/>
        <v>2.2400000000000002</v>
      </c>
      <c r="T15" s="287">
        <v>7.0000000000000001E-3</v>
      </c>
      <c r="U15" s="299">
        <f t="shared" si="6"/>
        <v>7.0000000000000007E-2</v>
      </c>
      <c r="V15" s="287">
        <v>3.0000000000000001E-3</v>
      </c>
      <c r="W15" s="299">
        <f t="shared" si="7"/>
        <v>0.03</v>
      </c>
      <c r="X15" s="287">
        <v>3.0000000000000001E-3</v>
      </c>
      <c r="Y15" s="288">
        <f t="shared" si="11"/>
        <v>0.03</v>
      </c>
      <c r="Z15" s="287">
        <v>2.4E-2</v>
      </c>
      <c r="AA15" s="288">
        <f t="shared" si="8"/>
        <v>0.24</v>
      </c>
      <c r="AB15" s="287">
        <v>3.5999999999999997E-2</v>
      </c>
      <c r="AC15" s="288">
        <f t="shared" si="9"/>
        <v>0.36</v>
      </c>
      <c r="AD15" s="287">
        <v>3.0000000000000001E-3</v>
      </c>
      <c r="AE15" s="299">
        <f t="shared" si="10"/>
        <v>0.03</v>
      </c>
    </row>
    <row r="16" spans="1:31" ht="16" thickBot="1" x14ac:dyDescent="0.4">
      <c r="A16" s="323"/>
      <c r="B16" s="324"/>
      <c r="C16" s="324"/>
      <c r="D16" s="325"/>
      <c r="E16" s="325"/>
      <c r="F16" s="324"/>
      <c r="G16" s="283">
        <v>2</v>
      </c>
      <c r="H16" s="287">
        <v>6.0000000000000001E-3</v>
      </c>
      <c r="I16" s="288">
        <f t="shared" si="0"/>
        <v>0.06</v>
      </c>
      <c r="J16" s="287">
        <v>0.01</v>
      </c>
      <c r="K16" s="288">
        <f t="shared" si="1"/>
        <v>0.1</v>
      </c>
      <c r="L16" s="287">
        <v>0.29699999999999999</v>
      </c>
      <c r="M16" s="288">
        <f t="shared" si="2"/>
        <v>2.9699999999999998</v>
      </c>
      <c r="N16" s="287">
        <v>3.4830000000000001</v>
      </c>
      <c r="O16" s="288">
        <f t="shared" si="3"/>
        <v>34.83</v>
      </c>
      <c r="P16" s="287">
        <v>7.4999999999999997E-2</v>
      </c>
      <c r="Q16" s="288">
        <f t="shared" si="4"/>
        <v>0.75</v>
      </c>
      <c r="R16" s="287">
        <v>0.24199999999999999</v>
      </c>
      <c r="S16" s="288">
        <f t="shared" si="5"/>
        <v>2.42</v>
      </c>
      <c r="T16" s="287">
        <v>1E-3</v>
      </c>
      <c r="U16" s="299">
        <f t="shared" si="6"/>
        <v>0.01</v>
      </c>
      <c r="V16" s="287">
        <v>1E-3</v>
      </c>
      <c r="W16" s="299">
        <f t="shared" si="7"/>
        <v>0.01</v>
      </c>
      <c r="X16" s="287">
        <v>1.2E-2</v>
      </c>
      <c r="Y16" s="288">
        <f t="shared" si="11"/>
        <v>0.12</v>
      </c>
      <c r="Z16" s="287">
        <v>0.19800000000000001</v>
      </c>
      <c r="AA16" s="288">
        <f t="shared" si="8"/>
        <v>1.98</v>
      </c>
      <c r="AB16" s="287">
        <v>3.9E-2</v>
      </c>
      <c r="AC16" s="288">
        <f t="shared" si="9"/>
        <v>0.39</v>
      </c>
      <c r="AD16" s="287">
        <v>1.4E-2</v>
      </c>
      <c r="AE16" s="299">
        <f t="shared" si="10"/>
        <v>0.14000000000000001</v>
      </c>
    </row>
    <row r="17" spans="1:31" ht="16" thickBot="1" x14ac:dyDescent="0.4">
      <c r="A17" s="317" t="s">
        <v>36</v>
      </c>
      <c r="B17" s="319" t="s">
        <v>21</v>
      </c>
      <c r="C17" s="319" t="s">
        <v>21</v>
      </c>
      <c r="D17" s="321" t="s">
        <v>22</v>
      </c>
      <c r="E17" s="321" t="s">
        <v>28</v>
      </c>
      <c r="F17" s="319">
        <v>2</v>
      </c>
      <c r="G17" s="283">
        <v>1</v>
      </c>
      <c r="H17" s="287">
        <v>8.0000000000000002E-3</v>
      </c>
      <c r="I17" s="288">
        <f t="shared" si="0"/>
        <v>0.08</v>
      </c>
      <c r="J17" s="287">
        <v>3.7999999999999999E-2</v>
      </c>
      <c r="K17" s="288">
        <f t="shared" si="1"/>
        <v>0.38</v>
      </c>
      <c r="L17" s="287">
        <v>1.2999999999999999E-2</v>
      </c>
      <c r="M17" s="288">
        <f t="shared" si="2"/>
        <v>0.13</v>
      </c>
      <c r="N17" s="287">
        <v>0.04</v>
      </c>
      <c r="O17" s="288">
        <f t="shared" si="3"/>
        <v>0.4</v>
      </c>
      <c r="P17" s="305" t="s">
        <v>598</v>
      </c>
      <c r="Q17" s="306"/>
      <c r="R17" s="287">
        <v>4.0000000000000001E-3</v>
      </c>
      <c r="S17" s="288">
        <f t="shared" si="5"/>
        <v>0.04</v>
      </c>
      <c r="T17" s="287">
        <v>4.0000000000000001E-3</v>
      </c>
      <c r="U17" s="299">
        <f t="shared" si="6"/>
        <v>0.04</v>
      </c>
      <c r="V17" s="287">
        <v>1.7999999999999999E-2</v>
      </c>
      <c r="W17" s="299">
        <f t="shared" si="7"/>
        <v>0.18</v>
      </c>
      <c r="X17" s="287">
        <v>7.0000000000000001E-3</v>
      </c>
      <c r="Y17" s="288">
        <f t="shared" si="11"/>
        <v>7.0000000000000007E-2</v>
      </c>
      <c r="Z17" s="287">
        <v>2.1999999999999999E-2</v>
      </c>
      <c r="AA17" s="288">
        <f t="shared" si="8"/>
        <v>0.21999999999999997</v>
      </c>
      <c r="AB17" s="287">
        <v>2E-3</v>
      </c>
      <c r="AC17" s="288">
        <f t="shared" si="9"/>
        <v>0.02</v>
      </c>
      <c r="AD17" s="287">
        <v>2E-3</v>
      </c>
      <c r="AE17" s="299">
        <f t="shared" si="10"/>
        <v>0.02</v>
      </c>
    </row>
    <row r="18" spans="1:31" ht="16" thickBot="1" x14ac:dyDescent="0.4">
      <c r="A18" s="323"/>
      <c r="B18" s="324"/>
      <c r="C18" s="324"/>
      <c r="D18" s="325"/>
      <c r="E18" s="325"/>
      <c r="F18" s="324"/>
      <c r="G18" s="283">
        <v>2</v>
      </c>
      <c r="H18" s="287">
        <v>1E-3</v>
      </c>
      <c r="I18" s="288">
        <f t="shared" si="0"/>
        <v>0.01</v>
      </c>
      <c r="J18" s="287">
        <v>0.01</v>
      </c>
      <c r="K18" s="288">
        <f t="shared" si="1"/>
        <v>0.1</v>
      </c>
      <c r="L18" s="287">
        <v>3.7999999999999999E-2</v>
      </c>
      <c r="M18" s="288">
        <f t="shared" si="2"/>
        <v>0.38</v>
      </c>
      <c r="N18" s="287">
        <v>0.153</v>
      </c>
      <c r="O18" s="288">
        <f t="shared" si="3"/>
        <v>1.53</v>
      </c>
      <c r="P18" s="305" t="s">
        <v>597</v>
      </c>
      <c r="Q18" s="306"/>
      <c r="R18" s="287">
        <v>1.4E-2</v>
      </c>
      <c r="S18" s="288">
        <f t="shared" si="5"/>
        <v>0.14000000000000001</v>
      </c>
      <c r="T18" s="305" t="s">
        <v>598</v>
      </c>
      <c r="U18" s="306"/>
      <c r="V18" s="305" t="s">
        <v>598</v>
      </c>
      <c r="W18" s="306"/>
      <c r="X18" s="287">
        <v>1.4999999999999999E-2</v>
      </c>
      <c r="Y18" s="288">
        <f t="shared" si="11"/>
        <v>0.15</v>
      </c>
      <c r="Z18" s="287">
        <v>5.6000000000000001E-2</v>
      </c>
      <c r="AA18" s="288">
        <f t="shared" si="8"/>
        <v>0.56000000000000005</v>
      </c>
      <c r="AB18" s="287">
        <v>0</v>
      </c>
      <c r="AC18" s="288">
        <f t="shared" si="9"/>
        <v>0</v>
      </c>
      <c r="AD18" s="287">
        <v>3.0000000000000001E-3</v>
      </c>
      <c r="AE18" s="299">
        <f t="shared" si="10"/>
        <v>0.03</v>
      </c>
    </row>
    <row r="19" spans="1:31" ht="16" thickBot="1" x14ac:dyDescent="0.4">
      <c r="A19" s="317" t="s">
        <v>37</v>
      </c>
      <c r="B19" s="319" t="s">
        <v>21</v>
      </c>
      <c r="C19" s="319" t="s">
        <v>21</v>
      </c>
      <c r="D19" s="321" t="s">
        <v>22</v>
      </c>
      <c r="E19" s="321" t="s">
        <v>23</v>
      </c>
      <c r="F19" s="319">
        <v>3</v>
      </c>
      <c r="G19" s="283">
        <v>1</v>
      </c>
      <c r="H19" s="287">
        <v>2.3E-2</v>
      </c>
      <c r="I19" s="288">
        <f t="shared" si="0"/>
        <v>0.22999999999999998</v>
      </c>
      <c r="J19" s="287">
        <v>0.42599999999999999</v>
      </c>
      <c r="K19" s="288">
        <f t="shared" si="1"/>
        <v>4.26</v>
      </c>
      <c r="L19" s="287">
        <v>2.5999999999999999E-2</v>
      </c>
      <c r="M19" s="288">
        <f t="shared" si="2"/>
        <v>0.26</v>
      </c>
      <c r="N19" s="287">
        <v>0.16200000000000001</v>
      </c>
      <c r="O19" s="288">
        <f t="shared" si="3"/>
        <v>1.62</v>
      </c>
      <c r="P19" s="287">
        <v>1E-3</v>
      </c>
      <c r="Q19" s="288">
        <f t="shared" si="4"/>
        <v>0.01</v>
      </c>
      <c r="R19" s="287">
        <v>1.4999999999999999E-2</v>
      </c>
      <c r="S19" s="288">
        <f t="shared" si="5"/>
        <v>0.15</v>
      </c>
      <c r="T19" s="287">
        <v>1E-3</v>
      </c>
      <c r="U19" s="299">
        <f t="shared" si="6"/>
        <v>0.01</v>
      </c>
      <c r="V19" s="287">
        <v>2E-3</v>
      </c>
      <c r="W19" s="299">
        <f t="shared" si="7"/>
        <v>0.02</v>
      </c>
      <c r="X19" s="305" t="s">
        <v>598</v>
      </c>
      <c r="Y19" s="306"/>
      <c r="Z19" s="287">
        <v>2E-3</v>
      </c>
      <c r="AA19" s="288">
        <f t="shared" si="8"/>
        <v>0.02</v>
      </c>
      <c r="AB19" s="287">
        <v>0.76300000000000001</v>
      </c>
      <c r="AC19" s="288">
        <f t="shared" si="9"/>
        <v>7.63</v>
      </c>
      <c r="AD19" s="287">
        <v>2E-3</v>
      </c>
      <c r="AE19" s="299">
        <f t="shared" si="10"/>
        <v>0.02</v>
      </c>
    </row>
    <row r="20" spans="1:31" ht="16" thickBot="1" x14ac:dyDescent="0.4">
      <c r="A20" s="326"/>
      <c r="B20" s="327"/>
      <c r="C20" s="327"/>
      <c r="D20" s="328"/>
      <c r="E20" s="328"/>
      <c r="F20" s="327"/>
      <c r="G20" s="283">
        <v>2</v>
      </c>
      <c r="H20" s="287">
        <v>1.4999999999999999E-2</v>
      </c>
      <c r="I20" s="288">
        <f t="shared" si="0"/>
        <v>0.15</v>
      </c>
      <c r="J20" s="287">
        <v>0.20399999999999999</v>
      </c>
      <c r="K20" s="288">
        <f t="shared" si="1"/>
        <v>2.04</v>
      </c>
      <c r="L20" s="287">
        <v>2.8000000000000001E-2</v>
      </c>
      <c r="M20" s="288">
        <f t="shared" si="2"/>
        <v>0.28000000000000003</v>
      </c>
      <c r="N20" s="287">
        <v>8.5999999999999993E-2</v>
      </c>
      <c r="O20" s="288">
        <f t="shared" si="3"/>
        <v>0.85999999999999988</v>
      </c>
      <c r="P20" s="305" t="s">
        <v>597</v>
      </c>
      <c r="Q20" s="306"/>
      <c r="R20" s="287">
        <v>8.0000000000000002E-3</v>
      </c>
      <c r="S20" s="288">
        <f t="shared" si="5"/>
        <v>0.08</v>
      </c>
      <c r="T20" s="287">
        <v>1E-3</v>
      </c>
      <c r="U20" s="299">
        <f t="shared" si="6"/>
        <v>0.01</v>
      </c>
      <c r="V20" s="287">
        <v>1E-3</v>
      </c>
      <c r="W20" s="299">
        <f t="shared" si="7"/>
        <v>0.01</v>
      </c>
      <c r="X20" s="305" t="s">
        <v>598</v>
      </c>
      <c r="Y20" s="306"/>
      <c r="Z20" s="287">
        <v>1E-3</v>
      </c>
      <c r="AA20" s="288">
        <f t="shared" si="8"/>
        <v>0.01</v>
      </c>
      <c r="AB20" s="287">
        <v>5.1999999999999998E-2</v>
      </c>
      <c r="AC20" s="288">
        <f t="shared" si="9"/>
        <v>0.52</v>
      </c>
      <c r="AD20" s="287">
        <v>1E-3</v>
      </c>
      <c r="AE20" s="299">
        <f t="shared" si="10"/>
        <v>0.01</v>
      </c>
    </row>
    <row r="21" spans="1:31" ht="16" thickBot="1" x14ac:dyDescent="0.4">
      <c r="A21" s="323"/>
      <c r="B21" s="324"/>
      <c r="C21" s="324"/>
      <c r="D21" s="325"/>
      <c r="E21" s="325"/>
      <c r="F21" s="324"/>
      <c r="G21" s="283">
        <v>3</v>
      </c>
      <c r="H21" s="287">
        <v>2.1999999999999999E-2</v>
      </c>
      <c r="I21" s="288">
        <f t="shared" si="0"/>
        <v>0.21999999999999997</v>
      </c>
      <c r="J21" s="287">
        <v>0.46300000000000002</v>
      </c>
      <c r="K21" s="288">
        <f t="shared" si="1"/>
        <v>4.63</v>
      </c>
      <c r="L21" s="287">
        <v>1.6E-2</v>
      </c>
      <c r="M21" s="288">
        <f t="shared" si="2"/>
        <v>0.16</v>
      </c>
      <c r="N21" s="287">
        <v>0.161</v>
      </c>
      <c r="O21" s="288">
        <f t="shared" si="3"/>
        <v>1.61</v>
      </c>
      <c r="P21" s="305" t="s">
        <v>597</v>
      </c>
      <c r="Q21" s="306"/>
      <c r="R21" s="287">
        <v>8.0000000000000002E-3</v>
      </c>
      <c r="S21" s="288">
        <f t="shared" si="5"/>
        <v>0.08</v>
      </c>
      <c r="T21" s="287">
        <v>1E-3</v>
      </c>
      <c r="U21" s="299">
        <f t="shared" si="6"/>
        <v>0.01</v>
      </c>
      <c r="V21" s="287">
        <v>2E-3</v>
      </c>
      <c r="W21" s="299">
        <f t="shared" si="7"/>
        <v>0.02</v>
      </c>
      <c r="X21" s="305" t="s">
        <v>598</v>
      </c>
      <c r="Y21" s="306"/>
      <c r="Z21" s="287">
        <v>2E-3</v>
      </c>
      <c r="AA21" s="288">
        <f t="shared" si="8"/>
        <v>0.02</v>
      </c>
      <c r="AB21" s="287">
        <v>2.1000000000000001E-2</v>
      </c>
      <c r="AC21" s="288">
        <f t="shared" si="9"/>
        <v>0.21000000000000002</v>
      </c>
      <c r="AD21" s="287">
        <v>1E-3</v>
      </c>
      <c r="AE21" s="299">
        <f t="shared" si="10"/>
        <v>0.01</v>
      </c>
    </row>
    <row r="22" spans="1:31" ht="16" thickBot="1" x14ac:dyDescent="0.4">
      <c r="A22" s="317" t="s">
        <v>38</v>
      </c>
      <c r="B22" s="319" t="s">
        <v>21</v>
      </c>
      <c r="C22" s="319" t="s">
        <v>21</v>
      </c>
      <c r="D22" s="321" t="s">
        <v>34</v>
      </c>
      <c r="E22" s="321" t="s">
        <v>39</v>
      </c>
      <c r="F22" s="319">
        <v>3</v>
      </c>
      <c r="G22" s="283">
        <v>1</v>
      </c>
      <c r="H22" s="287">
        <v>3.0000000000000001E-3</v>
      </c>
      <c r="I22" s="288">
        <f t="shared" si="0"/>
        <v>0.03</v>
      </c>
      <c r="J22" s="287">
        <v>2.1000000000000001E-2</v>
      </c>
      <c r="K22" s="288">
        <f t="shared" si="1"/>
        <v>0.21000000000000002</v>
      </c>
      <c r="L22" s="287">
        <v>0.16700000000000001</v>
      </c>
      <c r="M22" s="288">
        <f t="shared" si="2"/>
        <v>1.6700000000000002</v>
      </c>
      <c r="N22" s="287">
        <v>0.61199999999999999</v>
      </c>
      <c r="O22" s="288">
        <f t="shared" si="3"/>
        <v>6.12</v>
      </c>
      <c r="P22" s="305" t="s">
        <v>598</v>
      </c>
      <c r="Q22" s="306"/>
      <c r="R22" s="287">
        <v>1E-3</v>
      </c>
      <c r="S22" s="288">
        <f t="shared" si="5"/>
        <v>0.01</v>
      </c>
      <c r="T22" s="305" t="s">
        <v>598</v>
      </c>
      <c r="U22" s="306"/>
      <c r="V22" s="287">
        <v>1E-3</v>
      </c>
      <c r="W22" s="299">
        <f t="shared" si="7"/>
        <v>0.01</v>
      </c>
      <c r="X22" s="305" t="s">
        <v>597</v>
      </c>
      <c r="Y22" s="306"/>
      <c r="Z22" s="287">
        <v>8.0000000000000002E-3</v>
      </c>
      <c r="AA22" s="288">
        <f t="shared" si="8"/>
        <v>0.08</v>
      </c>
      <c r="AB22" s="287">
        <v>0.02</v>
      </c>
      <c r="AC22" s="288">
        <f t="shared" si="9"/>
        <v>0.2</v>
      </c>
      <c r="AD22" s="287">
        <v>2E-3</v>
      </c>
      <c r="AE22" s="299">
        <f t="shared" si="10"/>
        <v>0.02</v>
      </c>
    </row>
    <row r="23" spans="1:31" ht="16" thickBot="1" x14ac:dyDescent="0.4">
      <c r="A23" s="326"/>
      <c r="B23" s="327"/>
      <c r="C23" s="327"/>
      <c r="D23" s="328"/>
      <c r="E23" s="328"/>
      <c r="F23" s="327"/>
      <c r="G23" s="283">
        <v>2</v>
      </c>
      <c r="H23" s="287">
        <v>3.0000000000000001E-3</v>
      </c>
      <c r="I23" s="288">
        <f t="shared" si="0"/>
        <v>0.03</v>
      </c>
      <c r="J23" s="287">
        <v>1.4E-2</v>
      </c>
      <c r="K23" s="288">
        <f t="shared" si="1"/>
        <v>0.14000000000000001</v>
      </c>
      <c r="L23" s="287">
        <v>0.27500000000000002</v>
      </c>
      <c r="M23" s="288">
        <f t="shared" si="2"/>
        <v>2.75</v>
      </c>
      <c r="N23" s="287">
        <v>3.67</v>
      </c>
      <c r="O23" s="288">
        <f t="shared" si="3"/>
        <v>36.700000000000003</v>
      </c>
      <c r="P23" s="287">
        <v>3.7999999999999999E-2</v>
      </c>
      <c r="Q23" s="288">
        <f t="shared" si="4"/>
        <v>0.38</v>
      </c>
      <c r="R23" s="287">
        <v>0.16500000000000001</v>
      </c>
      <c r="S23" s="288">
        <f t="shared" si="5"/>
        <v>1.6500000000000001</v>
      </c>
      <c r="T23" s="287">
        <v>5.0000000000000001E-3</v>
      </c>
      <c r="U23" s="299">
        <f t="shared" si="6"/>
        <v>0.05</v>
      </c>
      <c r="V23" s="287">
        <v>2E-3</v>
      </c>
      <c r="W23" s="299">
        <f t="shared" si="7"/>
        <v>0.02</v>
      </c>
      <c r="X23" s="287">
        <v>2E-3</v>
      </c>
      <c r="Y23" s="288">
        <f t="shared" si="11"/>
        <v>0.02</v>
      </c>
      <c r="Z23" s="287">
        <v>4.7E-2</v>
      </c>
      <c r="AA23" s="288">
        <f t="shared" si="8"/>
        <v>0.47</v>
      </c>
      <c r="AB23" s="287">
        <v>4.7E-2</v>
      </c>
      <c r="AC23" s="288">
        <f t="shared" si="9"/>
        <v>0.47</v>
      </c>
      <c r="AD23" s="287">
        <v>3.0000000000000001E-3</v>
      </c>
      <c r="AE23" s="299">
        <f t="shared" si="10"/>
        <v>0.03</v>
      </c>
    </row>
    <row r="24" spans="1:31" ht="16" thickBot="1" x14ac:dyDescent="0.4">
      <c r="A24" s="323"/>
      <c r="B24" s="324"/>
      <c r="C24" s="324"/>
      <c r="D24" s="325"/>
      <c r="E24" s="325"/>
      <c r="F24" s="324"/>
      <c r="G24" s="283">
        <v>3</v>
      </c>
      <c r="H24" s="287">
        <v>5.0000000000000001E-3</v>
      </c>
      <c r="I24" s="288">
        <f t="shared" si="0"/>
        <v>0.05</v>
      </c>
      <c r="J24" s="287">
        <v>5.3999999999999999E-2</v>
      </c>
      <c r="K24" s="288">
        <f t="shared" si="1"/>
        <v>0.54</v>
      </c>
      <c r="L24" s="287">
        <v>0.09</v>
      </c>
      <c r="M24" s="288">
        <f t="shared" si="2"/>
        <v>0.89999999999999991</v>
      </c>
      <c r="N24" s="287">
        <v>1.4550000000000001</v>
      </c>
      <c r="O24" s="288">
        <f t="shared" si="3"/>
        <v>14.55</v>
      </c>
      <c r="P24" s="305" t="s">
        <v>598</v>
      </c>
      <c r="Q24" s="306"/>
      <c r="R24" s="287">
        <v>3.0000000000000001E-3</v>
      </c>
      <c r="S24" s="288">
        <f t="shared" si="5"/>
        <v>0.03</v>
      </c>
      <c r="T24" s="305" t="s">
        <v>598</v>
      </c>
      <c r="U24" s="306"/>
      <c r="V24" s="287">
        <v>1E-3</v>
      </c>
      <c r="W24" s="299">
        <f t="shared" si="7"/>
        <v>0.01</v>
      </c>
      <c r="X24" s="305" t="s">
        <v>597</v>
      </c>
      <c r="Y24" s="306"/>
      <c r="Z24" s="287">
        <v>1.4E-2</v>
      </c>
      <c r="AA24" s="288">
        <f t="shared" si="8"/>
        <v>0.14000000000000001</v>
      </c>
      <c r="AB24" s="287">
        <v>2.4E-2</v>
      </c>
      <c r="AC24" s="288">
        <f t="shared" si="9"/>
        <v>0.24</v>
      </c>
      <c r="AD24" s="287">
        <v>5.0000000000000001E-3</v>
      </c>
      <c r="AE24" s="299">
        <f t="shared" si="10"/>
        <v>0.05</v>
      </c>
    </row>
    <row r="25" spans="1:31" ht="16" thickBot="1" x14ac:dyDescent="0.4">
      <c r="A25" s="317" t="s">
        <v>40</v>
      </c>
      <c r="B25" s="319" t="s">
        <v>21</v>
      </c>
      <c r="C25" s="319" t="s">
        <v>21</v>
      </c>
      <c r="D25" s="321" t="s">
        <v>34</v>
      </c>
      <c r="E25" s="321" t="s">
        <v>41</v>
      </c>
      <c r="F25" s="319">
        <v>3</v>
      </c>
      <c r="G25" s="283">
        <v>1</v>
      </c>
      <c r="H25" s="305" t="s">
        <v>597</v>
      </c>
      <c r="I25" s="306"/>
      <c r="J25" s="287">
        <v>5.0000000000000001E-3</v>
      </c>
      <c r="K25" s="288">
        <f t="shared" si="1"/>
        <v>0.05</v>
      </c>
      <c r="L25" s="287">
        <v>0.13100000000000001</v>
      </c>
      <c r="M25" s="288">
        <f t="shared" si="2"/>
        <v>1.31</v>
      </c>
      <c r="N25" s="287">
        <v>1.206</v>
      </c>
      <c r="O25" s="288">
        <f t="shared" si="3"/>
        <v>12.059999999999999</v>
      </c>
      <c r="P25" s="287">
        <v>8.9999999999999993E-3</v>
      </c>
      <c r="Q25" s="288">
        <f t="shared" si="4"/>
        <v>0.09</v>
      </c>
      <c r="R25" s="287">
        <v>3.5000000000000003E-2</v>
      </c>
      <c r="S25" s="288">
        <f t="shared" si="5"/>
        <v>0.35000000000000003</v>
      </c>
      <c r="T25" s="287">
        <v>7.0000000000000001E-3</v>
      </c>
      <c r="U25" s="299">
        <f t="shared" si="6"/>
        <v>7.0000000000000007E-2</v>
      </c>
      <c r="V25" s="287">
        <v>8.0000000000000002E-3</v>
      </c>
      <c r="W25" s="299">
        <f t="shared" si="7"/>
        <v>0.08</v>
      </c>
      <c r="X25" s="287">
        <v>1E-3</v>
      </c>
      <c r="Y25" s="288">
        <f t="shared" si="11"/>
        <v>0.01</v>
      </c>
      <c r="Z25" s="287">
        <v>1.2E-2</v>
      </c>
      <c r="AA25" s="288">
        <f t="shared" si="8"/>
        <v>0.12</v>
      </c>
      <c r="AB25" s="287">
        <v>9.1999999999999998E-2</v>
      </c>
      <c r="AC25" s="288">
        <f t="shared" si="9"/>
        <v>0.91999999999999993</v>
      </c>
      <c r="AD25" s="287">
        <v>4.0000000000000001E-3</v>
      </c>
      <c r="AE25" s="299">
        <f t="shared" si="10"/>
        <v>0.04</v>
      </c>
    </row>
    <row r="26" spans="1:31" ht="16" thickBot="1" x14ac:dyDescent="0.4">
      <c r="A26" s="326"/>
      <c r="B26" s="327"/>
      <c r="C26" s="327"/>
      <c r="D26" s="328"/>
      <c r="E26" s="328"/>
      <c r="F26" s="327"/>
      <c r="G26" s="283">
        <v>2</v>
      </c>
      <c r="H26" s="287">
        <v>5.5E-2</v>
      </c>
      <c r="I26" s="288">
        <f t="shared" si="0"/>
        <v>0.55000000000000004</v>
      </c>
      <c r="J26" s="287">
        <v>1.2410000000000001</v>
      </c>
      <c r="K26" s="288">
        <f t="shared" si="1"/>
        <v>12.41</v>
      </c>
      <c r="L26" s="287">
        <v>0.111</v>
      </c>
      <c r="M26" s="288">
        <f t="shared" si="2"/>
        <v>1.1100000000000001</v>
      </c>
      <c r="N26" s="287">
        <v>1.2490000000000001</v>
      </c>
      <c r="O26" s="288">
        <f t="shared" si="3"/>
        <v>12.490000000000002</v>
      </c>
      <c r="P26" s="287">
        <v>2.1999999999999999E-2</v>
      </c>
      <c r="Q26" s="288">
        <f t="shared" si="4"/>
        <v>0.21999999999999997</v>
      </c>
      <c r="R26" s="287">
        <v>7.9000000000000001E-2</v>
      </c>
      <c r="S26" s="288">
        <f t="shared" si="5"/>
        <v>0.79</v>
      </c>
      <c r="T26" s="287">
        <v>3.0000000000000001E-3</v>
      </c>
      <c r="U26" s="299">
        <f t="shared" si="6"/>
        <v>0.03</v>
      </c>
      <c r="V26" s="287">
        <v>7.0000000000000001E-3</v>
      </c>
      <c r="W26" s="299">
        <f t="shared" si="7"/>
        <v>7.0000000000000007E-2</v>
      </c>
      <c r="X26" s="305" t="s">
        <v>597</v>
      </c>
      <c r="Y26" s="306"/>
      <c r="Z26" s="287">
        <v>1.7999999999999999E-2</v>
      </c>
      <c r="AA26" s="288">
        <f t="shared" si="8"/>
        <v>0.18</v>
      </c>
      <c r="AB26" s="287">
        <v>6.4000000000000001E-2</v>
      </c>
      <c r="AC26" s="288">
        <f t="shared" si="9"/>
        <v>0.64</v>
      </c>
      <c r="AD26" s="287">
        <v>1E-3</v>
      </c>
      <c r="AE26" s="299">
        <f t="shared" si="10"/>
        <v>0.01</v>
      </c>
    </row>
    <row r="27" spans="1:31" ht="16" thickBot="1" x14ac:dyDescent="0.4">
      <c r="A27" s="323"/>
      <c r="B27" s="324"/>
      <c r="C27" s="324"/>
      <c r="D27" s="325"/>
      <c r="E27" s="325"/>
      <c r="F27" s="324"/>
      <c r="G27" s="283">
        <v>3</v>
      </c>
      <c r="H27" s="305" t="s">
        <v>598</v>
      </c>
      <c r="I27" s="306"/>
      <c r="J27" s="287">
        <v>5.0000000000000001E-3</v>
      </c>
      <c r="K27" s="288">
        <f t="shared" si="1"/>
        <v>0.05</v>
      </c>
      <c r="L27" s="287">
        <v>0.12</v>
      </c>
      <c r="M27" s="288">
        <f t="shared" si="2"/>
        <v>1.2</v>
      </c>
      <c r="N27" s="287">
        <v>1.03</v>
      </c>
      <c r="O27" s="288">
        <f t="shared" si="3"/>
        <v>10.3</v>
      </c>
      <c r="P27" s="287">
        <v>5.0000000000000001E-3</v>
      </c>
      <c r="Q27" s="288">
        <f t="shared" si="4"/>
        <v>0.05</v>
      </c>
      <c r="R27" s="287">
        <v>2.8000000000000001E-2</v>
      </c>
      <c r="S27" s="288">
        <f t="shared" si="5"/>
        <v>0.28000000000000003</v>
      </c>
      <c r="T27" s="287">
        <v>4.0000000000000001E-3</v>
      </c>
      <c r="U27" s="299">
        <f t="shared" si="6"/>
        <v>0.04</v>
      </c>
      <c r="V27" s="287">
        <v>4.0000000000000001E-3</v>
      </c>
      <c r="W27" s="299">
        <f t="shared" si="7"/>
        <v>0.04</v>
      </c>
      <c r="X27" s="287">
        <v>1E-3</v>
      </c>
      <c r="Y27" s="288">
        <f t="shared" si="11"/>
        <v>0.01</v>
      </c>
      <c r="Z27" s="287">
        <v>1.2999999999999999E-2</v>
      </c>
      <c r="AA27" s="288">
        <f t="shared" si="8"/>
        <v>0.13</v>
      </c>
      <c r="AB27" s="287">
        <v>0.109</v>
      </c>
      <c r="AC27" s="288">
        <f t="shared" si="9"/>
        <v>1.0900000000000001</v>
      </c>
      <c r="AD27" s="287">
        <v>8.9999999999999993E-3</v>
      </c>
      <c r="AE27" s="299">
        <f t="shared" si="10"/>
        <v>0.09</v>
      </c>
    </row>
    <row r="28" spans="1:31" ht="16" thickBot="1" x14ac:dyDescent="0.4">
      <c r="A28" s="317" t="s">
        <v>42</v>
      </c>
      <c r="B28" s="319" t="s">
        <v>21</v>
      </c>
      <c r="C28" s="319" t="s">
        <v>21</v>
      </c>
      <c r="D28" s="321" t="s">
        <v>34</v>
      </c>
      <c r="E28" s="321" t="s">
        <v>41</v>
      </c>
      <c r="F28" s="319">
        <v>2</v>
      </c>
      <c r="G28" s="283">
        <v>1</v>
      </c>
      <c r="H28" s="287">
        <v>1E-3</v>
      </c>
      <c r="I28" s="288">
        <f t="shared" si="0"/>
        <v>0.01</v>
      </c>
      <c r="J28" s="287">
        <v>4.0000000000000001E-3</v>
      </c>
      <c r="K28" s="288">
        <f t="shared" si="1"/>
        <v>0.04</v>
      </c>
      <c r="L28" s="287">
        <v>7.4999999999999997E-2</v>
      </c>
      <c r="M28" s="288">
        <f t="shared" si="2"/>
        <v>0.75</v>
      </c>
      <c r="N28" s="287">
        <v>1.2170000000000001</v>
      </c>
      <c r="O28" s="288">
        <f t="shared" si="3"/>
        <v>12.170000000000002</v>
      </c>
      <c r="P28" s="287">
        <v>5.0000000000000001E-3</v>
      </c>
      <c r="Q28" s="288">
        <f t="shared" si="4"/>
        <v>0.05</v>
      </c>
      <c r="R28" s="287">
        <v>1.7000000000000001E-2</v>
      </c>
      <c r="S28" s="288">
        <f t="shared" si="5"/>
        <v>0.17</v>
      </c>
      <c r="T28" s="305" t="s">
        <v>598</v>
      </c>
      <c r="U28" s="306"/>
      <c r="V28" s="305" t="s">
        <v>598</v>
      </c>
      <c r="W28" s="306"/>
      <c r="X28" s="305" t="s">
        <v>597</v>
      </c>
      <c r="Y28" s="306"/>
      <c r="Z28" s="287">
        <v>1.2999999999999999E-2</v>
      </c>
      <c r="AA28" s="288">
        <f t="shared" si="8"/>
        <v>0.13</v>
      </c>
      <c r="AB28" s="287">
        <v>0.04</v>
      </c>
      <c r="AC28" s="288">
        <f t="shared" si="9"/>
        <v>0.4</v>
      </c>
      <c r="AD28" s="305" t="s">
        <v>598</v>
      </c>
      <c r="AE28" s="306"/>
    </row>
    <row r="29" spans="1:31" ht="16" thickBot="1" x14ac:dyDescent="0.4">
      <c r="A29" s="323"/>
      <c r="B29" s="324"/>
      <c r="C29" s="324"/>
      <c r="D29" s="325"/>
      <c r="E29" s="325"/>
      <c r="F29" s="324"/>
      <c r="G29" s="283">
        <v>2</v>
      </c>
      <c r="H29" s="287">
        <v>1E-3</v>
      </c>
      <c r="I29" s="288">
        <f t="shared" si="0"/>
        <v>0.01</v>
      </c>
      <c r="J29" s="287">
        <v>3.0000000000000001E-3</v>
      </c>
      <c r="K29" s="288">
        <f t="shared" si="1"/>
        <v>0.03</v>
      </c>
      <c r="L29" s="287">
        <v>0.22900000000000001</v>
      </c>
      <c r="M29" s="288">
        <f t="shared" si="2"/>
        <v>2.29</v>
      </c>
      <c r="N29" s="287">
        <v>1.4390000000000001</v>
      </c>
      <c r="O29" s="288">
        <f t="shared" si="3"/>
        <v>14.39</v>
      </c>
      <c r="P29" s="287">
        <v>5.0000000000000001E-3</v>
      </c>
      <c r="Q29" s="288">
        <f t="shared" si="4"/>
        <v>0.05</v>
      </c>
      <c r="R29" s="287">
        <v>5.7000000000000002E-2</v>
      </c>
      <c r="S29" s="288">
        <f t="shared" si="5"/>
        <v>0.57000000000000006</v>
      </c>
      <c r="T29" s="287">
        <v>4.0000000000000001E-3</v>
      </c>
      <c r="U29" s="299">
        <f t="shared" si="6"/>
        <v>0.04</v>
      </c>
      <c r="V29" s="287">
        <v>1E-3</v>
      </c>
      <c r="W29" s="299">
        <f t="shared" si="7"/>
        <v>0.01</v>
      </c>
      <c r="X29" s="287">
        <v>1E-3</v>
      </c>
      <c r="Y29" s="288">
        <f t="shared" si="11"/>
        <v>0.01</v>
      </c>
      <c r="Z29" s="287">
        <v>2.4E-2</v>
      </c>
      <c r="AA29" s="288">
        <f t="shared" si="8"/>
        <v>0.24</v>
      </c>
      <c r="AB29" s="287">
        <v>3.7999999999999999E-2</v>
      </c>
      <c r="AC29" s="288">
        <f t="shared" si="9"/>
        <v>0.38</v>
      </c>
      <c r="AD29" s="287">
        <v>2E-3</v>
      </c>
      <c r="AE29" s="299">
        <f t="shared" si="10"/>
        <v>0.02</v>
      </c>
    </row>
    <row r="30" spans="1:31" ht="16" thickBot="1" x14ac:dyDescent="0.4">
      <c r="A30" s="317" t="s">
        <v>43</v>
      </c>
      <c r="B30" s="319" t="s">
        <v>21</v>
      </c>
      <c r="C30" s="332" t="s">
        <v>21</v>
      </c>
      <c r="D30" s="321" t="s">
        <v>22</v>
      </c>
      <c r="E30" s="321" t="s">
        <v>28</v>
      </c>
      <c r="F30" s="319">
        <v>3</v>
      </c>
      <c r="G30" s="283">
        <v>1</v>
      </c>
      <c r="H30" s="287">
        <v>1E-3</v>
      </c>
      <c r="I30" s="288">
        <f t="shared" si="0"/>
        <v>0.01</v>
      </c>
      <c r="J30" s="287">
        <v>3.0000000000000001E-3</v>
      </c>
      <c r="K30" s="288">
        <f t="shared" si="1"/>
        <v>0.03</v>
      </c>
      <c r="L30" s="287">
        <v>4.9000000000000002E-2</v>
      </c>
      <c r="M30" s="288">
        <f t="shared" si="2"/>
        <v>0.49</v>
      </c>
      <c r="N30" s="287">
        <v>0.35199999999999998</v>
      </c>
      <c r="O30" s="288">
        <f t="shared" si="3"/>
        <v>3.5199999999999996</v>
      </c>
      <c r="P30" s="287">
        <v>2E-3</v>
      </c>
      <c r="Q30" s="288">
        <f t="shared" si="4"/>
        <v>0.02</v>
      </c>
      <c r="R30" s="287">
        <v>2.9000000000000001E-2</v>
      </c>
      <c r="S30" s="288">
        <f t="shared" si="5"/>
        <v>0.29000000000000004</v>
      </c>
      <c r="T30" s="287">
        <v>1E-3</v>
      </c>
      <c r="U30" s="299">
        <f t="shared" si="6"/>
        <v>0.01</v>
      </c>
      <c r="V30" s="287">
        <v>2E-3</v>
      </c>
      <c r="W30" s="299">
        <f t="shared" si="7"/>
        <v>0.02</v>
      </c>
      <c r="X30" s="287">
        <v>7.0000000000000001E-3</v>
      </c>
      <c r="Y30" s="288">
        <f t="shared" si="11"/>
        <v>7.0000000000000007E-2</v>
      </c>
      <c r="Z30" s="287">
        <v>5.1999999999999998E-2</v>
      </c>
      <c r="AA30" s="288">
        <f t="shared" si="8"/>
        <v>0.52</v>
      </c>
      <c r="AB30" s="287">
        <v>4.0000000000000001E-3</v>
      </c>
      <c r="AC30" s="288">
        <f t="shared" si="9"/>
        <v>0.04</v>
      </c>
      <c r="AD30" s="287">
        <v>4.0000000000000001E-3</v>
      </c>
      <c r="AE30" s="299">
        <f t="shared" si="10"/>
        <v>0.04</v>
      </c>
    </row>
    <row r="31" spans="1:31" ht="16" thickBot="1" x14ac:dyDescent="0.4">
      <c r="A31" s="326"/>
      <c r="B31" s="327"/>
      <c r="C31" s="333"/>
      <c r="D31" s="328"/>
      <c r="E31" s="328"/>
      <c r="F31" s="327"/>
      <c r="G31" s="283">
        <v>2</v>
      </c>
      <c r="H31" s="305" t="s">
        <v>598</v>
      </c>
      <c r="I31" s="306"/>
      <c r="J31" s="287">
        <v>3.0000000000000001E-3</v>
      </c>
      <c r="K31" s="288">
        <f t="shared" si="1"/>
        <v>0.03</v>
      </c>
      <c r="L31" s="287">
        <v>3.5000000000000003E-2</v>
      </c>
      <c r="M31" s="288">
        <f t="shared" si="2"/>
        <v>0.35000000000000003</v>
      </c>
      <c r="N31" s="287">
        <v>0.36799999999999999</v>
      </c>
      <c r="O31" s="288">
        <f t="shared" si="3"/>
        <v>3.6799999999999997</v>
      </c>
      <c r="P31" s="305" t="s">
        <v>597</v>
      </c>
      <c r="Q31" s="306"/>
      <c r="R31" s="287">
        <v>1.9E-2</v>
      </c>
      <c r="S31" s="288">
        <f t="shared" si="5"/>
        <v>0.19</v>
      </c>
      <c r="T31" s="287">
        <v>1E-3</v>
      </c>
      <c r="U31" s="299">
        <f t="shared" si="6"/>
        <v>0.01</v>
      </c>
      <c r="V31" s="287">
        <v>2E-3</v>
      </c>
      <c r="W31" s="299">
        <f t="shared" si="7"/>
        <v>0.02</v>
      </c>
      <c r="X31" s="287">
        <v>4.0000000000000001E-3</v>
      </c>
      <c r="Y31" s="288">
        <f t="shared" si="11"/>
        <v>0.04</v>
      </c>
      <c r="Z31" s="287">
        <v>3.9E-2</v>
      </c>
      <c r="AA31" s="288">
        <f t="shared" si="8"/>
        <v>0.39</v>
      </c>
      <c r="AB31" s="287">
        <v>1E-3</v>
      </c>
      <c r="AC31" s="288">
        <f t="shared" si="9"/>
        <v>0.01</v>
      </c>
      <c r="AD31" s="287">
        <v>3.0000000000000001E-3</v>
      </c>
      <c r="AE31" s="299">
        <f t="shared" si="10"/>
        <v>0.03</v>
      </c>
    </row>
    <row r="32" spans="1:31" ht="16" thickBot="1" x14ac:dyDescent="0.4">
      <c r="A32" s="323"/>
      <c r="B32" s="324"/>
      <c r="C32" s="334"/>
      <c r="D32" s="325"/>
      <c r="E32" s="325"/>
      <c r="F32" s="324"/>
      <c r="G32" s="283">
        <v>3</v>
      </c>
      <c r="H32" s="287">
        <v>1.9E-2</v>
      </c>
      <c r="I32" s="288">
        <f t="shared" si="0"/>
        <v>0.19</v>
      </c>
      <c r="J32" s="287">
        <v>0.435</v>
      </c>
      <c r="K32" s="288">
        <f t="shared" si="1"/>
        <v>4.3499999999999996</v>
      </c>
      <c r="L32" s="287">
        <v>3.7999999999999999E-2</v>
      </c>
      <c r="M32" s="288">
        <f t="shared" si="2"/>
        <v>0.38</v>
      </c>
      <c r="N32" s="287">
        <v>0.26</v>
      </c>
      <c r="O32" s="288">
        <f t="shared" si="3"/>
        <v>2.6</v>
      </c>
      <c r="P32" s="287">
        <v>2E-3</v>
      </c>
      <c r="Q32" s="288">
        <f t="shared" si="4"/>
        <v>0.02</v>
      </c>
      <c r="R32" s="287">
        <v>2.5999999999999999E-2</v>
      </c>
      <c r="S32" s="288">
        <f t="shared" si="5"/>
        <v>0.26</v>
      </c>
      <c r="T32" s="287">
        <v>8.0000000000000002E-3</v>
      </c>
      <c r="U32" s="299">
        <f t="shared" si="6"/>
        <v>0.08</v>
      </c>
      <c r="V32" s="287">
        <v>0.22800000000000001</v>
      </c>
      <c r="W32" s="299">
        <f t="shared" si="7"/>
        <v>2.2800000000000002</v>
      </c>
      <c r="X32" s="287">
        <v>2.7E-2</v>
      </c>
      <c r="Y32" s="288">
        <f t="shared" si="11"/>
        <v>0.27</v>
      </c>
      <c r="Z32" s="287">
        <v>0.218</v>
      </c>
      <c r="AA32" s="288">
        <f t="shared" si="8"/>
        <v>2.1800000000000002</v>
      </c>
      <c r="AB32" s="287">
        <v>3.4000000000000002E-2</v>
      </c>
      <c r="AC32" s="288">
        <f t="shared" si="9"/>
        <v>0.34</v>
      </c>
      <c r="AD32" s="287">
        <v>4.0000000000000001E-3</v>
      </c>
      <c r="AE32" s="299">
        <f t="shared" si="10"/>
        <v>0.04</v>
      </c>
    </row>
    <row r="33" spans="1:31" ht="16" thickBot="1" x14ac:dyDescent="0.4">
      <c r="A33" s="12" t="s">
        <v>44</v>
      </c>
      <c r="B33" s="11" t="s">
        <v>21</v>
      </c>
      <c r="C33" s="11" t="s">
        <v>21</v>
      </c>
      <c r="D33" s="13" t="s">
        <v>22</v>
      </c>
      <c r="E33" s="13" t="s">
        <v>28</v>
      </c>
      <c r="F33" s="11">
        <v>1</v>
      </c>
      <c r="G33" s="283">
        <v>1</v>
      </c>
      <c r="H33" s="287">
        <v>7.0000000000000001E-3</v>
      </c>
      <c r="I33" s="288">
        <f t="shared" si="0"/>
        <v>7.0000000000000007E-2</v>
      </c>
      <c r="J33" s="287">
        <v>0.23300000000000001</v>
      </c>
      <c r="K33" s="288">
        <f t="shared" si="1"/>
        <v>2.33</v>
      </c>
      <c r="L33" s="287">
        <v>0.02</v>
      </c>
      <c r="M33" s="288">
        <f t="shared" si="2"/>
        <v>0.2</v>
      </c>
      <c r="N33" s="287">
        <v>0.30599999999999999</v>
      </c>
      <c r="O33" s="288">
        <f t="shared" si="3"/>
        <v>3.06</v>
      </c>
      <c r="P33" s="287">
        <v>1E-3</v>
      </c>
      <c r="Q33" s="288">
        <f t="shared" si="4"/>
        <v>0.01</v>
      </c>
      <c r="R33" s="287">
        <v>2.3E-2</v>
      </c>
      <c r="S33" s="288">
        <f t="shared" si="5"/>
        <v>0.22999999999999998</v>
      </c>
      <c r="T33" s="305" t="s">
        <v>597</v>
      </c>
      <c r="U33" s="306"/>
      <c r="V33" s="287">
        <v>8.0000000000000002E-3</v>
      </c>
      <c r="W33" s="299">
        <f t="shared" si="7"/>
        <v>0.08</v>
      </c>
      <c r="X33" s="305" t="s">
        <v>597</v>
      </c>
      <c r="Y33" s="306"/>
      <c r="Z33" s="287">
        <v>0.02</v>
      </c>
      <c r="AA33" s="288">
        <f t="shared" si="8"/>
        <v>0.2</v>
      </c>
      <c r="AB33" s="287">
        <v>7.0000000000000001E-3</v>
      </c>
      <c r="AC33" s="288">
        <f t="shared" si="9"/>
        <v>7.0000000000000007E-2</v>
      </c>
      <c r="AD33" s="287">
        <v>6.0000000000000001E-3</v>
      </c>
      <c r="AE33" s="299">
        <f t="shared" si="10"/>
        <v>0.06</v>
      </c>
    </row>
    <row r="34" spans="1:31" ht="16" thickBot="1" x14ac:dyDescent="0.4">
      <c r="A34" s="317" t="s">
        <v>45</v>
      </c>
      <c r="B34" s="319" t="s">
        <v>21</v>
      </c>
      <c r="C34" s="319" t="s">
        <v>21</v>
      </c>
      <c r="D34" s="321" t="s">
        <v>22</v>
      </c>
      <c r="E34" s="321" t="s">
        <v>28</v>
      </c>
      <c r="F34" s="319">
        <v>3</v>
      </c>
      <c r="G34" s="283">
        <v>1</v>
      </c>
      <c r="H34" s="287">
        <v>5.0000000000000001E-3</v>
      </c>
      <c r="I34" s="288">
        <f t="shared" si="0"/>
        <v>0.05</v>
      </c>
      <c r="J34" s="287">
        <v>4.2999999999999997E-2</v>
      </c>
      <c r="K34" s="288">
        <f t="shared" si="1"/>
        <v>0.42999999999999994</v>
      </c>
      <c r="L34" s="287">
        <v>6.3E-2</v>
      </c>
      <c r="M34" s="288">
        <f t="shared" si="2"/>
        <v>0.63</v>
      </c>
      <c r="N34" s="287">
        <v>0.51200000000000001</v>
      </c>
      <c r="O34" s="288">
        <f t="shared" si="3"/>
        <v>5.12</v>
      </c>
      <c r="P34" s="287">
        <v>1E-3</v>
      </c>
      <c r="Q34" s="288">
        <f t="shared" si="4"/>
        <v>0.01</v>
      </c>
      <c r="R34" s="287">
        <v>2.8000000000000001E-2</v>
      </c>
      <c r="S34" s="288">
        <f t="shared" si="5"/>
        <v>0.28000000000000003</v>
      </c>
      <c r="T34" s="305" t="s">
        <v>598</v>
      </c>
      <c r="U34" s="306"/>
      <c r="V34" s="305" t="s">
        <v>598</v>
      </c>
      <c r="W34" s="306"/>
      <c r="X34" s="287">
        <v>0.26</v>
      </c>
      <c r="Y34" s="288">
        <f t="shared" si="11"/>
        <v>2.6</v>
      </c>
      <c r="Z34" s="287">
        <v>1.01</v>
      </c>
      <c r="AA34" s="288">
        <f t="shared" si="8"/>
        <v>10.1</v>
      </c>
      <c r="AB34" s="287">
        <v>2.9000000000000001E-2</v>
      </c>
      <c r="AC34" s="288">
        <f t="shared" si="9"/>
        <v>0.29000000000000004</v>
      </c>
      <c r="AD34" s="287">
        <v>8.9999999999999993E-3</v>
      </c>
      <c r="AE34" s="299">
        <f t="shared" si="10"/>
        <v>0.09</v>
      </c>
    </row>
    <row r="35" spans="1:31" ht="16" thickBot="1" x14ac:dyDescent="0.4">
      <c r="A35" s="326"/>
      <c r="B35" s="327"/>
      <c r="C35" s="327"/>
      <c r="D35" s="328"/>
      <c r="E35" s="328"/>
      <c r="F35" s="327"/>
      <c r="G35" s="283">
        <v>2</v>
      </c>
      <c r="H35" s="287">
        <v>2E-3</v>
      </c>
      <c r="I35" s="288">
        <f t="shared" si="0"/>
        <v>0.02</v>
      </c>
      <c r="J35" s="287">
        <v>4.0000000000000001E-3</v>
      </c>
      <c r="K35" s="288">
        <f t="shared" si="1"/>
        <v>0.04</v>
      </c>
      <c r="L35" s="287">
        <v>2.4E-2</v>
      </c>
      <c r="M35" s="288">
        <f t="shared" si="2"/>
        <v>0.24</v>
      </c>
      <c r="N35" s="287">
        <v>0.29599999999999999</v>
      </c>
      <c r="O35" s="288">
        <f t="shared" si="3"/>
        <v>2.96</v>
      </c>
      <c r="P35" s="287">
        <v>2E-3</v>
      </c>
      <c r="Q35" s="288">
        <f t="shared" si="4"/>
        <v>0.02</v>
      </c>
      <c r="R35" s="287">
        <v>1.0999999999999999E-2</v>
      </c>
      <c r="S35" s="288">
        <f t="shared" si="5"/>
        <v>0.10999999999999999</v>
      </c>
      <c r="T35" s="305" t="s">
        <v>598</v>
      </c>
      <c r="U35" s="306"/>
      <c r="V35" s="287">
        <v>1E-3</v>
      </c>
      <c r="W35" s="299">
        <f t="shared" si="7"/>
        <v>0.01</v>
      </c>
      <c r="X35" s="287">
        <v>2.4E-2</v>
      </c>
      <c r="Y35" s="288">
        <f t="shared" si="11"/>
        <v>0.24</v>
      </c>
      <c r="Z35" s="287">
        <v>0.56599999999999995</v>
      </c>
      <c r="AA35" s="288">
        <f t="shared" si="8"/>
        <v>5.6599999999999993</v>
      </c>
      <c r="AB35" s="305" t="s">
        <v>597</v>
      </c>
      <c r="AC35" s="306"/>
      <c r="AD35" s="287">
        <v>1.4999999999999999E-2</v>
      </c>
      <c r="AE35" s="299">
        <f t="shared" si="10"/>
        <v>0.15</v>
      </c>
    </row>
    <row r="36" spans="1:31" ht="16" thickBot="1" x14ac:dyDescent="0.4">
      <c r="A36" s="323"/>
      <c r="B36" s="324"/>
      <c r="C36" s="324"/>
      <c r="D36" s="325"/>
      <c r="E36" s="325"/>
      <c r="F36" s="324"/>
      <c r="G36" s="283">
        <v>3</v>
      </c>
      <c r="H36" s="287">
        <v>4.0000000000000001E-3</v>
      </c>
      <c r="I36" s="288">
        <f t="shared" si="0"/>
        <v>0.04</v>
      </c>
      <c r="J36" s="287">
        <v>2E-3</v>
      </c>
      <c r="K36" s="288">
        <f t="shared" si="1"/>
        <v>0.02</v>
      </c>
      <c r="L36" s="287">
        <v>3.1E-2</v>
      </c>
      <c r="M36" s="288">
        <f t="shared" si="2"/>
        <v>0.31</v>
      </c>
      <c r="N36" s="287">
        <v>0.39300000000000002</v>
      </c>
      <c r="O36" s="288">
        <f t="shared" si="3"/>
        <v>3.93</v>
      </c>
      <c r="P36" s="287">
        <v>8.0000000000000002E-3</v>
      </c>
      <c r="Q36" s="288">
        <f t="shared" si="4"/>
        <v>0.08</v>
      </c>
      <c r="R36" s="287">
        <v>1.6E-2</v>
      </c>
      <c r="S36" s="288">
        <f t="shared" si="5"/>
        <v>0.16</v>
      </c>
      <c r="T36" s="305" t="s">
        <v>598</v>
      </c>
      <c r="U36" s="306"/>
      <c r="V36" s="287">
        <v>2E-3</v>
      </c>
      <c r="W36" s="299">
        <f t="shared" si="7"/>
        <v>0.02</v>
      </c>
      <c r="X36" s="287">
        <v>2.5000000000000001E-2</v>
      </c>
      <c r="Y36" s="288">
        <f t="shared" si="11"/>
        <v>0.25</v>
      </c>
      <c r="Z36" s="287">
        <v>0.51</v>
      </c>
      <c r="AA36" s="288">
        <f t="shared" si="8"/>
        <v>5.0999999999999996</v>
      </c>
      <c r="AB36" s="287">
        <v>3.5000000000000003E-2</v>
      </c>
      <c r="AC36" s="288">
        <f t="shared" si="9"/>
        <v>0.35000000000000003</v>
      </c>
      <c r="AD36" s="287">
        <v>1.4999999999999999E-2</v>
      </c>
      <c r="AE36" s="299">
        <f t="shared" si="10"/>
        <v>0.15</v>
      </c>
    </row>
    <row r="37" spans="1:31" ht="16" thickBot="1" x14ac:dyDescent="0.4">
      <c r="A37" s="317" t="s">
        <v>46</v>
      </c>
      <c r="B37" s="319" t="s">
        <v>21</v>
      </c>
      <c r="C37" s="319" t="s">
        <v>21</v>
      </c>
      <c r="D37" s="321" t="s">
        <v>22</v>
      </c>
      <c r="E37" s="321" t="s">
        <v>28</v>
      </c>
      <c r="F37" s="319">
        <v>2</v>
      </c>
      <c r="G37" s="283">
        <v>1</v>
      </c>
      <c r="H37" s="287">
        <v>0.03</v>
      </c>
      <c r="I37" s="288">
        <f t="shared" si="0"/>
        <v>0.3</v>
      </c>
      <c r="J37" s="287">
        <v>0.48399999999999999</v>
      </c>
      <c r="K37" s="288">
        <f t="shared" si="1"/>
        <v>4.84</v>
      </c>
      <c r="L37" s="287">
        <v>6.0000000000000001E-3</v>
      </c>
      <c r="M37" s="288">
        <f t="shared" si="2"/>
        <v>0.06</v>
      </c>
      <c r="N37" s="287">
        <v>1.7000000000000001E-2</v>
      </c>
      <c r="O37" s="288">
        <f t="shared" si="3"/>
        <v>0.17</v>
      </c>
      <c r="P37" s="287">
        <v>5.0000000000000001E-3</v>
      </c>
      <c r="Q37" s="288">
        <f t="shared" si="4"/>
        <v>0.05</v>
      </c>
      <c r="R37" s="287">
        <v>0.105</v>
      </c>
      <c r="S37" s="288">
        <f t="shared" si="5"/>
        <v>1.05</v>
      </c>
      <c r="T37" s="287">
        <v>1E-3</v>
      </c>
      <c r="U37" s="299">
        <f t="shared" si="6"/>
        <v>0.01</v>
      </c>
      <c r="V37" s="287">
        <v>1.0999999999999999E-2</v>
      </c>
      <c r="W37" s="299">
        <f t="shared" si="7"/>
        <v>0.10999999999999999</v>
      </c>
      <c r="X37" s="305" t="s">
        <v>598</v>
      </c>
      <c r="Y37" s="306"/>
      <c r="Z37" s="305" t="s">
        <v>598</v>
      </c>
      <c r="AA37" s="306"/>
      <c r="AB37" s="287">
        <v>3.5000000000000003E-2</v>
      </c>
      <c r="AC37" s="288">
        <f t="shared" si="9"/>
        <v>0.35000000000000003</v>
      </c>
      <c r="AD37" s="287">
        <v>8.0000000000000002E-3</v>
      </c>
      <c r="AE37" s="299">
        <f t="shared" si="10"/>
        <v>0.08</v>
      </c>
    </row>
    <row r="38" spans="1:31" ht="16" thickBot="1" x14ac:dyDescent="0.4">
      <c r="A38" s="323"/>
      <c r="B38" s="324"/>
      <c r="C38" s="324"/>
      <c r="D38" s="325"/>
      <c r="E38" s="325"/>
      <c r="F38" s="324"/>
      <c r="G38" s="283">
        <v>2</v>
      </c>
      <c r="H38" s="287">
        <v>1E-3</v>
      </c>
      <c r="I38" s="288">
        <f t="shared" si="0"/>
        <v>0.01</v>
      </c>
      <c r="J38" s="287">
        <v>0.01</v>
      </c>
      <c r="K38" s="288">
        <f t="shared" si="1"/>
        <v>0.1</v>
      </c>
      <c r="L38" s="287">
        <v>1E-3</v>
      </c>
      <c r="M38" s="288">
        <f t="shared" si="2"/>
        <v>0.01</v>
      </c>
      <c r="N38" s="287">
        <v>2E-3</v>
      </c>
      <c r="O38" s="288">
        <f t="shared" si="3"/>
        <v>0.02</v>
      </c>
      <c r="P38" s="287">
        <v>2.7E-2</v>
      </c>
      <c r="Q38" s="288">
        <f t="shared" si="4"/>
        <v>0.27</v>
      </c>
      <c r="R38" s="287">
        <v>0.33800000000000002</v>
      </c>
      <c r="S38" s="288">
        <f t="shared" si="5"/>
        <v>3.3800000000000003</v>
      </c>
      <c r="T38" s="305" t="s">
        <v>598</v>
      </c>
      <c r="U38" s="306"/>
      <c r="V38" s="305" t="s">
        <v>598</v>
      </c>
      <c r="W38" s="306"/>
      <c r="X38" s="305" t="s">
        <v>598</v>
      </c>
      <c r="Y38" s="306"/>
      <c r="Z38" s="305" t="s">
        <v>598</v>
      </c>
      <c r="AA38" s="306"/>
      <c r="AB38" s="287">
        <v>1E-3</v>
      </c>
      <c r="AC38" s="288">
        <f t="shared" si="9"/>
        <v>0.01</v>
      </c>
      <c r="AD38" s="287">
        <v>1E-3</v>
      </c>
      <c r="AE38" s="299">
        <f t="shared" si="10"/>
        <v>0.01</v>
      </c>
    </row>
    <row r="39" spans="1:31" ht="16" thickBot="1" x14ac:dyDescent="0.4">
      <c r="A39" s="317" t="s">
        <v>47</v>
      </c>
      <c r="B39" s="319" t="s">
        <v>21</v>
      </c>
      <c r="C39" s="319" t="s">
        <v>21</v>
      </c>
      <c r="D39" s="321" t="s">
        <v>22</v>
      </c>
      <c r="E39" s="321" t="s">
        <v>48</v>
      </c>
      <c r="F39" s="319">
        <v>3</v>
      </c>
      <c r="G39" s="283">
        <v>1</v>
      </c>
      <c r="H39" s="305" t="s">
        <v>597</v>
      </c>
      <c r="I39" s="306"/>
      <c r="J39" s="287">
        <v>5.0000000000000001E-3</v>
      </c>
      <c r="K39" s="288">
        <f t="shared" si="1"/>
        <v>0.05</v>
      </c>
      <c r="L39" s="287">
        <v>0.16400000000000001</v>
      </c>
      <c r="M39" s="288">
        <f t="shared" si="2"/>
        <v>1.6400000000000001</v>
      </c>
      <c r="N39" s="287">
        <v>0.55900000000000005</v>
      </c>
      <c r="O39" s="288">
        <f t="shared" si="3"/>
        <v>5.5900000000000007</v>
      </c>
      <c r="P39" s="287">
        <v>1.0999999999999999E-2</v>
      </c>
      <c r="Q39" s="288">
        <f t="shared" si="4"/>
        <v>0.10999999999999999</v>
      </c>
      <c r="R39" s="287">
        <v>3.6999999999999998E-2</v>
      </c>
      <c r="S39" s="288">
        <f t="shared" si="5"/>
        <v>0.37</v>
      </c>
      <c r="T39" s="287">
        <v>2E-3</v>
      </c>
      <c r="U39" s="299">
        <f t="shared" si="6"/>
        <v>0.02</v>
      </c>
      <c r="V39" s="287">
        <v>2E-3</v>
      </c>
      <c r="W39" s="299">
        <f t="shared" si="7"/>
        <v>0.02</v>
      </c>
      <c r="X39" s="287">
        <v>1E-3</v>
      </c>
      <c r="Y39" s="288">
        <f t="shared" si="11"/>
        <v>0.01</v>
      </c>
      <c r="Z39" s="287">
        <v>8.9999999999999993E-3</v>
      </c>
      <c r="AA39" s="288">
        <f t="shared" si="8"/>
        <v>0.09</v>
      </c>
      <c r="AB39" s="305" t="s">
        <v>597</v>
      </c>
      <c r="AC39" s="306"/>
      <c r="AD39" s="287">
        <v>8.0000000000000002E-3</v>
      </c>
      <c r="AE39" s="299">
        <f t="shared" si="10"/>
        <v>0.08</v>
      </c>
    </row>
    <row r="40" spans="1:31" ht="16" thickBot="1" x14ac:dyDescent="0.4">
      <c r="A40" s="326"/>
      <c r="B40" s="327"/>
      <c r="C40" s="327"/>
      <c r="D40" s="328"/>
      <c r="E40" s="328"/>
      <c r="F40" s="327"/>
      <c r="G40" s="283">
        <v>2</v>
      </c>
      <c r="H40" s="287">
        <v>0.01</v>
      </c>
      <c r="I40" s="288">
        <f t="shared" si="0"/>
        <v>0.1</v>
      </c>
      <c r="J40" s="287">
        <v>0.17100000000000001</v>
      </c>
      <c r="K40" s="288">
        <f t="shared" si="1"/>
        <v>1.7100000000000002</v>
      </c>
      <c r="L40" s="287">
        <v>1.7000000000000001E-2</v>
      </c>
      <c r="M40" s="288">
        <f t="shared" si="2"/>
        <v>0.17</v>
      </c>
      <c r="N40" s="287">
        <v>0.156</v>
      </c>
      <c r="O40" s="288">
        <f t="shared" si="3"/>
        <v>1.56</v>
      </c>
      <c r="P40" s="287">
        <v>1E-3</v>
      </c>
      <c r="Q40" s="288">
        <f t="shared" si="4"/>
        <v>0.01</v>
      </c>
      <c r="R40" s="287">
        <v>1.6E-2</v>
      </c>
      <c r="S40" s="288">
        <f t="shared" si="5"/>
        <v>0.16</v>
      </c>
      <c r="T40" s="287">
        <v>1E-3</v>
      </c>
      <c r="U40" s="299">
        <f t="shared" si="6"/>
        <v>0.01</v>
      </c>
      <c r="V40" s="287">
        <v>2E-3</v>
      </c>
      <c r="W40" s="299">
        <f t="shared" si="7"/>
        <v>0.02</v>
      </c>
      <c r="X40" s="305" t="s">
        <v>597</v>
      </c>
      <c r="Y40" s="306"/>
      <c r="Z40" s="287">
        <v>1.0999999999999999E-2</v>
      </c>
      <c r="AA40" s="288">
        <f t="shared" si="8"/>
        <v>0.10999999999999999</v>
      </c>
      <c r="AB40" s="287">
        <v>4.0000000000000001E-3</v>
      </c>
      <c r="AC40" s="288">
        <f t="shared" si="9"/>
        <v>0.04</v>
      </c>
      <c r="AD40" s="287">
        <v>1E-3</v>
      </c>
      <c r="AE40" s="299">
        <f t="shared" si="10"/>
        <v>0.01</v>
      </c>
    </row>
    <row r="41" spans="1:31" ht="16" thickBot="1" x14ac:dyDescent="0.4">
      <c r="A41" s="323"/>
      <c r="B41" s="324"/>
      <c r="C41" s="324"/>
      <c r="D41" s="325"/>
      <c r="E41" s="325"/>
      <c r="F41" s="324"/>
      <c r="G41" s="283">
        <v>3</v>
      </c>
      <c r="H41" s="287">
        <v>3.0000000000000001E-3</v>
      </c>
      <c r="I41" s="288">
        <f t="shared" si="0"/>
        <v>0.03</v>
      </c>
      <c r="J41" s="287">
        <v>3.5999999999999997E-2</v>
      </c>
      <c r="K41" s="288">
        <f t="shared" si="1"/>
        <v>0.36</v>
      </c>
      <c r="L41" s="287">
        <v>6.0000000000000001E-3</v>
      </c>
      <c r="M41" s="288">
        <f t="shared" si="2"/>
        <v>0.06</v>
      </c>
      <c r="N41" s="287">
        <v>2.5000000000000001E-2</v>
      </c>
      <c r="O41" s="288">
        <f t="shared" si="3"/>
        <v>0.25</v>
      </c>
      <c r="P41" s="305" t="s">
        <v>597</v>
      </c>
      <c r="Q41" s="306"/>
      <c r="R41" s="287">
        <v>4.0000000000000001E-3</v>
      </c>
      <c r="S41" s="288">
        <f t="shared" si="5"/>
        <v>0.04</v>
      </c>
      <c r="T41" s="305" t="s">
        <v>598</v>
      </c>
      <c r="U41" s="306"/>
      <c r="V41" s="305" t="s">
        <v>598</v>
      </c>
      <c r="W41" s="306"/>
      <c r="X41" s="305" t="s">
        <v>598</v>
      </c>
      <c r="Y41" s="306"/>
      <c r="Z41" s="305" t="s">
        <v>598</v>
      </c>
      <c r="AA41" s="306"/>
      <c r="AB41" s="305" t="s">
        <v>598</v>
      </c>
      <c r="AC41" s="306"/>
      <c r="AD41" s="287">
        <v>1E-3</v>
      </c>
      <c r="AE41" s="299">
        <f t="shared" si="10"/>
        <v>0.01</v>
      </c>
    </row>
    <row r="42" spans="1:31" ht="16" thickBot="1" x14ac:dyDescent="0.4">
      <c r="A42" s="317" t="s">
        <v>49</v>
      </c>
      <c r="B42" s="319" t="s">
        <v>21</v>
      </c>
      <c r="C42" s="319" t="s">
        <v>21</v>
      </c>
      <c r="D42" s="321" t="s">
        <v>22</v>
      </c>
      <c r="E42" s="321" t="s">
        <v>50</v>
      </c>
      <c r="F42" s="319">
        <v>2</v>
      </c>
      <c r="G42" s="283">
        <v>1</v>
      </c>
      <c r="H42" s="287">
        <v>0.248</v>
      </c>
      <c r="I42" s="288">
        <f t="shared" si="0"/>
        <v>2.48</v>
      </c>
      <c r="J42" s="287">
        <v>1.31</v>
      </c>
      <c r="K42" s="288">
        <f t="shared" si="1"/>
        <v>13.100000000000001</v>
      </c>
      <c r="L42" s="287">
        <v>1.4E-2</v>
      </c>
      <c r="M42" s="288">
        <f t="shared" si="2"/>
        <v>0.14000000000000001</v>
      </c>
      <c r="N42" s="287">
        <v>6.2E-2</v>
      </c>
      <c r="O42" s="288">
        <f t="shared" si="3"/>
        <v>0.62</v>
      </c>
      <c r="P42" s="287">
        <v>8.0000000000000002E-3</v>
      </c>
      <c r="Q42" s="288">
        <f t="shared" si="4"/>
        <v>0.08</v>
      </c>
      <c r="R42" s="287">
        <v>9.6000000000000002E-2</v>
      </c>
      <c r="S42" s="288">
        <f t="shared" si="5"/>
        <v>0.96</v>
      </c>
      <c r="T42" s="287">
        <v>7.0000000000000001E-3</v>
      </c>
      <c r="U42" s="299">
        <f t="shared" si="6"/>
        <v>7.0000000000000007E-2</v>
      </c>
      <c r="V42" s="287">
        <v>7.6999999999999999E-2</v>
      </c>
      <c r="W42" s="299">
        <f t="shared" si="7"/>
        <v>0.77</v>
      </c>
      <c r="X42" s="305" t="s">
        <v>598</v>
      </c>
      <c r="Y42" s="306"/>
      <c r="Z42" s="287">
        <v>7.0000000000000001E-3</v>
      </c>
      <c r="AA42" s="288">
        <f t="shared" si="8"/>
        <v>7.0000000000000007E-2</v>
      </c>
      <c r="AB42" s="287">
        <v>3.9E-2</v>
      </c>
      <c r="AC42" s="288">
        <f t="shared" si="9"/>
        <v>0.39</v>
      </c>
      <c r="AD42" s="305" t="s">
        <v>598</v>
      </c>
      <c r="AE42" s="306"/>
    </row>
    <row r="43" spans="1:31" ht="16" thickBot="1" x14ac:dyDescent="0.4">
      <c r="A43" s="323"/>
      <c r="B43" s="324"/>
      <c r="C43" s="324"/>
      <c r="D43" s="325"/>
      <c r="E43" s="325"/>
      <c r="F43" s="324"/>
      <c r="G43" s="283">
        <v>2</v>
      </c>
      <c r="H43" s="287">
        <v>0.37</v>
      </c>
      <c r="I43" s="288">
        <f t="shared" si="0"/>
        <v>3.7</v>
      </c>
      <c r="J43" s="287">
        <v>2.2610000000000001</v>
      </c>
      <c r="K43" s="288">
        <f t="shared" si="1"/>
        <v>22.61</v>
      </c>
      <c r="L43" s="287">
        <v>2.9000000000000001E-2</v>
      </c>
      <c r="M43" s="288">
        <f t="shared" si="2"/>
        <v>0.29000000000000004</v>
      </c>
      <c r="N43" s="287">
        <v>0.12</v>
      </c>
      <c r="O43" s="288">
        <f t="shared" si="3"/>
        <v>1.2</v>
      </c>
      <c r="P43" s="287">
        <v>2.9000000000000001E-2</v>
      </c>
      <c r="Q43" s="288">
        <f t="shared" si="4"/>
        <v>0.29000000000000004</v>
      </c>
      <c r="R43" s="287">
        <v>0.29699999999999999</v>
      </c>
      <c r="S43" s="288">
        <f t="shared" si="5"/>
        <v>2.9699999999999998</v>
      </c>
      <c r="T43" s="287">
        <v>1.2999999999999999E-2</v>
      </c>
      <c r="U43" s="299">
        <f t="shared" si="6"/>
        <v>0.13</v>
      </c>
      <c r="V43" s="287">
        <v>5.6000000000000001E-2</v>
      </c>
      <c r="W43" s="299">
        <f t="shared" si="7"/>
        <v>0.56000000000000005</v>
      </c>
      <c r="X43" s="305" t="s">
        <v>597</v>
      </c>
      <c r="Y43" s="306"/>
      <c r="Z43" s="287">
        <v>1.0999999999999999E-2</v>
      </c>
      <c r="AA43" s="288">
        <f t="shared" si="8"/>
        <v>0.10999999999999999</v>
      </c>
      <c r="AB43" s="287">
        <v>2.3E-2</v>
      </c>
      <c r="AC43" s="288">
        <f t="shared" si="9"/>
        <v>0.22999999999999998</v>
      </c>
      <c r="AD43" s="287">
        <v>0.01</v>
      </c>
      <c r="AE43" s="299">
        <f t="shared" si="10"/>
        <v>0.1</v>
      </c>
    </row>
    <row r="44" spans="1:31" ht="16" thickBot="1" x14ac:dyDescent="0.4">
      <c r="A44" s="317" t="s">
        <v>51</v>
      </c>
      <c r="B44" s="319" t="s">
        <v>21</v>
      </c>
      <c r="C44" s="319" t="s">
        <v>21</v>
      </c>
      <c r="D44" s="321" t="s">
        <v>22</v>
      </c>
      <c r="E44" s="321" t="s">
        <v>28</v>
      </c>
      <c r="F44" s="319">
        <v>3</v>
      </c>
      <c r="G44" s="283">
        <v>1</v>
      </c>
      <c r="H44" s="287">
        <v>3.5000000000000003E-2</v>
      </c>
      <c r="I44" s="288">
        <f t="shared" si="0"/>
        <v>0.35000000000000003</v>
      </c>
      <c r="J44" s="287">
        <v>0.16400000000000001</v>
      </c>
      <c r="K44" s="288">
        <f t="shared" si="1"/>
        <v>1.6400000000000001</v>
      </c>
      <c r="L44" s="287">
        <v>5.0000000000000001E-3</v>
      </c>
      <c r="M44" s="288">
        <f t="shared" si="2"/>
        <v>0.05</v>
      </c>
      <c r="N44" s="287">
        <v>7.0000000000000001E-3</v>
      </c>
      <c r="O44" s="288">
        <f t="shared" si="3"/>
        <v>7.0000000000000007E-2</v>
      </c>
      <c r="P44" s="287">
        <v>7.0000000000000001E-3</v>
      </c>
      <c r="Q44" s="288">
        <f t="shared" si="4"/>
        <v>7.0000000000000007E-2</v>
      </c>
      <c r="R44" s="287">
        <v>1.7000000000000001E-2</v>
      </c>
      <c r="S44" s="288">
        <f t="shared" si="5"/>
        <v>0.17</v>
      </c>
      <c r="T44" s="287">
        <v>8.0000000000000002E-3</v>
      </c>
      <c r="U44" s="299">
        <f t="shared" si="6"/>
        <v>0.08</v>
      </c>
      <c r="V44" s="287">
        <v>5.1999999999999998E-2</v>
      </c>
      <c r="W44" s="299">
        <f t="shared" si="7"/>
        <v>0.52</v>
      </c>
      <c r="X44" s="287">
        <v>1E-3</v>
      </c>
      <c r="Y44" s="288">
        <f t="shared" si="11"/>
        <v>0.01</v>
      </c>
      <c r="Z44" s="287">
        <v>3.0000000000000001E-3</v>
      </c>
      <c r="AA44" s="288">
        <f t="shared" si="8"/>
        <v>0.03</v>
      </c>
      <c r="AB44" s="287">
        <v>7.0000000000000001E-3</v>
      </c>
      <c r="AC44" s="288">
        <f t="shared" si="9"/>
        <v>7.0000000000000007E-2</v>
      </c>
      <c r="AD44" s="287">
        <v>7.0000000000000001E-3</v>
      </c>
      <c r="AE44" s="299">
        <f t="shared" si="10"/>
        <v>7.0000000000000007E-2</v>
      </c>
    </row>
    <row r="45" spans="1:31" ht="16" thickBot="1" x14ac:dyDescent="0.4">
      <c r="A45" s="326"/>
      <c r="B45" s="327"/>
      <c r="C45" s="327"/>
      <c r="D45" s="328"/>
      <c r="E45" s="328"/>
      <c r="F45" s="327"/>
      <c r="G45" s="283">
        <v>2</v>
      </c>
      <c r="H45" s="287">
        <v>1.6E-2</v>
      </c>
      <c r="I45" s="288">
        <f t="shared" si="0"/>
        <v>0.16</v>
      </c>
      <c r="J45" s="287">
        <v>0.14899999999999999</v>
      </c>
      <c r="K45" s="288">
        <f t="shared" si="1"/>
        <v>1.49</v>
      </c>
      <c r="L45" s="287">
        <v>8.0000000000000002E-3</v>
      </c>
      <c r="M45" s="288">
        <f t="shared" si="2"/>
        <v>0.08</v>
      </c>
      <c r="N45" s="287">
        <v>1.4E-2</v>
      </c>
      <c r="O45" s="288">
        <f t="shared" si="3"/>
        <v>0.14000000000000001</v>
      </c>
      <c r="P45" s="287">
        <v>1E-3</v>
      </c>
      <c r="Q45" s="288">
        <f t="shared" si="4"/>
        <v>0.01</v>
      </c>
      <c r="R45" s="287">
        <v>2.1000000000000001E-2</v>
      </c>
      <c r="S45" s="288">
        <f t="shared" si="5"/>
        <v>0.21000000000000002</v>
      </c>
      <c r="T45" s="287">
        <v>6.0999999999999999E-2</v>
      </c>
      <c r="U45" s="299">
        <f t="shared" si="6"/>
        <v>0.61</v>
      </c>
      <c r="V45" s="287">
        <v>0.63400000000000001</v>
      </c>
      <c r="W45" s="299">
        <f t="shared" si="7"/>
        <v>6.34</v>
      </c>
      <c r="X45" s="287">
        <v>7.0000000000000001E-3</v>
      </c>
      <c r="Y45" s="288">
        <f t="shared" si="11"/>
        <v>7.0000000000000007E-2</v>
      </c>
      <c r="Z45" s="287">
        <v>3.6999999999999998E-2</v>
      </c>
      <c r="AA45" s="288">
        <f t="shared" si="8"/>
        <v>0.37</v>
      </c>
      <c r="AB45" s="287">
        <v>1.4E-2</v>
      </c>
      <c r="AC45" s="288">
        <f t="shared" si="9"/>
        <v>0.14000000000000001</v>
      </c>
      <c r="AD45" s="287">
        <v>1.2E-2</v>
      </c>
      <c r="AE45" s="299">
        <f t="shared" si="10"/>
        <v>0.12</v>
      </c>
    </row>
    <row r="46" spans="1:31" ht="16" thickBot="1" x14ac:dyDescent="0.4">
      <c r="A46" s="323"/>
      <c r="B46" s="324"/>
      <c r="C46" s="324"/>
      <c r="D46" s="325"/>
      <c r="E46" s="325"/>
      <c r="F46" s="324"/>
      <c r="G46" s="283">
        <v>3</v>
      </c>
      <c r="H46" s="287">
        <v>2.1000000000000001E-2</v>
      </c>
      <c r="I46" s="288">
        <f t="shared" si="0"/>
        <v>0.21000000000000002</v>
      </c>
      <c r="J46" s="287">
        <v>7.0000000000000007E-2</v>
      </c>
      <c r="K46" s="288">
        <f t="shared" si="1"/>
        <v>0.70000000000000007</v>
      </c>
      <c r="L46" s="287">
        <v>8.9999999999999993E-3</v>
      </c>
      <c r="M46" s="288">
        <f t="shared" si="2"/>
        <v>0.09</v>
      </c>
      <c r="N46" s="287">
        <v>6.0000000000000001E-3</v>
      </c>
      <c r="O46" s="288">
        <f t="shared" si="3"/>
        <v>0.06</v>
      </c>
      <c r="P46" s="305" t="s">
        <v>597</v>
      </c>
      <c r="Q46" s="306"/>
      <c r="R46" s="287">
        <v>1.6E-2</v>
      </c>
      <c r="S46" s="288">
        <f t="shared" si="5"/>
        <v>0.16</v>
      </c>
      <c r="T46" s="287">
        <v>0.127</v>
      </c>
      <c r="U46" s="299">
        <f t="shared" si="6"/>
        <v>1.27</v>
      </c>
      <c r="V46" s="287">
        <v>0.45400000000000001</v>
      </c>
      <c r="W46" s="299">
        <f t="shared" si="7"/>
        <v>4.54</v>
      </c>
      <c r="X46" s="287">
        <v>0.01</v>
      </c>
      <c r="Y46" s="288">
        <f t="shared" si="11"/>
        <v>0.1</v>
      </c>
      <c r="Z46" s="287">
        <v>2.3E-2</v>
      </c>
      <c r="AA46" s="288">
        <f t="shared" si="8"/>
        <v>0.22999999999999998</v>
      </c>
      <c r="AB46" s="287">
        <v>1.0999999999999999E-2</v>
      </c>
      <c r="AC46" s="288">
        <f t="shared" si="9"/>
        <v>0.10999999999999999</v>
      </c>
      <c r="AD46" s="287">
        <v>0.02</v>
      </c>
      <c r="AE46" s="299">
        <f t="shared" si="10"/>
        <v>0.2</v>
      </c>
    </row>
    <row r="47" spans="1:31" ht="16" thickBot="1" x14ac:dyDescent="0.4">
      <c r="A47" s="317" t="s">
        <v>52</v>
      </c>
      <c r="B47" s="319" t="s">
        <v>21</v>
      </c>
      <c r="C47" s="319" t="s">
        <v>21</v>
      </c>
      <c r="D47" s="321" t="s">
        <v>22</v>
      </c>
      <c r="E47" s="321" t="s">
        <v>28</v>
      </c>
      <c r="F47" s="319">
        <v>3</v>
      </c>
      <c r="G47" s="283">
        <v>1</v>
      </c>
      <c r="H47" s="287">
        <v>2.5999999999999999E-2</v>
      </c>
      <c r="I47" s="288">
        <f t="shared" si="0"/>
        <v>0.26</v>
      </c>
      <c r="J47" s="287">
        <v>0.48899999999999999</v>
      </c>
      <c r="K47" s="288">
        <f t="shared" si="1"/>
        <v>4.8899999999999997</v>
      </c>
      <c r="L47" s="287">
        <v>1.2999999999999999E-2</v>
      </c>
      <c r="M47" s="288">
        <f t="shared" si="2"/>
        <v>0.13</v>
      </c>
      <c r="N47" s="287">
        <v>2.1000000000000001E-2</v>
      </c>
      <c r="O47" s="288">
        <f t="shared" si="3"/>
        <v>0.21000000000000002</v>
      </c>
      <c r="P47" s="287">
        <v>2E-3</v>
      </c>
      <c r="Q47" s="288">
        <f t="shared" si="4"/>
        <v>0.02</v>
      </c>
      <c r="R47" s="287">
        <v>1.2E-2</v>
      </c>
      <c r="S47" s="288">
        <f t="shared" si="5"/>
        <v>0.12</v>
      </c>
      <c r="T47" s="287">
        <v>8.9999999999999993E-3</v>
      </c>
      <c r="U47" s="299">
        <f t="shared" si="6"/>
        <v>0.09</v>
      </c>
      <c r="V47" s="287">
        <v>0.16500000000000001</v>
      </c>
      <c r="W47" s="299">
        <f t="shared" si="7"/>
        <v>1.6500000000000001</v>
      </c>
      <c r="X47" s="287">
        <v>1E-3</v>
      </c>
      <c r="Y47" s="288">
        <f t="shared" si="11"/>
        <v>0.01</v>
      </c>
      <c r="Z47" s="287">
        <v>8.9999999999999993E-3</v>
      </c>
      <c r="AA47" s="288">
        <f t="shared" si="8"/>
        <v>0.09</v>
      </c>
      <c r="AB47" s="287">
        <v>1E-3</v>
      </c>
      <c r="AC47" s="288">
        <f t="shared" si="9"/>
        <v>0.01</v>
      </c>
      <c r="AD47" s="287">
        <v>1.2E-2</v>
      </c>
      <c r="AE47" s="299">
        <f t="shared" si="10"/>
        <v>0.12</v>
      </c>
    </row>
    <row r="48" spans="1:31" ht="16" thickBot="1" x14ac:dyDescent="0.4">
      <c r="A48" s="326"/>
      <c r="B48" s="327"/>
      <c r="C48" s="327"/>
      <c r="D48" s="328"/>
      <c r="E48" s="328"/>
      <c r="F48" s="327"/>
      <c r="G48" s="283">
        <v>2</v>
      </c>
      <c r="H48" s="287">
        <v>3.2000000000000001E-2</v>
      </c>
      <c r="I48" s="288">
        <f t="shared" si="0"/>
        <v>0.32</v>
      </c>
      <c r="J48" s="287">
        <v>0.69099999999999995</v>
      </c>
      <c r="K48" s="288">
        <f t="shared" si="1"/>
        <v>6.9099999999999993</v>
      </c>
      <c r="L48" s="287">
        <v>6.0999999999999999E-2</v>
      </c>
      <c r="M48" s="288">
        <f t="shared" si="2"/>
        <v>0.61</v>
      </c>
      <c r="N48" s="287">
        <v>0.38900000000000001</v>
      </c>
      <c r="O48" s="288">
        <f t="shared" si="3"/>
        <v>3.89</v>
      </c>
      <c r="P48" s="287">
        <v>1E-3</v>
      </c>
      <c r="Q48" s="288">
        <f t="shared" si="4"/>
        <v>0.01</v>
      </c>
      <c r="R48" s="287">
        <v>2.8000000000000001E-2</v>
      </c>
      <c r="S48" s="288">
        <f t="shared" si="5"/>
        <v>0.28000000000000003</v>
      </c>
      <c r="T48" s="287">
        <v>4.0000000000000001E-3</v>
      </c>
      <c r="U48" s="299">
        <f t="shared" si="6"/>
        <v>0.04</v>
      </c>
      <c r="V48" s="287">
        <v>0.10199999999999999</v>
      </c>
      <c r="W48" s="299">
        <f t="shared" si="7"/>
        <v>1.02</v>
      </c>
      <c r="X48" s="287">
        <v>1.0999999999999999E-2</v>
      </c>
      <c r="Y48" s="288">
        <f t="shared" si="11"/>
        <v>0.10999999999999999</v>
      </c>
      <c r="Z48" s="287">
        <v>9.8000000000000004E-2</v>
      </c>
      <c r="AA48" s="288">
        <f t="shared" si="8"/>
        <v>0.98</v>
      </c>
      <c r="AB48" s="287">
        <v>1.2999999999999999E-2</v>
      </c>
      <c r="AC48" s="288">
        <f t="shared" si="9"/>
        <v>0.13</v>
      </c>
      <c r="AD48" s="287">
        <v>1.7000000000000001E-2</v>
      </c>
      <c r="AE48" s="299">
        <f t="shared" si="10"/>
        <v>0.17</v>
      </c>
    </row>
    <row r="49" spans="1:31" ht="16" thickBot="1" x14ac:dyDescent="0.4">
      <c r="A49" s="323"/>
      <c r="B49" s="324"/>
      <c r="C49" s="324"/>
      <c r="D49" s="325"/>
      <c r="E49" s="325"/>
      <c r="F49" s="324"/>
      <c r="G49" s="283">
        <v>3</v>
      </c>
      <c r="H49" s="287">
        <v>2.8000000000000001E-2</v>
      </c>
      <c r="I49" s="288">
        <f t="shared" si="0"/>
        <v>0.28000000000000003</v>
      </c>
      <c r="J49" s="287">
        <v>0.55400000000000005</v>
      </c>
      <c r="K49" s="288">
        <f t="shared" si="1"/>
        <v>5.5400000000000009</v>
      </c>
      <c r="L49" s="287">
        <v>0.03</v>
      </c>
      <c r="M49" s="288">
        <f t="shared" si="2"/>
        <v>0.3</v>
      </c>
      <c r="N49" s="287">
        <v>0.23400000000000001</v>
      </c>
      <c r="O49" s="288">
        <f t="shared" si="3"/>
        <v>2.3400000000000003</v>
      </c>
      <c r="P49" s="287">
        <v>1E-3</v>
      </c>
      <c r="Q49" s="288">
        <f t="shared" si="4"/>
        <v>0.01</v>
      </c>
      <c r="R49" s="305" t="s">
        <v>597</v>
      </c>
      <c r="S49" s="306"/>
      <c r="T49" s="287">
        <v>5.0000000000000001E-3</v>
      </c>
      <c r="U49" s="299">
        <f t="shared" si="6"/>
        <v>0.05</v>
      </c>
      <c r="V49" s="287">
        <v>0.109</v>
      </c>
      <c r="W49" s="299">
        <f t="shared" si="7"/>
        <v>1.0900000000000001</v>
      </c>
      <c r="X49" s="287">
        <v>1.0999999999999999E-2</v>
      </c>
      <c r="Y49" s="288">
        <f t="shared" si="11"/>
        <v>0.10999999999999999</v>
      </c>
      <c r="Z49" s="287">
        <v>8.2000000000000003E-2</v>
      </c>
      <c r="AA49" s="288">
        <f t="shared" si="8"/>
        <v>0.82000000000000006</v>
      </c>
      <c r="AB49" s="287">
        <v>2.7E-2</v>
      </c>
      <c r="AC49" s="288">
        <f t="shared" si="9"/>
        <v>0.27</v>
      </c>
      <c r="AD49" s="287">
        <v>2.5000000000000001E-2</v>
      </c>
      <c r="AE49" s="299">
        <f t="shared" si="10"/>
        <v>0.25</v>
      </c>
    </row>
    <row r="50" spans="1:31" ht="16" thickBot="1" x14ac:dyDescent="0.4">
      <c r="A50" s="317" t="s">
        <v>53</v>
      </c>
      <c r="B50" s="319" t="s">
        <v>21</v>
      </c>
      <c r="C50" s="319" t="s">
        <v>21</v>
      </c>
      <c r="D50" s="321" t="s">
        <v>34</v>
      </c>
      <c r="E50" s="321" t="s">
        <v>54</v>
      </c>
      <c r="F50" s="319">
        <v>3</v>
      </c>
      <c r="G50" s="283">
        <v>1</v>
      </c>
      <c r="H50" s="287">
        <v>6.0000000000000001E-3</v>
      </c>
      <c r="I50" s="288">
        <f t="shared" si="0"/>
        <v>0.06</v>
      </c>
      <c r="J50" s="287">
        <v>3.5000000000000003E-2</v>
      </c>
      <c r="K50" s="288">
        <f t="shared" si="1"/>
        <v>0.35000000000000003</v>
      </c>
      <c r="L50" s="287">
        <v>0.214</v>
      </c>
      <c r="M50" s="288">
        <f t="shared" si="2"/>
        <v>2.14</v>
      </c>
      <c r="N50" s="287">
        <v>2.484</v>
      </c>
      <c r="O50" s="288">
        <f t="shared" si="3"/>
        <v>24.84</v>
      </c>
      <c r="P50" s="287">
        <v>0.02</v>
      </c>
      <c r="Q50" s="288">
        <f t="shared" si="4"/>
        <v>0.2</v>
      </c>
      <c r="R50" s="287">
        <v>0.37</v>
      </c>
      <c r="S50" s="288">
        <f t="shared" si="5"/>
        <v>3.7</v>
      </c>
      <c r="T50" s="305" t="s">
        <v>598</v>
      </c>
      <c r="U50" s="306"/>
      <c r="V50" s="305" t="s">
        <v>598</v>
      </c>
      <c r="W50" s="306"/>
      <c r="X50" s="287">
        <v>5.0000000000000001E-3</v>
      </c>
      <c r="Y50" s="288">
        <f t="shared" si="11"/>
        <v>0.05</v>
      </c>
      <c r="Z50" s="287">
        <v>3.7999999999999999E-2</v>
      </c>
      <c r="AA50" s="288">
        <f t="shared" si="8"/>
        <v>0.38</v>
      </c>
      <c r="AB50" s="305" t="s">
        <v>597</v>
      </c>
      <c r="AC50" s="306"/>
      <c r="AD50" s="287">
        <v>6.0000000000000001E-3</v>
      </c>
      <c r="AE50" s="299">
        <f t="shared" si="10"/>
        <v>0.06</v>
      </c>
    </row>
    <row r="51" spans="1:31" ht="16" thickBot="1" x14ac:dyDescent="0.4">
      <c r="A51" s="326"/>
      <c r="B51" s="327"/>
      <c r="C51" s="327"/>
      <c r="D51" s="328"/>
      <c r="E51" s="328"/>
      <c r="F51" s="327"/>
      <c r="G51" s="283">
        <v>2</v>
      </c>
      <c r="H51" s="287">
        <v>7.0000000000000001E-3</v>
      </c>
      <c r="I51" s="288">
        <f t="shared" si="0"/>
        <v>7.0000000000000007E-2</v>
      </c>
      <c r="J51" s="287">
        <v>3.4000000000000002E-2</v>
      </c>
      <c r="K51" s="288">
        <f t="shared" si="1"/>
        <v>0.34</v>
      </c>
      <c r="L51" s="287">
        <v>0.22700000000000001</v>
      </c>
      <c r="M51" s="288">
        <f t="shared" si="2"/>
        <v>2.27</v>
      </c>
      <c r="N51" s="287">
        <v>2.5990000000000002</v>
      </c>
      <c r="O51" s="288">
        <f t="shared" si="3"/>
        <v>25.990000000000002</v>
      </c>
      <c r="P51" s="287">
        <v>2.5999999999999999E-2</v>
      </c>
      <c r="Q51" s="288">
        <f t="shared" si="4"/>
        <v>0.26</v>
      </c>
      <c r="R51" s="287">
        <v>0.74</v>
      </c>
      <c r="S51" s="288">
        <f t="shared" si="5"/>
        <v>7.4</v>
      </c>
      <c r="T51" s="305" t="s">
        <v>598</v>
      </c>
      <c r="U51" s="306"/>
      <c r="V51" s="305" t="s">
        <v>598</v>
      </c>
      <c r="W51" s="306"/>
      <c r="X51" s="287">
        <v>6.0000000000000001E-3</v>
      </c>
      <c r="Y51" s="288">
        <f t="shared" si="11"/>
        <v>0.06</v>
      </c>
      <c r="Z51" s="287">
        <v>3.3000000000000002E-2</v>
      </c>
      <c r="AA51" s="288">
        <f t="shared" si="8"/>
        <v>0.33</v>
      </c>
      <c r="AB51" s="305" t="s">
        <v>597</v>
      </c>
      <c r="AC51" s="306"/>
      <c r="AD51" s="287">
        <v>6.0000000000000001E-3</v>
      </c>
      <c r="AE51" s="299">
        <f t="shared" si="10"/>
        <v>0.06</v>
      </c>
    </row>
    <row r="52" spans="1:31" ht="16" thickBot="1" x14ac:dyDescent="0.4">
      <c r="A52" s="323"/>
      <c r="B52" s="324"/>
      <c r="C52" s="324"/>
      <c r="D52" s="325"/>
      <c r="E52" s="325"/>
      <c r="F52" s="324"/>
      <c r="G52" s="283">
        <v>3</v>
      </c>
      <c r="H52" s="287">
        <v>4.0000000000000001E-3</v>
      </c>
      <c r="I52" s="288">
        <f t="shared" si="0"/>
        <v>0.04</v>
      </c>
      <c r="J52" s="287">
        <v>7.0000000000000001E-3</v>
      </c>
      <c r="K52" s="288">
        <f t="shared" si="1"/>
        <v>7.0000000000000007E-2</v>
      </c>
      <c r="L52" s="287">
        <v>0.28100000000000003</v>
      </c>
      <c r="M52" s="288">
        <f t="shared" si="2"/>
        <v>2.8100000000000005</v>
      </c>
      <c r="N52" s="287">
        <v>0.78500000000000003</v>
      </c>
      <c r="O52" s="288">
        <f t="shared" si="3"/>
        <v>7.8500000000000005</v>
      </c>
      <c r="P52" s="287">
        <v>3.1E-2</v>
      </c>
      <c r="Q52" s="288">
        <f t="shared" si="4"/>
        <v>0.31</v>
      </c>
      <c r="R52" s="287">
        <v>0.11600000000000001</v>
      </c>
      <c r="S52" s="288">
        <f t="shared" si="5"/>
        <v>1.1600000000000001</v>
      </c>
      <c r="T52" s="305" t="s">
        <v>598</v>
      </c>
      <c r="U52" s="306"/>
      <c r="V52" s="287">
        <v>5.0000000000000001E-3</v>
      </c>
      <c r="W52" s="299">
        <f t="shared" si="7"/>
        <v>0.05</v>
      </c>
      <c r="X52" s="287">
        <v>5.0000000000000001E-3</v>
      </c>
      <c r="Y52" s="288">
        <f t="shared" si="11"/>
        <v>0.05</v>
      </c>
      <c r="Z52" s="287">
        <v>1.4999999999999999E-2</v>
      </c>
      <c r="AA52" s="288">
        <f t="shared" si="8"/>
        <v>0.15</v>
      </c>
      <c r="AB52" s="287">
        <v>5.0000000000000001E-3</v>
      </c>
      <c r="AC52" s="288">
        <f t="shared" si="9"/>
        <v>0.05</v>
      </c>
      <c r="AD52" s="287">
        <v>4.0000000000000001E-3</v>
      </c>
      <c r="AE52" s="299">
        <f t="shared" si="10"/>
        <v>0.04</v>
      </c>
    </row>
    <row r="53" spans="1:31" ht="16" thickBot="1" x14ac:dyDescent="0.4">
      <c r="A53" s="317" t="s">
        <v>55</v>
      </c>
      <c r="B53" s="319" t="s">
        <v>21</v>
      </c>
      <c r="C53" s="319" t="s">
        <v>21</v>
      </c>
      <c r="D53" s="321" t="s">
        <v>22</v>
      </c>
      <c r="E53" s="321" t="s">
        <v>28</v>
      </c>
      <c r="F53" s="319">
        <v>3</v>
      </c>
      <c r="G53" s="283">
        <v>1</v>
      </c>
      <c r="H53" s="287">
        <v>3.0000000000000001E-3</v>
      </c>
      <c r="I53" s="288">
        <f t="shared" si="0"/>
        <v>0.03</v>
      </c>
      <c r="J53" s="287">
        <v>1E-3</v>
      </c>
      <c r="K53" s="288">
        <f t="shared" si="1"/>
        <v>0.01</v>
      </c>
      <c r="L53" s="287">
        <v>2.5000000000000001E-2</v>
      </c>
      <c r="M53" s="288">
        <f t="shared" si="2"/>
        <v>0.25</v>
      </c>
      <c r="N53" s="287">
        <v>0.23400000000000001</v>
      </c>
      <c r="O53" s="288">
        <f t="shared" si="3"/>
        <v>2.3400000000000003</v>
      </c>
      <c r="P53" s="287">
        <v>1E-3</v>
      </c>
      <c r="Q53" s="288">
        <f t="shared" si="4"/>
        <v>0.01</v>
      </c>
      <c r="R53" s="287">
        <v>1.9E-2</v>
      </c>
      <c r="S53" s="288">
        <f t="shared" si="5"/>
        <v>0.19</v>
      </c>
      <c r="T53" s="287">
        <v>3.0000000000000001E-3</v>
      </c>
      <c r="U53" s="299">
        <f t="shared" si="6"/>
        <v>0.03</v>
      </c>
      <c r="V53" s="287">
        <v>3.0000000000000001E-3</v>
      </c>
      <c r="W53" s="299">
        <f t="shared" si="7"/>
        <v>0.03</v>
      </c>
      <c r="X53" s="287">
        <v>5.5E-2</v>
      </c>
      <c r="Y53" s="288">
        <f t="shared" si="11"/>
        <v>0.55000000000000004</v>
      </c>
      <c r="Z53" s="287">
        <v>0.76400000000000001</v>
      </c>
      <c r="AA53" s="288">
        <f t="shared" si="8"/>
        <v>7.6400000000000006</v>
      </c>
      <c r="AB53" s="287">
        <v>8.7999999999999995E-2</v>
      </c>
      <c r="AC53" s="288">
        <f t="shared" si="9"/>
        <v>0.87999999999999989</v>
      </c>
      <c r="AD53" s="287">
        <v>5.0000000000000001E-3</v>
      </c>
      <c r="AE53" s="299">
        <f t="shared" si="10"/>
        <v>0.05</v>
      </c>
    </row>
    <row r="54" spans="1:31" ht="16" thickBot="1" x14ac:dyDescent="0.4">
      <c r="A54" s="326"/>
      <c r="B54" s="327"/>
      <c r="C54" s="327"/>
      <c r="D54" s="328"/>
      <c r="E54" s="328"/>
      <c r="F54" s="327"/>
      <c r="G54" s="283">
        <v>2</v>
      </c>
      <c r="H54" s="287">
        <v>0</v>
      </c>
      <c r="I54" s="288">
        <f t="shared" si="0"/>
        <v>0</v>
      </c>
      <c r="J54" s="287">
        <v>2E-3</v>
      </c>
      <c r="K54" s="288">
        <f t="shared" si="1"/>
        <v>0.02</v>
      </c>
      <c r="L54" s="287">
        <v>1.0999999999999999E-2</v>
      </c>
      <c r="M54" s="288">
        <f t="shared" si="2"/>
        <v>0.10999999999999999</v>
      </c>
      <c r="N54" s="287">
        <v>0.10199999999999999</v>
      </c>
      <c r="O54" s="288">
        <f t="shared" si="3"/>
        <v>1.02</v>
      </c>
      <c r="P54" s="305" t="s">
        <v>598</v>
      </c>
      <c r="Q54" s="306"/>
      <c r="R54" s="287">
        <v>5.0000000000000001E-3</v>
      </c>
      <c r="S54" s="288">
        <f t="shared" si="5"/>
        <v>0.05</v>
      </c>
      <c r="T54" s="305" t="s">
        <v>598</v>
      </c>
      <c r="U54" s="306"/>
      <c r="V54" s="287">
        <v>1E-3</v>
      </c>
      <c r="W54" s="299">
        <f t="shared" si="7"/>
        <v>0.01</v>
      </c>
      <c r="X54" s="287">
        <v>8.9999999999999993E-3</v>
      </c>
      <c r="Y54" s="288">
        <f t="shared" si="11"/>
        <v>0.09</v>
      </c>
      <c r="Z54" s="287">
        <v>0.129</v>
      </c>
      <c r="AA54" s="288">
        <f t="shared" si="8"/>
        <v>1.29</v>
      </c>
      <c r="AB54" s="305" t="s">
        <v>598</v>
      </c>
      <c r="AC54" s="306"/>
      <c r="AD54" s="287">
        <v>2E-3</v>
      </c>
      <c r="AE54" s="299">
        <f t="shared" si="10"/>
        <v>0.02</v>
      </c>
    </row>
    <row r="55" spans="1:31" ht="16" thickBot="1" x14ac:dyDescent="0.4">
      <c r="A55" s="323"/>
      <c r="B55" s="324"/>
      <c r="C55" s="324"/>
      <c r="D55" s="325"/>
      <c r="E55" s="325"/>
      <c r="F55" s="324"/>
      <c r="G55" s="283">
        <v>3</v>
      </c>
      <c r="H55" s="287">
        <v>1E-3</v>
      </c>
      <c r="I55" s="288">
        <f t="shared" si="0"/>
        <v>0.01</v>
      </c>
      <c r="J55" s="287">
        <v>1E-3</v>
      </c>
      <c r="K55" s="288">
        <f t="shared" si="1"/>
        <v>0.01</v>
      </c>
      <c r="L55" s="287">
        <v>2.3E-2</v>
      </c>
      <c r="M55" s="288">
        <f t="shared" si="2"/>
        <v>0.22999999999999998</v>
      </c>
      <c r="N55" s="287">
        <v>9.5000000000000001E-2</v>
      </c>
      <c r="O55" s="288">
        <f t="shared" si="3"/>
        <v>0.95</v>
      </c>
      <c r="P55" s="305" t="s">
        <v>598</v>
      </c>
      <c r="Q55" s="306"/>
      <c r="R55" s="287">
        <v>4.0000000000000001E-3</v>
      </c>
      <c r="S55" s="288">
        <f t="shared" si="5"/>
        <v>0.04</v>
      </c>
      <c r="T55" s="305" t="s">
        <v>598</v>
      </c>
      <c r="U55" s="306"/>
      <c r="V55" s="287">
        <v>1E-3</v>
      </c>
      <c r="W55" s="299">
        <f t="shared" si="7"/>
        <v>0.01</v>
      </c>
      <c r="X55" s="287">
        <v>2.7E-2</v>
      </c>
      <c r="Y55" s="288">
        <f t="shared" si="11"/>
        <v>0.27</v>
      </c>
      <c r="Z55" s="287">
        <v>0.14299999999999999</v>
      </c>
      <c r="AA55" s="288">
        <f t="shared" si="8"/>
        <v>1.43</v>
      </c>
      <c r="AB55" s="287">
        <v>7.0000000000000001E-3</v>
      </c>
      <c r="AC55" s="288">
        <f t="shared" si="9"/>
        <v>7.0000000000000007E-2</v>
      </c>
      <c r="AD55" s="305" t="s">
        <v>598</v>
      </c>
      <c r="AE55" s="306"/>
    </row>
    <row r="56" spans="1:31" ht="16" thickBot="1" x14ac:dyDescent="0.4">
      <c r="A56" s="317" t="s">
        <v>56</v>
      </c>
      <c r="B56" s="319" t="s">
        <v>21</v>
      </c>
      <c r="C56" s="332" t="s">
        <v>21</v>
      </c>
      <c r="D56" s="321" t="s">
        <v>34</v>
      </c>
      <c r="E56" s="321" t="s">
        <v>28</v>
      </c>
      <c r="F56" s="319">
        <v>2</v>
      </c>
      <c r="G56" s="283">
        <v>1</v>
      </c>
      <c r="H56" s="287">
        <v>1E-3</v>
      </c>
      <c r="I56" s="288">
        <f t="shared" si="0"/>
        <v>0.01</v>
      </c>
      <c r="J56" s="287">
        <v>3.0000000000000001E-3</v>
      </c>
      <c r="K56" s="288">
        <f t="shared" si="1"/>
        <v>0.03</v>
      </c>
      <c r="L56" s="287">
        <v>0.112</v>
      </c>
      <c r="M56" s="288">
        <f t="shared" si="2"/>
        <v>1.1200000000000001</v>
      </c>
      <c r="N56" s="287">
        <v>1.4830000000000001</v>
      </c>
      <c r="O56" s="288">
        <f t="shared" si="3"/>
        <v>14.830000000000002</v>
      </c>
      <c r="P56" s="287">
        <v>3.0000000000000001E-3</v>
      </c>
      <c r="Q56" s="288">
        <f t="shared" si="4"/>
        <v>0.03</v>
      </c>
      <c r="R56" s="287">
        <v>4.3999999999999997E-2</v>
      </c>
      <c r="S56" s="288">
        <f t="shared" si="5"/>
        <v>0.43999999999999995</v>
      </c>
      <c r="T56" s="287">
        <v>1E-3</v>
      </c>
      <c r="U56" s="299">
        <f t="shared" si="6"/>
        <v>0.01</v>
      </c>
      <c r="V56" s="305" t="s">
        <v>597</v>
      </c>
      <c r="W56" s="306"/>
      <c r="X56" s="287">
        <v>4.0000000000000001E-3</v>
      </c>
      <c r="Y56" s="288">
        <f t="shared" si="11"/>
        <v>0.04</v>
      </c>
      <c r="Z56" s="287">
        <v>8.5999999999999993E-2</v>
      </c>
      <c r="AA56" s="288">
        <f t="shared" si="8"/>
        <v>0.85999999999999988</v>
      </c>
      <c r="AB56" s="287">
        <v>2.1999999999999999E-2</v>
      </c>
      <c r="AC56" s="288">
        <f t="shared" si="9"/>
        <v>0.21999999999999997</v>
      </c>
      <c r="AD56" s="287">
        <v>2.7E-2</v>
      </c>
      <c r="AE56" s="299">
        <f t="shared" si="10"/>
        <v>0.27</v>
      </c>
    </row>
    <row r="57" spans="1:31" ht="16" thickBot="1" x14ac:dyDescent="0.4">
      <c r="A57" s="323"/>
      <c r="B57" s="324"/>
      <c r="C57" s="334"/>
      <c r="D57" s="325"/>
      <c r="E57" s="325"/>
      <c r="F57" s="324"/>
      <c r="G57" s="283">
        <v>2</v>
      </c>
      <c r="H57" s="287">
        <v>1E-3</v>
      </c>
      <c r="I57" s="288">
        <f t="shared" si="0"/>
        <v>0.01</v>
      </c>
      <c r="J57" s="287">
        <v>3.0000000000000001E-3</v>
      </c>
      <c r="K57" s="288">
        <f t="shared" si="1"/>
        <v>0.03</v>
      </c>
      <c r="L57" s="287">
        <v>0.12</v>
      </c>
      <c r="M57" s="288">
        <f t="shared" si="2"/>
        <v>1.2</v>
      </c>
      <c r="N57" s="287">
        <v>1.51</v>
      </c>
      <c r="O57" s="288">
        <f t="shared" si="3"/>
        <v>15.1</v>
      </c>
      <c r="P57" s="287">
        <v>3.0000000000000001E-3</v>
      </c>
      <c r="Q57" s="288">
        <f t="shared" si="4"/>
        <v>0.03</v>
      </c>
      <c r="R57" s="287">
        <v>5.0999999999999997E-2</v>
      </c>
      <c r="S57" s="288">
        <f t="shared" si="5"/>
        <v>0.51</v>
      </c>
      <c r="T57" s="287">
        <v>8.9999999999999993E-3</v>
      </c>
      <c r="U57" s="299">
        <f t="shared" si="6"/>
        <v>0.09</v>
      </c>
      <c r="V57" s="305" t="s">
        <v>597</v>
      </c>
      <c r="W57" s="306"/>
      <c r="X57" s="287">
        <v>4.0000000000000001E-3</v>
      </c>
      <c r="Y57" s="288">
        <f t="shared" si="11"/>
        <v>0.04</v>
      </c>
      <c r="Z57" s="287">
        <v>0.1</v>
      </c>
      <c r="AA57" s="288">
        <f t="shared" si="8"/>
        <v>1</v>
      </c>
      <c r="AB57" s="287">
        <v>2.5000000000000001E-2</v>
      </c>
      <c r="AC57" s="288">
        <f t="shared" si="9"/>
        <v>0.25</v>
      </c>
      <c r="AD57" s="287">
        <v>0.03</v>
      </c>
      <c r="AE57" s="299">
        <f t="shared" si="10"/>
        <v>0.3</v>
      </c>
    </row>
    <row r="58" spans="1:31" ht="16" thickBot="1" x14ac:dyDescent="0.4">
      <c r="A58" s="317" t="s">
        <v>57</v>
      </c>
      <c r="B58" s="319" t="s">
        <v>21</v>
      </c>
      <c r="C58" s="319" t="s">
        <v>21</v>
      </c>
      <c r="D58" s="321" t="s">
        <v>58</v>
      </c>
      <c r="E58" s="321" t="s">
        <v>28</v>
      </c>
      <c r="F58" s="319">
        <v>3</v>
      </c>
      <c r="G58" s="283">
        <v>1</v>
      </c>
      <c r="H58" s="287">
        <v>1.4999999999999999E-2</v>
      </c>
      <c r="I58" s="288">
        <f t="shared" si="0"/>
        <v>0.15</v>
      </c>
      <c r="J58" s="287">
        <v>0.23100000000000001</v>
      </c>
      <c r="K58" s="288">
        <f t="shared" si="1"/>
        <v>2.31</v>
      </c>
      <c r="L58" s="287">
        <v>0.02</v>
      </c>
      <c r="M58" s="288">
        <f t="shared" si="2"/>
        <v>0.2</v>
      </c>
      <c r="N58" s="287">
        <v>0.105</v>
      </c>
      <c r="O58" s="288">
        <f t="shared" si="3"/>
        <v>1.05</v>
      </c>
      <c r="P58" s="287">
        <v>3.0000000000000001E-3</v>
      </c>
      <c r="Q58" s="288">
        <f t="shared" si="4"/>
        <v>0.03</v>
      </c>
      <c r="R58" s="287">
        <v>3.0000000000000001E-3</v>
      </c>
      <c r="S58" s="288">
        <f t="shared" si="5"/>
        <v>0.03</v>
      </c>
      <c r="T58" s="287">
        <v>2E-3</v>
      </c>
      <c r="U58" s="299">
        <f t="shared" si="6"/>
        <v>0.02</v>
      </c>
      <c r="V58" s="287">
        <v>4.2000000000000003E-2</v>
      </c>
      <c r="W58" s="299">
        <f t="shared" si="7"/>
        <v>0.42000000000000004</v>
      </c>
      <c r="X58" s="287">
        <v>5.0000000000000001E-3</v>
      </c>
      <c r="Y58" s="288">
        <f t="shared" si="11"/>
        <v>0.05</v>
      </c>
      <c r="Z58" s="287">
        <v>3.7999999999999999E-2</v>
      </c>
      <c r="AA58" s="288">
        <f t="shared" si="8"/>
        <v>0.38</v>
      </c>
      <c r="AB58" s="287">
        <v>1E-3</v>
      </c>
      <c r="AC58" s="288">
        <f t="shared" si="9"/>
        <v>0.01</v>
      </c>
      <c r="AD58" s="287">
        <v>7.0000000000000001E-3</v>
      </c>
      <c r="AE58" s="299">
        <f t="shared" si="10"/>
        <v>7.0000000000000007E-2</v>
      </c>
    </row>
    <row r="59" spans="1:31" ht="16" thickBot="1" x14ac:dyDescent="0.4">
      <c r="A59" s="326"/>
      <c r="B59" s="327"/>
      <c r="C59" s="327"/>
      <c r="D59" s="328"/>
      <c r="E59" s="328"/>
      <c r="F59" s="327"/>
      <c r="G59" s="283">
        <v>2</v>
      </c>
      <c r="H59" s="287">
        <v>2E-3</v>
      </c>
      <c r="I59" s="288">
        <f t="shared" si="0"/>
        <v>0.02</v>
      </c>
      <c r="J59" s="287">
        <v>1.2E-2</v>
      </c>
      <c r="K59" s="288">
        <f t="shared" si="1"/>
        <v>0.12</v>
      </c>
      <c r="L59" s="287">
        <v>6.2E-2</v>
      </c>
      <c r="M59" s="288">
        <f t="shared" si="2"/>
        <v>0.62</v>
      </c>
      <c r="N59" s="287">
        <v>0.54</v>
      </c>
      <c r="O59" s="288">
        <f t="shared" si="3"/>
        <v>5.4</v>
      </c>
      <c r="P59" s="287">
        <v>3.0000000000000001E-3</v>
      </c>
      <c r="Q59" s="288">
        <f t="shared" si="4"/>
        <v>0.03</v>
      </c>
      <c r="R59" s="287">
        <v>3.7999999999999999E-2</v>
      </c>
      <c r="S59" s="288">
        <f t="shared" si="5"/>
        <v>0.38</v>
      </c>
      <c r="T59" s="305" t="s">
        <v>598</v>
      </c>
      <c r="U59" s="306"/>
      <c r="V59" s="305" t="s">
        <v>598</v>
      </c>
      <c r="W59" s="306"/>
      <c r="X59" s="287">
        <v>5.0000000000000001E-3</v>
      </c>
      <c r="Y59" s="288">
        <f t="shared" si="11"/>
        <v>0.05</v>
      </c>
      <c r="Z59" s="287">
        <v>6.9000000000000006E-2</v>
      </c>
      <c r="AA59" s="288">
        <f t="shared" si="8"/>
        <v>0.69000000000000006</v>
      </c>
      <c r="AB59" s="287">
        <v>6.0000000000000001E-3</v>
      </c>
      <c r="AC59" s="288">
        <f t="shared" si="9"/>
        <v>0.06</v>
      </c>
      <c r="AD59" s="287">
        <v>1.4E-2</v>
      </c>
      <c r="AE59" s="299">
        <f t="shared" si="10"/>
        <v>0.14000000000000001</v>
      </c>
    </row>
    <row r="60" spans="1:31" ht="16" thickBot="1" x14ac:dyDescent="0.4">
      <c r="A60" s="323"/>
      <c r="B60" s="324"/>
      <c r="C60" s="324"/>
      <c r="D60" s="325"/>
      <c r="E60" s="325"/>
      <c r="F60" s="324"/>
      <c r="G60" s="283">
        <v>3</v>
      </c>
      <c r="H60" s="287">
        <v>6.0000000000000001E-3</v>
      </c>
      <c r="I60" s="288">
        <f t="shared" si="0"/>
        <v>0.06</v>
      </c>
      <c r="J60" s="287">
        <v>1E-3</v>
      </c>
      <c r="K60" s="288">
        <f t="shared" si="1"/>
        <v>0.01</v>
      </c>
      <c r="L60" s="287">
        <v>5.0999999999999997E-2</v>
      </c>
      <c r="M60" s="288">
        <f t="shared" si="2"/>
        <v>0.51</v>
      </c>
      <c r="N60" s="287">
        <v>0.64300000000000002</v>
      </c>
      <c r="O60" s="288">
        <f t="shared" si="3"/>
        <v>6.43</v>
      </c>
      <c r="P60" s="287">
        <v>3.0000000000000001E-3</v>
      </c>
      <c r="Q60" s="288">
        <f t="shared" si="4"/>
        <v>0.03</v>
      </c>
      <c r="R60" s="287">
        <v>2.9000000000000001E-2</v>
      </c>
      <c r="S60" s="288">
        <f t="shared" si="5"/>
        <v>0.29000000000000004</v>
      </c>
      <c r="T60" s="305" t="s">
        <v>598</v>
      </c>
      <c r="U60" s="306"/>
      <c r="V60" s="305" t="s">
        <v>598</v>
      </c>
      <c r="W60" s="306"/>
      <c r="X60" s="305" t="s">
        <v>597</v>
      </c>
      <c r="Y60" s="306"/>
      <c r="Z60" s="287">
        <v>1.7000000000000001E-2</v>
      </c>
      <c r="AA60" s="288">
        <f t="shared" si="8"/>
        <v>0.17</v>
      </c>
      <c r="AB60" s="287">
        <v>2.5999999999999999E-2</v>
      </c>
      <c r="AC60" s="288">
        <f t="shared" si="9"/>
        <v>0.26</v>
      </c>
      <c r="AD60" s="287">
        <v>1.7999999999999999E-2</v>
      </c>
      <c r="AE60" s="299">
        <f t="shared" si="10"/>
        <v>0.18</v>
      </c>
    </row>
    <row r="61" spans="1:31" ht="16" thickBot="1" x14ac:dyDescent="0.4">
      <c r="A61" s="12" t="s">
        <v>59</v>
      </c>
      <c r="B61" s="11" t="s">
        <v>21</v>
      </c>
      <c r="C61" s="11" t="s">
        <v>21</v>
      </c>
      <c r="D61" s="13" t="s">
        <v>22</v>
      </c>
      <c r="E61" s="13" t="s">
        <v>28</v>
      </c>
      <c r="F61" s="11">
        <v>1</v>
      </c>
      <c r="G61" s="283">
        <v>1</v>
      </c>
      <c r="H61" s="287">
        <v>2.1999999999999999E-2</v>
      </c>
      <c r="I61" s="288">
        <f t="shared" si="0"/>
        <v>0.21999999999999997</v>
      </c>
      <c r="J61" s="287">
        <v>0.75700000000000001</v>
      </c>
      <c r="K61" s="288">
        <f t="shared" si="1"/>
        <v>7.57</v>
      </c>
      <c r="L61" s="287">
        <v>4.8000000000000001E-2</v>
      </c>
      <c r="M61" s="288">
        <f t="shared" si="2"/>
        <v>0.48</v>
      </c>
      <c r="N61" s="287">
        <v>0.52400000000000002</v>
      </c>
      <c r="O61" s="288">
        <f t="shared" si="3"/>
        <v>5.24</v>
      </c>
      <c r="P61" s="287">
        <v>4.0000000000000001E-3</v>
      </c>
      <c r="Q61" s="288">
        <f t="shared" si="4"/>
        <v>0.04</v>
      </c>
      <c r="R61" s="287">
        <v>8.1000000000000003E-2</v>
      </c>
      <c r="S61" s="288">
        <f t="shared" si="5"/>
        <v>0.81</v>
      </c>
      <c r="T61" s="305" t="s">
        <v>598</v>
      </c>
      <c r="U61" s="306"/>
      <c r="V61" s="287">
        <v>3.0000000000000001E-3</v>
      </c>
      <c r="W61" s="299">
        <f t="shared" si="7"/>
        <v>0.03</v>
      </c>
      <c r="X61" s="305" t="s">
        <v>598</v>
      </c>
      <c r="Y61" s="306"/>
      <c r="Z61" s="287">
        <v>6.0000000000000001E-3</v>
      </c>
      <c r="AA61" s="288">
        <f t="shared" si="8"/>
        <v>0.06</v>
      </c>
      <c r="AB61" s="287">
        <v>4.8000000000000001E-2</v>
      </c>
      <c r="AC61" s="288">
        <f t="shared" si="9"/>
        <v>0.48</v>
      </c>
      <c r="AD61" s="287">
        <v>1.7000000000000001E-2</v>
      </c>
      <c r="AE61" s="299">
        <f t="shared" si="10"/>
        <v>0.17</v>
      </c>
    </row>
    <row r="62" spans="1:31" ht="16" thickBot="1" x14ac:dyDescent="0.4">
      <c r="A62" s="317" t="s">
        <v>60</v>
      </c>
      <c r="B62" s="319" t="s">
        <v>21</v>
      </c>
      <c r="C62" s="319" t="s">
        <v>21</v>
      </c>
      <c r="D62" s="321" t="s">
        <v>22</v>
      </c>
      <c r="E62" s="321" t="s">
        <v>61</v>
      </c>
      <c r="F62" s="319">
        <v>3</v>
      </c>
      <c r="G62" s="283">
        <v>1</v>
      </c>
      <c r="H62" s="287">
        <v>1E-3</v>
      </c>
      <c r="I62" s="288">
        <f t="shared" si="0"/>
        <v>0.01</v>
      </c>
      <c r="J62" s="287">
        <v>0</v>
      </c>
      <c r="K62" s="288">
        <f t="shared" si="1"/>
        <v>0</v>
      </c>
      <c r="L62" s="287">
        <v>0.223</v>
      </c>
      <c r="M62" s="288">
        <f t="shared" si="2"/>
        <v>2.23</v>
      </c>
      <c r="N62" s="287">
        <v>0.108</v>
      </c>
      <c r="O62" s="288">
        <f t="shared" si="3"/>
        <v>1.08</v>
      </c>
      <c r="P62" s="287">
        <v>1E-3</v>
      </c>
      <c r="Q62" s="288">
        <f t="shared" si="4"/>
        <v>0.01</v>
      </c>
      <c r="R62" s="287">
        <v>5.8999999999999997E-2</v>
      </c>
      <c r="S62" s="288">
        <f t="shared" si="5"/>
        <v>0.59</v>
      </c>
      <c r="T62" s="287">
        <v>4.0000000000000001E-3</v>
      </c>
      <c r="U62" s="299">
        <f t="shared" si="6"/>
        <v>0.04</v>
      </c>
      <c r="V62" s="287">
        <v>2E-3</v>
      </c>
      <c r="W62" s="299">
        <f t="shared" si="7"/>
        <v>0.02</v>
      </c>
      <c r="X62" s="287">
        <v>2.1999999999999999E-2</v>
      </c>
      <c r="Y62" s="288">
        <f t="shared" si="11"/>
        <v>0.21999999999999997</v>
      </c>
      <c r="Z62" s="287">
        <v>5.0000000000000001E-3</v>
      </c>
      <c r="AA62" s="288">
        <f t="shared" si="8"/>
        <v>0.05</v>
      </c>
      <c r="AB62" s="287">
        <v>1E-3</v>
      </c>
      <c r="AC62" s="288">
        <f t="shared" si="9"/>
        <v>0.01</v>
      </c>
      <c r="AD62" s="287">
        <v>1E-3</v>
      </c>
      <c r="AE62" s="299">
        <f t="shared" si="10"/>
        <v>0.01</v>
      </c>
    </row>
    <row r="63" spans="1:31" ht="16" thickBot="1" x14ac:dyDescent="0.4">
      <c r="A63" s="326"/>
      <c r="B63" s="327"/>
      <c r="C63" s="327"/>
      <c r="D63" s="328"/>
      <c r="E63" s="328"/>
      <c r="F63" s="327"/>
      <c r="G63" s="283">
        <v>2</v>
      </c>
      <c r="H63" s="287">
        <v>2E-3</v>
      </c>
      <c r="I63" s="288">
        <f t="shared" si="0"/>
        <v>0.02</v>
      </c>
      <c r="J63" s="287">
        <v>2E-3</v>
      </c>
      <c r="K63" s="288">
        <f t="shared" si="1"/>
        <v>0.02</v>
      </c>
      <c r="L63" s="287">
        <v>0.23499999999999999</v>
      </c>
      <c r="M63" s="288">
        <f t="shared" si="2"/>
        <v>2.3499999999999996</v>
      </c>
      <c r="N63" s="287">
        <v>0.26100000000000001</v>
      </c>
      <c r="O63" s="288">
        <f t="shared" si="3"/>
        <v>2.6100000000000003</v>
      </c>
      <c r="P63" s="287">
        <v>1E-3</v>
      </c>
      <c r="Q63" s="288">
        <f t="shared" si="4"/>
        <v>0.01</v>
      </c>
      <c r="R63" s="287">
        <v>0.08</v>
      </c>
      <c r="S63" s="288">
        <f t="shared" si="5"/>
        <v>0.8</v>
      </c>
      <c r="T63" s="287">
        <v>1E-3</v>
      </c>
      <c r="U63" s="299">
        <f t="shared" si="6"/>
        <v>0.01</v>
      </c>
      <c r="V63" s="287">
        <v>1E-3</v>
      </c>
      <c r="W63" s="299">
        <f t="shared" si="7"/>
        <v>0.01</v>
      </c>
      <c r="X63" s="287">
        <v>6.4000000000000001E-2</v>
      </c>
      <c r="Y63" s="288">
        <f t="shared" si="11"/>
        <v>0.64</v>
      </c>
      <c r="Z63" s="287">
        <v>1E-3</v>
      </c>
      <c r="AA63" s="288">
        <f t="shared" si="8"/>
        <v>0.01</v>
      </c>
      <c r="AB63" s="287">
        <v>2E-3</v>
      </c>
      <c r="AC63" s="288">
        <f t="shared" si="9"/>
        <v>0.02</v>
      </c>
      <c r="AD63" s="287">
        <v>1E-3</v>
      </c>
      <c r="AE63" s="299">
        <f t="shared" si="10"/>
        <v>0.01</v>
      </c>
    </row>
    <row r="64" spans="1:31" ht="16" thickBot="1" x14ac:dyDescent="0.4">
      <c r="A64" s="323"/>
      <c r="B64" s="324"/>
      <c r="C64" s="324"/>
      <c r="D64" s="325"/>
      <c r="E64" s="325"/>
      <c r="F64" s="324"/>
      <c r="G64" s="283">
        <v>3</v>
      </c>
      <c r="H64" s="287">
        <v>2E-3</v>
      </c>
      <c r="I64" s="288">
        <f t="shared" si="0"/>
        <v>0.02</v>
      </c>
      <c r="J64" s="287">
        <v>0</v>
      </c>
      <c r="K64" s="288">
        <f t="shared" si="1"/>
        <v>0</v>
      </c>
      <c r="L64" s="287">
        <v>0.249</v>
      </c>
      <c r="M64" s="288">
        <f t="shared" si="2"/>
        <v>2.4900000000000002</v>
      </c>
      <c r="N64" s="287">
        <v>0.29899999999999999</v>
      </c>
      <c r="O64" s="288">
        <f t="shared" si="3"/>
        <v>2.9899999999999998</v>
      </c>
      <c r="P64" s="305" t="s">
        <v>597</v>
      </c>
      <c r="Q64" s="306"/>
      <c r="R64" s="287">
        <v>4.3999999999999997E-2</v>
      </c>
      <c r="S64" s="288">
        <f t="shared" si="5"/>
        <v>0.43999999999999995</v>
      </c>
      <c r="T64" s="287">
        <v>5.0000000000000001E-3</v>
      </c>
      <c r="U64" s="299">
        <f t="shared" si="6"/>
        <v>0.05</v>
      </c>
      <c r="V64" s="287">
        <v>2E-3</v>
      </c>
      <c r="W64" s="299">
        <f t="shared" si="7"/>
        <v>0.02</v>
      </c>
      <c r="X64" s="287">
        <v>8.2000000000000003E-2</v>
      </c>
      <c r="Y64" s="288">
        <f t="shared" si="11"/>
        <v>0.82000000000000006</v>
      </c>
      <c r="Z64" s="287">
        <v>5.0000000000000001E-3</v>
      </c>
      <c r="AA64" s="288">
        <f t="shared" si="8"/>
        <v>0.05</v>
      </c>
      <c r="AB64" s="287">
        <v>2E-3</v>
      </c>
      <c r="AC64" s="288">
        <f t="shared" si="9"/>
        <v>0.02</v>
      </c>
      <c r="AD64" s="287">
        <v>1E-3</v>
      </c>
      <c r="AE64" s="299">
        <f t="shared" si="10"/>
        <v>0.01</v>
      </c>
    </row>
    <row r="65" spans="1:31" ht="16" thickBot="1" x14ac:dyDescent="0.4">
      <c r="A65" s="12" t="s">
        <v>62</v>
      </c>
      <c r="B65" s="11" t="s">
        <v>21</v>
      </c>
      <c r="C65" s="11" t="s">
        <v>21</v>
      </c>
      <c r="D65" s="13" t="s">
        <v>22</v>
      </c>
      <c r="E65" s="13" t="s">
        <v>28</v>
      </c>
      <c r="F65" s="11">
        <v>1</v>
      </c>
      <c r="G65" s="283">
        <v>1</v>
      </c>
      <c r="H65" s="287">
        <v>1E-3</v>
      </c>
      <c r="I65" s="288">
        <f t="shared" si="0"/>
        <v>0.01</v>
      </c>
      <c r="J65" s="287">
        <v>1.0999999999999999E-2</v>
      </c>
      <c r="K65" s="288">
        <f t="shared" si="1"/>
        <v>0.10999999999999999</v>
      </c>
      <c r="L65" s="287">
        <v>6.7000000000000004E-2</v>
      </c>
      <c r="M65" s="288">
        <f t="shared" si="2"/>
        <v>0.67</v>
      </c>
      <c r="N65" s="287">
        <v>7.2999999999999995E-2</v>
      </c>
      <c r="O65" s="288">
        <f t="shared" si="3"/>
        <v>0.73</v>
      </c>
      <c r="P65" s="287">
        <v>2E-3</v>
      </c>
      <c r="Q65" s="288">
        <f t="shared" si="4"/>
        <v>0.02</v>
      </c>
      <c r="R65" s="287">
        <v>4.0000000000000001E-3</v>
      </c>
      <c r="S65" s="288">
        <f t="shared" si="5"/>
        <v>0.04</v>
      </c>
      <c r="T65" s="305" t="s">
        <v>598</v>
      </c>
      <c r="U65" s="306"/>
      <c r="V65" s="305" t="s">
        <v>598</v>
      </c>
      <c r="W65" s="306"/>
      <c r="X65" s="287">
        <v>5.6000000000000001E-2</v>
      </c>
      <c r="Y65" s="288">
        <f t="shared" si="11"/>
        <v>0.56000000000000005</v>
      </c>
      <c r="Z65" s="287">
        <v>7.3999999999999996E-2</v>
      </c>
      <c r="AA65" s="288">
        <f t="shared" si="8"/>
        <v>0.74</v>
      </c>
      <c r="AB65" s="287">
        <v>1E-3</v>
      </c>
      <c r="AC65" s="288">
        <f t="shared" si="9"/>
        <v>0.01</v>
      </c>
      <c r="AD65" s="287">
        <v>2E-3</v>
      </c>
      <c r="AE65" s="299">
        <f t="shared" si="10"/>
        <v>0.02</v>
      </c>
    </row>
    <row r="66" spans="1:31" ht="16" thickBot="1" x14ac:dyDescent="0.4">
      <c r="A66" s="12" t="s">
        <v>63</v>
      </c>
      <c r="B66" s="11" t="s">
        <v>21</v>
      </c>
      <c r="C66" s="11" t="s">
        <v>21</v>
      </c>
      <c r="D66" s="13" t="s">
        <v>34</v>
      </c>
      <c r="E66" s="13" t="s">
        <v>64</v>
      </c>
      <c r="F66" s="11">
        <v>1</v>
      </c>
      <c r="G66" s="283">
        <v>1</v>
      </c>
      <c r="H66" s="287">
        <v>1E-3</v>
      </c>
      <c r="I66" s="288">
        <f t="shared" si="0"/>
        <v>0.01</v>
      </c>
      <c r="J66" s="287">
        <v>2.5000000000000001E-2</v>
      </c>
      <c r="K66" s="288">
        <f t="shared" si="1"/>
        <v>0.25</v>
      </c>
      <c r="L66" s="287">
        <v>3.3000000000000002E-2</v>
      </c>
      <c r="M66" s="288">
        <f t="shared" si="2"/>
        <v>0.33</v>
      </c>
      <c r="N66" s="287">
        <v>1.627</v>
      </c>
      <c r="O66" s="288">
        <f t="shared" si="3"/>
        <v>16.27</v>
      </c>
      <c r="P66" s="287">
        <v>0.01</v>
      </c>
      <c r="Q66" s="288">
        <f t="shared" si="4"/>
        <v>0.1</v>
      </c>
      <c r="R66" s="287">
        <v>0.123</v>
      </c>
      <c r="S66" s="288">
        <f t="shared" si="5"/>
        <v>1.23</v>
      </c>
      <c r="T66" s="305" t="s">
        <v>598</v>
      </c>
      <c r="U66" s="306"/>
      <c r="V66" s="305" t="s">
        <v>598</v>
      </c>
      <c r="W66" s="306"/>
      <c r="X66" s="305" t="s">
        <v>597</v>
      </c>
      <c r="Y66" s="306"/>
      <c r="Z66" s="287">
        <v>2.8000000000000001E-2</v>
      </c>
      <c r="AA66" s="288">
        <f t="shared" si="8"/>
        <v>0.28000000000000003</v>
      </c>
      <c r="AB66" s="287">
        <v>8.9999999999999993E-3</v>
      </c>
      <c r="AC66" s="288">
        <f t="shared" si="9"/>
        <v>0.09</v>
      </c>
      <c r="AD66" s="305" t="s">
        <v>598</v>
      </c>
      <c r="AE66" s="306"/>
    </row>
    <row r="67" spans="1:31" ht="16" thickBot="1" x14ac:dyDescent="0.4">
      <c r="A67" s="12" t="s">
        <v>65</v>
      </c>
      <c r="B67" s="11" t="s">
        <v>21</v>
      </c>
      <c r="C67" s="11" t="s">
        <v>21</v>
      </c>
      <c r="D67" s="13" t="s">
        <v>34</v>
      </c>
      <c r="E67" s="13" t="s">
        <v>66</v>
      </c>
      <c r="F67" s="11">
        <v>1</v>
      </c>
      <c r="G67" s="283">
        <v>1</v>
      </c>
      <c r="H67" s="287">
        <v>1E-3</v>
      </c>
      <c r="I67" s="288">
        <f t="shared" si="0"/>
        <v>0.01</v>
      </c>
      <c r="J67" s="287">
        <v>1.2E-2</v>
      </c>
      <c r="K67" s="288">
        <f t="shared" si="1"/>
        <v>0.12</v>
      </c>
      <c r="L67" s="287">
        <v>0.12</v>
      </c>
      <c r="M67" s="288">
        <f t="shared" si="2"/>
        <v>1.2</v>
      </c>
      <c r="N67" s="287">
        <v>1.349</v>
      </c>
      <c r="O67" s="288">
        <f t="shared" si="3"/>
        <v>13.49</v>
      </c>
      <c r="P67" s="287">
        <v>8.0000000000000002E-3</v>
      </c>
      <c r="Q67" s="288">
        <f t="shared" si="4"/>
        <v>0.08</v>
      </c>
      <c r="R67" s="287">
        <v>3.3000000000000002E-2</v>
      </c>
      <c r="S67" s="288">
        <f t="shared" si="5"/>
        <v>0.33</v>
      </c>
      <c r="T67" s="305" t="s">
        <v>598</v>
      </c>
      <c r="U67" s="306"/>
      <c r="V67" s="305" t="s">
        <v>598</v>
      </c>
      <c r="W67" s="306"/>
      <c r="X67" s="287">
        <v>1E-3</v>
      </c>
      <c r="Y67" s="288">
        <f t="shared" si="11"/>
        <v>0.01</v>
      </c>
      <c r="Z67" s="287">
        <v>1.7999999999999999E-2</v>
      </c>
      <c r="AA67" s="288">
        <f t="shared" si="8"/>
        <v>0.18</v>
      </c>
      <c r="AB67" s="287">
        <v>5.0000000000000001E-3</v>
      </c>
      <c r="AC67" s="288">
        <f t="shared" si="9"/>
        <v>0.05</v>
      </c>
      <c r="AD67" s="305" t="s">
        <v>598</v>
      </c>
      <c r="AE67" s="306"/>
    </row>
    <row r="68" spans="1:31" ht="16" thickBot="1" x14ac:dyDescent="0.4">
      <c r="A68" s="12" t="s">
        <v>67</v>
      </c>
      <c r="B68" s="11" t="s">
        <v>21</v>
      </c>
      <c r="C68" s="11" t="s">
        <v>21</v>
      </c>
      <c r="D68" s="13" t="s">
        <v>34</v>
      </c>
      <c r="E68" s="13" t="s">
        <v>23</v>
      </c>
      <c r="F68" s="11">
        <v>1</v>
      </c>
      <c r="G68" s="283">
        <v>1</v>
      </c>
      <c r="H68" s="287">
        <v>0.02</v>
      </c>
      <c r="I68" s="288">
        <f t="shared" si="0"/>
        <v>0.2</v>
      </c>
      <c r="J68" s="287">
        <v>0.56100000000000005</v>
      </c>
      <c r="K68" s="288">
        <f t="shared" si="1"/>
        <v>5.61</v>
      </c>
      <c r="L68" s="287">
        <v>4.2999999999999997E-2</v>
      </c>
      <c r="M68" s="288">
        <f t="shared" si="2"/>
        <v>0.42999999999999994</v>
      </c>
      <c r="N68" s="287">
        <v>0.42399999999999999</v>
      </c>
      <c r="O68" s="288">
        <f t="shared" si="3"/>
        <v>4.24</v>
      </c>
      <c r="P68" s="287">
        <v>5.0000000000000001E-3</v>
      </c>
      <c r="Q68" s="288">
        <f t="shared" si="4"/>
        <v>0.05</v>
      </c>
      <c r="R68" s="287">
        <v>7.9000000000000001E-2</v>
      </c>
      <c r="S68" s="288">
        <f t="shared" si="5"/>
        <v>0.79</v>
      </c>
      <c r="T68" s="305" t="s">
        <v>597</v>
      </c>
      <c r="U68" s="306"/>
      <c r="V68" s="287">
        <v>1.2E-2</v>
      </c>
      <c r="W68" s="299">
        <f t="shared" si="7"/>
        <v>0.12</v>
      </c>
      <c r="X68" s="287">
        <v>3.0000000000000001E-3</v>
      </c>
      <c r="Y68" s="288">
        <f t="shared" si="11"/>
        <v>0.03</v>
      </c>
      <c r="Z68" s="287">
        <v>2.1000000000000001E-2</v>
      </c>
      <c r="AA68" s="288">
        <f t="shared" si="8"/>
        <v>0.21000000000000002</v>
      </c>
      <c r="AB68" s="287">
        <v>5.0000000000000001E-3</v>
      </c>
      <c r="AC68" s="288">
        <f t="shared" si="9"/>
        <v>0.05</v>
      </c>
      <c r="AD68" s="305" t="s">
        <v>598</v>
      </c>
      <c r="AE68" s="306"/>
    </row>
    <row r="69" spans="1:31" ht="16" thickBot="1" x14ac:dyDescent="0.4">
      <c r="A69" s="317" t="s">
        <v>68</v>
      </c>
      <c r="B69" s="319" t="s">
        <v>21</v>
      </c>
      <c r="C69" s="319" t="s">
        <v>21</v>
      </c>
      <c r="D69" s="321" t="s">
        <v>34</v>
      </c>
      <c r="E69" s="321" t="s">
        <v>61</v>
      </c>
      <c r="F69" s="319">
        <v>2</v>
      </c>
      <c r="G69" s="283">
        <v>1</v>
      </c>
      <c r="H69" s="287">
        <v>8.0000000000000002E-3</v>
      </c>
      <c r="I69" s="288">
        <f t="shared" si="0"/>
        <v>0.08</v>
      </c>
      <c r="J69" s="287">
        <v>0.17699999999999999</v>
      </c>
      <c r="K69" s="288">
        <f t="shared" si="1"/>
        <v>1.77</v>
      </c>
      <c r="L69" s="287">
        <v>8.0000000000000002E-3</v>
      </c>
      <c r="M69" s="288">
        <f t="shared" si="2"/>
        <v>0.08</v>
      </c>
      <c r="N69" s="287">
        <v>0.10299999999999999</v>
      </c>
      <c r="O69" s="288">
        <f t="shared" si="3"/>
        <v>1.03</v>
      </c>
      <c r="P69" s="305" t="s">
        <v>597</v>
      </c>
      <c r="Q69" s="306"/>
      <c r="R69" s="287">
        <v>8.0000000000000002E-3</v>
      </c>
      <c r="S69" s="288">
        <f t="shared" si="5"/>
        <v>0.08</v>
      </c>
      <c r="T69" s="305" t="s">
        <v>597</v>
      </c>
      <c r="U69" s="306"/>
      <c r="V69" s="287">
        <v>4.0000000000000001E-3</v>
      </c>
      <c r="W69" s="299">
        <f t="shared" si="7"/>
        <v>0.04</v>
      </c>
      <c r="X69" s="305" t="s">
        <v>598</v>
      </c>
      <c r="Y69" s="306"/>
      <c r="Z69" s="287">
        <v>6.0000000000000001E-3</v>
      </c>
      <c r="AA69" s="288">
        <f t="shared" si="8"/>
        <v>0.06</v>
      </c>
      <c r="AB69" s="287">
        <v>4.0000000000000001E-3</v>
      </c>
      <c r="AC69" s="288">
        <f t="shared" si="9"/>
        <v>0.04</v>
      </c>
      <c r="AD69" s="305" t="s">
        <v>598</v>
      </c>
      <c r="AE69" s="306"/>
    </row>
    <row r="70" spans="1:31" ht="16" thickBot="1" x14ac:dyDescent="0.4">
      <c r="A70" s="323"/>
      <c r="B70" s="324"/>
      <c r="C70" s="324"/>
      <c r="D70" s="325"/>
      <c r="E70" s="325"/>
      <c r="F70" s="324"/>
      <c r="G70" s="283">
        <v>2</v>
      </c>
      <c r="H70" s="287">
        <v>1E-3</v>
      </c>
      <c r="I70" s="288">
        <f t="shared" si="0"/>
        <v>0.01</v>
      </c>
      <c r="J70" s="287">
        <v>2.1999999999999999E-2</v>
      </c>
      <c r="K70" s="288">
        <f t="shared" si="1"/>
        <v>0.21999999999999997</v>
      </c>
      <c r="L70" s="287">
        <v>0.20799999999999999</v>
      </c>
      <c r="M70" s="288">
        <f t="shared" si="2"/>
        <v>2.08</v>
      </c>
      <c r="N70" s="287">
        <v>1.7070000000000001</v>
      </c>
      <c r="O70" s="288">
        <f t="shared" si="3"/>
        <v>17.07</v>
      </c>
      <c r="P70" s="287">
        <v>4.2000000000000003E-2</v>
      </c>
      <c r="Q70" s="288">
        <f t="shared" si="4"/>
        <v>0.42000000000000004</v>
      </c>
      <c r="R70" s="287">
        <v>8.5000000000000006E-2</v>
      </c>
      <c r="S70" s="288">
        <f t="shared" si="5"/>
        <v>0.85000000000000009</v>
      </c>
      <c r="T70" s="305" t="s">
        <v>598</v>
      </c>
      <c r="U70" s="306"/>
      <c r="V70" s="287">
        <v>1E-3</v>
      </c>
      <c r="W70" s="299">
        <f t="shared" si="7"/>
        <v>0.01</v>
      </c>
      <c r="X70" s="287">
        <v>2E-3</v>
      </c>
      <c r="Y70" s="288">
        <f t="shared" si="11"/>
        <v>0.02</v>
      </c>
      <c r="Z70" s="287">
        <v>2.1000000000000001E-2</v>
      </c>
      <c r="AA70" s="288">
        <f t="shared" si="8"/>
        <v>0.21000000000000002</v>
      </c>
      <c r="AB70" s="287">
        <v>4.4999999999999998E-2</v>
      </c>
      <c r="AC70" s="288">
        <f t="shared" si="9"/>
        <v>0.44999999999999996</v>
      </c>
      <c r="AD70" s="287">
        <v>1.2999999999999999E-2</v>
      </c>
      <c r="AE70" s="299">
        <f t="shared" si="10"/>
        <v>0.13</v>
      </c>
    </row>
    <row r="71" spans="1:31" ht="16" thickBot="1" x14ac:dyDescent="0.4">
      <c r="A71" s="317" t="s">
        <v>69</v>
      </c>
      <c r="B71" s="319" t="s">
        <v>21</v>
      </c>
      <c r="C71" s="332" t="s">
        <v>21</v>
      </c>
      <c r="D71" s="321" t="s">
        <v>70</v>
      </c>
      <c r="E71" s="321" t="s">
        <v>54</v>
      </c>
      <c r="F71" s="319">
        <v>3</v>
      </c>
      <c r="G71" s="283">
        <v>1</v>
      </c>
      <c r="H71" s="287">
        <v>5.0000000000000001E-3</v>
      </c>
      <c r="I71" s="288">
        <f t="shared" ref="I71:I134" si="12">H71*10</f>
        <v>0.05</v>
      </c>
      <c r="J71" s="287">
        <v>1.9E-2</v>
      </c>
      <c r="K71" s="288">
        <f t="shared" ref="K71:K134" si="13">J71*10</f>
        <v>0.19</v>
      </c>
      <c r="L71" s="287">
        <v>0.186</v>
      </c>
      <c r="M71" s="288">
        <f t="shared" ref="M71:M134" si="14">L71*10</f>
        <v>1.8599999999999999</v>
      </c>
      <c r="N71" s="287">
        <v>3.306</v>
      </c>
      <c r="O71" s="288">
        <f t="shared" ref="O71:O134" si="15">N71*10</f>
        <v>33.06</v>
      </c>
      <c r="P71" s="287">
        <v>8.0000000000000002E-3</v>
      </c>
      <c r="Q71" s="288">
        <f t="shared" ref="Q71:Q134" si="16">P71*10</f>
        <v>0.08</v>
      </c>
      <c r="R71" s="287">
        <v>0.105</v>
      </c>
      <c r="S71" s="288">
        <f t="shared" ref="S71:S134" si="17">R71*10</f>
        <v>1.05</v>
      </c>
      <c r="T71" s="305" t="s">
        <v>598</v>
      </c>
      <c r="U71" s="306"/>
      <c r="V71" s="305" t="s">
        <v>598</v>
      </c>
      <c r="W71" s="306"/>
      <c r="X71" s="287">
        <v>4.0000000000000001E-3</v>
      </c>
      <c r="Y71" s="288">
        <f t="shared" ref="Y71:Y132" si="18">X71*10</f>
        <v>0.04</v>
      </c>
      <c r="Z71" s="287">
        <v>3.9E-2</v>
      </c>
      <c r="AA71" s="288">
        <f t="shared" ref="AA71:AA134" si="19">Z71*10</f>
        <v>0.39</v>
      </c>
      <c r="AB71" s="287">
        <v>1.6E-2</v>
      </c>
      <c r="AC71" s="288">
        <f t="shared" ref="AC71:AC134" si="20">AB71*10</f>
        <v>0.16</v>
      </c>
      <c r="AD71" s="287">
        <v>7.0000000000000001E-3</v>
      </c>
      <c r="AE71" s="299">
        <f t="shared" ref="AE71:AE134" si="21">AD71*10</f>
        <v>7.0000000000000007E-2</v>
      </c>
    </row>
    <row r="72" spans="1:31" ht="16" thickBot="1" x14ac:dyDescent="0.4">
      <c r="A72" s="326"/>
      <c r="B72" s="327"/>
      <c r="C72" s="333"/>
      <c r="D72" s="328"/>
      <c r="E72" s="328"/>
      <c r="F72" s="327"/>
      <c r="G72" s="283">
        <v>2</v>
      </c>
      <c r="H72" s="305" t="s">
        <v>598</v>
      </c>
      <c r="I72" s="306"/>
      <c r="J72" s="305" t="s">
        <v>598</v>
      </c>
      <c r="K72" s="306"/>
      <c r="L72" s="287">
        <v>0.26</v>
      </c>
      <c r="M72" s="288">
        <f t="shared" si="14"/>
        <v>2.6</v>
      </c>
      <c r="N72" s="287">
        <v>1.9570000000000001</v>
      </c>
      <c r="O72" s="288">
        <f t="shared" si="15"/>
        <v>19.57</v>
      </c>
      <c r="P72" s="287">
        <v>7.0000000000000001E-3</v>
      </c>
      <c r="Q72" s="288">
        <f t="shared" si="16"/>
        <v>7.0000000000000007E-2</v>
      </c>
      <c r="R72" s="287">
        <v>6.4000000000000001E-2</v>
      </c>
      <c r="S72" s="288">
        <f t="shared" si="17"/>
        <v>0.64</v>
      </c>
      <c r="T72" s="287">
        <v>3.0000000000000001E-3</v>
      </c>
      <c r="U72" s="299">
        <f t="shared" ref="U72:U134" si="22">T72*10</f>
        <v>0.03</v>
      </c>
      <c r="V72" s="305" t="s">
        <v>597</v>
      </c>
      <c r="W72" s="306"/>
      <c r="X72" s="305" t="s">
        <v>598</v>
      </c>
      <c r="Y72" s="306"/>
      <c r="Z72" s="287">
        <v>1.9E-2</v>
      </c>
      <c r="AA72" s="288">
        <f t="shared" si="19"/>
        <v>0.19</v>
      </c>
      <c r="AB72" s="287">
        <v>4.8000000000000001E-2</v>
      </c>
      <c r="AC72" s="288">
        <f t="shared" si="20"/>
        <v>0.48</v>
      </c>
      <c r="AD72" s="287">
        <v>4.0000000000000001E-3</v>
      </c>
      <c r="AE72" s="299">
        <f t="shared" si="21"/>
        <v>0.04</v>
      </c>
    </row>
    <row r="73" spans="1:31" ht="16" thickBot="1" x14ac:dyDescent="0.4">
      <c r="A73" s="323"/>
      <c r="B73" s="324"/>
      <c r="C73" s="334"/>
      <c r="D73" s="325"/>
      <c r="E73" s="325"/>
      <c r="F73" s="324"/>
      <c r="G73" s="283">
        <v>3</v>
      </c>
      <c r="H73" s="287">
        <v>5.0000000000000001E-3</v>
      </c>
      <c r="I73" s="288">
        <f t="shared" si="12"/>
        <v>0.05</v>
      </c>
      <c r="J73" s="287">
        <v>1.7000000000000001E-2</v>
      </c>
      <c r="K73" s="288">
        <f t="shared" si="13"/>
        <v>0.17</v>
      </c>
      <c r="L73" s="287">
        <v>0.16800000000000001</v>
      </c>
      <c r="M73" s="288">
        <f t="shared" si="14"/>
        <v>1.6800000000000002</v>
      </c>
      <c r="N73" s="287">
        <v>2.87</v>
      </c>
      <c r="O73" s="288">
        <f t="shared" si="15"/>
        <v>28.700000000000003</v>
      </c>
      <c r="P73" s="287">
        <v>7.0000000000000001E-3</v>
      </c>
      <c r="Q73" s="288">
        <f t="shared" si="16"/>
        <v>7.0000000000000007E-2</v>
      </c>
      <c r="R73" s="287">
        <v>9.1999999999999998E-2</v>
      </c>
      <c r="S73" s="288">
        <f t="shared" si="17"/>
        <v>0.91999999999999993</v>
      </c>
      <c r="T73" s="305" t="s">
        <v>598</v>
      </c>
      <c r="U73" s="306"/>
      <c r="V73" s="305" t="s">
        <v>597</v>
      </c>
      <c r="W73" s="306"/>
      <c r="X73" s="287">
        <v>4.0000000000000001E-3</v>
      </c>
      <c r="Y73" s="288">
        <f t="shared" si="18"/>
        <v>0.04</v>
      </c>
      <c r="Z73" s="287">
        <v>3.5000000000000003E-2</v>
      </c>
      <c r="AA73" s="288">
        <f t="shared" si="19"/>
        <v>0.35000000000000003</v>
      </c>
      <c r="AB73" s="287">
        <v>1.4999999999999999E-2</v>
      </c>
      <c r="AC73" s="288">
        <f t="shared" si="20"/>
        <v>0.15</v>
      </c>
      <c r="AD73" s="287">
        <v>7.0000000000000001E-3</v>
      </c>
      <c r="AE73" s="299">
        <f t="shared" si="21"/>
        <v>7.0000000000000007E-2</v>
      </c>
    </row>
    <row r="74" spans="1:31" ht="16" thickBot="1" x14ac:dyDescent="0.4">
      <c r="A74" s="317" t="s">
        <v>71</v>
      </c>
      <c r="B74" s="319" t="s">
        <v>21</v>
      </c>
      <c r="C74" s="319" t="s">
        <v>21</v>
      </c>
      <c r="D74" s="321" t="s">
        <v>70</v>
      </c>
      <c r="E74" s="321" t="s">
        <v>21</v>
      </c>
      <c r="F74" s="319">
        <v>2</v>
      </c>
      <c r="G74" s="283">
        <v>1</v>
      </c>
      <c r="H74" s="287">
        <v>1.4999999999999999E-2</v>
      </c>
      <c r="I74" s="288">
        <f t="shared" si="12"/>
        <v>0.15</v>
      </c>
      <c r="J74" s="287">
        <v>2.9000000000000001E-2</v>
      </c>
      <c r="K74" s="288">
        <f t="shared" si="13"/>
        <v>0.29000000000000004</v>
      </c>
      <c r="L74" s="287">
        <v>0.122</v>
      </c>
      <c r="M74" s="288">
        <f t="shared" si="14"/>
        <v>1.22</v>
      </c>
      <c r="N74" s="287">
        <v>1.0189999999999999</v>
      </c>
      <c r="O74" s="288">
        <f t="shared" si="15"/>
        <v>10.19</v>
      </c>
      <c r="P74" s="305" t="s">
        <v>598</v>
      </c>
      <c r="Q74" s="306"/>
      <c r="R74" s="305" t="s">
        <v>598</v>
      </c>
      <c r="S74" s="306"/>
      <c r="T74" s="305" t="s">
        <v>598</v>
      </c>
      <c r="U74" s="306"/>
      <c r="V74" s="287">
        <v>1E-3</v>
      </c>
      <c r="W74" s="299">
        <f t="shared" ref="W74:W134" si="23">V74*10</f>
        <v>0.01</v>
      </c>
      <c r="X74" s="305" t="s">
        <v>598</v>
      </c>
      <c r="Y74" s="306"/>
      <c r="Z74" s="287">
        <v>1.2999999999999999E-2</v>
      </c>
      <c r="AA74" s="288">
        <f t="shared" si="19"/>
        <v>0.13</v>
      </c>
      <c r="AB74" s="287">
        <v>3.4000000000000002E-2</v>
      </c>
      <c r="AC74" s="288">
        <f t="shared" si="20"/>
        <v>0.34</v>
      </c>
      <c r="AD74" s="287">
        <v>4.0000000000000001E-3</v>
      </c>
      <c r="AE74" s="299">
        <f t="shared" si="21"/>
        <v>0.04</v>
      </c>
    </row>
    <row r="75" spans="1:31" ht="16" thickBot="1" x14ac:dyDescent="0.4">
      <c r="A75" s="323"/>
      <c r="B75" s="324"/>
      <c r="C75" s="324"/>
      <c r="D75" s="325"/>
      <c r="E75" s="325"/>
      <c r="F75" s="324"/>
      <c r="G75" s="283">
        <v>2</v>
      </c>
      <c r="H75" s="287">
        <v>1.4999999999999999E-2</v>
      </c>
      <c r="I75" s="288">
        <f t="shared" si="12"/>
        <v>0.15</v>
      </c>
      <c r="J75" s="287">
        <v>2.9000000000000001E-2</v>
      </c>
      <c r="K75" s="288">
        <f t="shared" si="13"/>
        <v>0.29000000000000004</v>
      </c>
      <c r="L75" s="287">
        <v>0.121</v>
      </c>
      <c r="M75" s="288">
        <f t="shared" si="14"/>
        <v>1.21</v>
      </c>
      <c r="N75" s="287">
        <v>1.0089999999999999</v>
      </c>
      <c r="O75" s="288">
        <f t="shared" si="15"/>
        <v>10.09</v>
      </c>
      <c r="P75" s="305" t="s">
        <v>598</v>
      </c>
      <c r="Q75" s="306"/>
      <c r="R75" s="305" t="s">
        <v>598</v>
      </c>
      <c r="S75" s="306"/>
      <c r="T75" s="305" t="s">
        <v>598</v>
      </c>
      <c r="U75" s="306"/>
      <c r="V75" s="287">
        <v>1E-3</v>
      </c>
      <c r="W75" s="299">
        <f t="shared" si="23"/>
        <v>0.01</v>
      </c>
      <c r="X75" s="287">
        <v>1E-3</v>
      </c>
      <c r="Y75" s="288">
        <f t="shared" si="18"/>
        <v>0.01</v>
      </c>
      <c r="Z75" s="287">
        <v>1.2999999999999999E-2</v>
      </c>
      <c r="AA75" s="288">
        <f t="shared" si="19"/>
        <v>0.13</v>
      </c>
      <c r="AB75" s="287">
        <v>3.5000000000000003E-2</v>
      </c>
      <c r="AC75" s="288">
        <f t="shared" si="20"/>
        <v>0.35000000000000003</v>
      </c>
      <c r="AD75" s="287">
        <v>4.0000000000000001E-3</v>
      </c>
      <c r="AE75" s="299">
        <f t="shared" si="21"/>
        <v>0.04</v>
      </c>
    </row>
    <row r="76" spans="1:31" ht="16" thickBot="1" x14ac:dyDescent="0.4">
      <c r="A76" s="12" t="s">
        <v>72</v>
      </c>
      <c r="B76" s="11" t="s">
        <v>21</v>
      </c>
      <c r="C76" s="11" t="s">
        <v>21</v>
      </c>
      <c r="D76" s="13" t="s">
        <v>34</v>
      </c>
      <c r="E76" s="13" t="s">
        <v>21</v>
      </c>
      <c r="F76" s="11">
        <v>1</v>
      </c>
      <c r="G76" s="283">
        <v>1</v>
      </c>
      <c r="H76" s="287">
        <v>5.0000000000000001E-3</v>
      </c>
      <c r="I76" s="288">
        <f t="shared" si="12"/>
        <v>0.05</v>
      </c>
      <c r="J76" s="287">
        <v>1.7000000000000001E-2</v>
      </c>
      <c r="K76" s="288">
        <f t="shared" si="13"/>
        <v>0.17</v>
      </c>
      <c r="L76" s="287">
        <v>0.128</v>
      </c>
      <c r="M76" s="288">
        <f t="shared" si="14"/>
        <v>1.28</v>
      </c>
      <c r="N76" s="287">
        <v>5.0919999999999996</v>
      </c>
      <c r="O76" s="288">
        <f t="shared" si="15"/>
        <v>50.919999999999995</v>
      </c>
      <c r="P76" s="287">
        <v>2.8000000000000001E-2</v>
      </c>
      <c r="Q76" s="288">
        <f t="shared" si="16"/>
        <v>0.28000000000000003</v>
      </c>
      <c r="R76" s="287">
        <v>4.8000000000000001E-2</v>
      </c>
      <c r="S76" s="288">
        <f t="shared" si="17"/>
        <v>0.48</v>
      </c>
      <c r="T76" s="305" t="s">
        <v>598</v>
      </c>
      <c r="U76" s="306"/>
      <c r="V76" s="305" t="s">
        <v>598</v>
      </c>
      <c r="W76" s="306"/>
      <c r="X76" s="287">
        <v>1.4E-2</v>
      </c>
      <c r="Y76" s="288">
        <f t="shared" si="18"/>
        <v>0.14000000000000001</v>
      </c>
      <c r="Z76" s="287">
        <v>3.9E-2</v>
      </c>
      <c r="AA76" s="288">
        <f t="shared" si="19"/>
        <v>0.39</v>
      </c>
      <c r="AB76" s="287">
        <v>3.5999999999999997E-2</v>
      </c>
      <c r="AC76" s="288">
        <f t="shared" si="20"/>
        <v>0.36</v>
      </c>
      <c r="AD76" s="287">
        <v>1.2999999999999999E-2</v>
      </c>
      <c r="AE76" s="299">
        <f t="shared" si="21"/>
        <v>0.13</v>
      </c>
    </row>
    <row r="77" spans="1:31" ht="16" thickBot="1" x14ac:dyDescent="0.4">
      <c r="A77" s="317" t="s">
        <v>73</v>
      </c>
      <c r="B77" s="319" t="s">
        <v>21</v>
      </c>
      <c r="C77" s="319" t="s">
        <v>21</v>
      </c>
      <c r="D77" s="321" t="s">
        <v>22</v>
      </c>
      <c r="E77" s="321" t="s">
        <v>28</v>
      </c>
      <c r="F77" s="319">
        <v>2</v>
      </c>
      <c r="G77" s="283">
        <v>1</v>
      </c>
      <c r="H77" s="287">
        <v>2.8000000000000001E-2</v>
      </c>
      <c r="I77" s="288">
        <f t="shared" si="12"/>
        <v>0.28000000000000003</v>
      </c>
      <c r="J77" s="287">
        <v>1.042</v>
      </c>
      <c r="K77" s="288">
        <f t="shared" si="13"/>
        <v>10.42</v>
      </c>
      <c r="L77" s="287">
        <v>7.0000000000000001E-3</v>
      </c>
      <c r="M77" s="288">
        <f t="shared" si="14"/>
        <v>7.0000000000000007E-2</v>
      </c>
      <c r="N77" s="287">
        <v>4.3999999999999997E-2</v>
      </c>
      <c r="O77" s="288">
        <f t="shared" si="15"/>
        <v>0.43999999999999995</v>
      </c>
      <c r="P77" s="287">
        <v>4.0000000000000001E-3</v>
      </c>
      <c r="Q77" s="288">
        <f t="shared" si="16"/>
        <v>0.04</v>
      </c>
      <c r="R77" s="287">
        <v>4.4999999999999998E-2</v>
      </c>
      <c r="S77" s="288">
        <f t="shared" si="17"/>
        <v>0.44999999999999996</v>
      </c>
      <c r="T77" s="287">
        <v>4.0000000000000001E-3</v>
      </c>
      <c r="U77" s="299">
        <f t="shared" si="22"/>
        <v>0.04</v>
      </c>
      <c r="V77" s="287">
        <v>0.112</v>
      </c>
      <c r="W77" s="299">
        <f t="shared" si="23"/>
        <v>1.1200000000000001</v>
      </c>
      <c r="X77" s="305" t="s">
        <v>598</v>
      </c>
      <c r="Y77" s="306"/>
      <c r="Z77" s="287">
        <v>6.0000000000000001E-3</v>
      </c>
      <c r="AA77" s="288">
        <f t="shared" si="19"/>
        <v>0.06</v>
      </c>
      <c r="AB77" s="305" t="s">
        <v>597</v>
      </c>
      <c r="AC77" s="306"/>
      <c r="AD77" s="287">
        <v>1.4999999999999999E-2</v>
      </c>
      <c r="AE77" s="299">
        <f t="shared" si="21"/>
        <v>0.15</v>
      </c>
    </row>
    <row r="78" spans="1:31" ht="16" thickBot="1" x14ac:dyDescent="0.4">
      <c r="A78" s="323"/>
      <c r="B78" s="324"/>
      <c r="C78" s="324"/>
      <c r="D78" s="325"/>
      <c r="E78" s="325"/>
      <c r="F78" s="324"/>
      <c r="G78" s="283">
        <v>2</v>
      </c>
      <c r="H78" s="287">
        <v>2.9000000000000001E-2</v>
      </c>
      <c r="I78" s="288">
        <f t="shared" si="12"/>
        <v>0.29000000000000004</v>
      </c>
      <c r="J78" s="287">
        <v>0.19800000000000001</v>
      </c>
      <c r="K78" s="288">
        <f t="shared" si="13"/>
        <v>1.98</v>
      </c>
      <c r="L78" s="287">
        <v>0.04</v>
      </c>
      <c r="M78" s="288">
        <f t="shared" si="14"/>
        <v>0.4</v>
      </c>
      <c r="N78" s="287">
        <v>0.11899999999999999</v>
      </c>
      <c r="O78" s="288">
        <f t="shared" si="15"/>
        <v>1.19</v>
      </c>
      <c r="P78" s="287">
        <v>1E-3</v>
      </c>
      <c r="Q78" s="288">
        <f t="shared" si="16"/>
        <v>0.01</v>
      </c>
      <c r="R78" s="287">
        <v>6.0000000000000001E-3</v>
      </c>
      <c r="S78" s="288">
        <f t="shared" si="17"/>
        <v>0.06</v>
      </c>
      <c r="T78" s="305" t="s">
        <v>598</v>
      </c>
      <c r="U78" s="306"/>
      <c r="V78" s="287">
        <v>1E-3</v>
      </c>
      <c r="W78" s="299">
        <f t="shared" si="23"/>
        <v>0.01</v>
      </c>
      <c r="X78" s="305" t="s">
        <v>598</v>
      </c>
      <c r="Y78" s="306"/>
      <c r="Z78" s="287">
        <v>3.0000000000000001E-3</v>
      </c>
      <c r="AA78" s="288">
        <f t="shared" si="19"/>
        <v>0.03</v>
      </c>
      <c r="AB78" s="287">
        <v>1E-3</v>
      </c>
      <c r="AC78" s="288">
        <f t="shared" si="20"/>
        <v>0.01</v>
      </c>
      <c r="AD78" s="305" t="s">
        <v>598</v>
      </c>
      <c r="AE78" s="306"/>
    </row>
    <row r="79" spans="1:31" ht="16" thickBot="1" x14ac:dyDescent="0.4">
      <c r="A79" s="317" t="s">
        <v>74</v>
      </c>
      <c r="B79" s="319" t="s">
        <v>21</v>
      </c>
      <c r="C79" s="319" t="s">
        <v>21</v>
      </c>
      <c r="D79" s="321" t="s">
        <v>22</v>
      </c>
      <c r="E79" s="321" t="s">
        <v>21</v>
      </c>
      <c r="F79" s="319">
        <v>2</v>
      </c>
      <c r="G79" s="283">
        <v>1</v>
      </c>
      <c r="H79" s="287">
        <v>1.4E-2</v>
      </c>
      <c r="I79" s="288">
        <f t="shared" si="12"/>
        <v>0.14000000000000001</v>
      </c>
      <c r="J79" s="287">
        <v>2.7E-2</v>
      </c>
      <c r="K79" s="288">
        <f t="shared" si="13"/>
        <v>0.27</v>
      </c>
      <c r="L79" s="287">
        <v>0.21</v>
      </c>
      <c r="M79" s="288">
        <f t="shared" si="14"/>
        <v>2.1</v>
      </c>
      <c r="N79" s="287">
        <v>1.1299999999999999</v>
      </c>
      <c r="O79" s="288">
        <f t="shared" si="15"/>
        <v>11.299999999999999</v>
      </c>
      <c r="P79" s="305" t="s">
        <v>598</v>
      </c>
      <c r="Q79" s="306"/>
      <c r="R79" s="305" t="s">
        <v>598</v>
      </c>
      <c r="S79" s="306"/>
      <c r="T79" s="305" t="s">
        <v>598</v>
      </c>
      <c r="U79" s="306"/>
      <c r="V79" s="305" t="s">
        <v>598</v>
      </c>
      <c r="W79" s="306"/>
      <c r="X79" s="305" t="s">
        <v>597</v>
      </c>
      <c r="Y79" s="306"/>
      <c r="Z79" s="287">
        <v>1.2999999999999999E-2</v>
      </c>
      <c r="AA79" s="288">
        <f t="shared" si="19"/>
        <v>0.13</v>
      </c>
      <c r="AB79" s="287">
        <v>7.0000000000000007E-2</v>
      </c>
      <c r="AC79" s="288">
        <f t="shared" si="20"/>
        <v>0.70000000000000007</v>
      </c>
      <c r="AD79" s="287">
        <v>2E-3</v>
      </c>
      <c r="AE79" s="299">
        <f t="shared" si="21"/>
        <v>0.02</v>
      </c>
    </row>
    <row r="80" spans="1:31" ht="16" thickBot="1" x14ac:dyDescent="0.4">
      <c r="A80" s="323"/>
      <c r="B80" s="324"/>
      <c r="C80" s="324"/>
      <c r="D80" s="325"/>
      <c r="E80" s="325"/>
      <c r="F80" s="324"/>
      <c r="G80" s="283">
        <v>2</v>
      </c>
      <c r="H80" s="287">
        <v>1.4E-2</v>
      </c>
      <c r="I80" s="288">
        <f t="shared" si="12"/>
        <v>0.14000000000000001</v>
      </c>
      <c r="J80" s="287">
        <v>2.7E-2</v>
      </c>
      <c r="K80" s="288">
        <f t="shared" si="13"/>
        <v>0.27</v>
      </c>
      <c r="L80" s="287">
        <v>0.122</v>
      </c>
      <c r="M80" s="288">
        <f t="shared" si="14"/>
        <v>1.22</v>
      </c>
      <c r="N80" s="287">
        <v>1.117</v>
      </c>
      <c r="O80" s="288">
        <f t="shared" si="15"/>
        <v>11.17</v>
      </c>
      <c r="P80" s="305" t="s">
        <v>598</v>
      </c>
      <c r="Q80" s="306"/>
      <c r="R80" s="305" t="s">
        <v>598</v>
      </c>
      <c r="S80" s="306"/>
      <c r="T80" s="305" t="s">
        <v>598</v>
      </c>
      <c r="U80" s="306"/>
      <c r="V80" s="305" t="s">
        <v>598</v>
      </c>
      <c r="W80" s="306"/>
      <c r="X80" s="305" t="s">
        <v>597</v>
      </c>
      <c r="Y80" s="306"/>
      <c r="Z80" s="287">
        <v>1.2999999999999999E-2</v>
      </c>
      <c r="AA80" s="288">
        <f t="shared" si="19"/>
        <v>0.13</v>
      </c>
      <c r="AB80" s="287">
        <v>5.8000000000000003E-2</v>
      </c>
      <c r="AC80" s="288">
        <f t="shared" si="20"/>
        <v>0.58000000000000007</v>
      </c>
      <c r="AD80" s="287">
        <v>2E-3</v>
      </c>
      <c r="AE80" s="299">
        <f t="shared" si="21"/>
        <v>0.02</v>
      </c>
    </row>
    <row r="81" spans="1:31" ht="16" thickBot="1" x14ac:dyDescent="0.4">
      <c r="A81" s="12" t="s">
        <v>75</v>
      </c>
      <c r="B81" s="11" t="s">
        <v>21</v>
      </c>
      <c r="C81" s="11" t="s">
        <v>21</v>
      </c>
      <c r="D81" s="13" t="s">
        <v>34</v>
      </c>
      <c r="E81" s="13" t="s">
        <v>21</v>
      </c>
      <c r="F81" s="11">
        <v>1</v>
      </c>
      <c r="G81" s="283">
        <v>1</v>
      </c>
      <c r="H81" s="287">
        <v>1E-3</v>
      </c>
      <c r="I81" s="288">
        <f t="shared" si="12"/>
        <v>0.01</v>
      </c>
      <c r="J81" s="287">
        <v>4.3999999999999997E-2</v>
      </c>
      <c r="K81" s="288">
        <f t="shared" si="13"/>
        <v>0.43999999999999995</v>
      </c>
      <c r="L81" s="287">
        <v>7.0000000000000001E-3</v>
      </c>
      <c r="M81" s="288">
        <f t="shared" si="14"/>
        <v>7.0000000000000007E-2</v>
      </c>
      <c r="N81" s="287">
        <v>5.6000000000000001E-2</v>
      </c>
      <c r="O81" s="288">
        <f t="shared" si="15"/>
        <v>0.56000000000000005</v>
      </c>
      <c r="P81" s="305" t="s">
        <v>597</v>
      </c>
      <c r="Q81" s="306"/>
      <c r="R81" s="287">
        <v>1.0999999999999999E-2</v>
      </c>
      <c r="S81" s="288">
        <f t="shared" si="17"/>
        <v>0.10999999999999999</v>
      </c>
      <c r="T81" s="305" t="s">
        <v>598</v>
      </c>
      <c r="U81" s="306"/>
      <c r="V81" s="287">
        <v>1E-3</v>
      </c>
      <c r="W81" s="299">
        <f t="shared" si="23"/>
        <v>0.01</v>
      </c>
      <c r="X81" s="287">
        <v>3.2000000000000001E-2</v>
      </c>
      <c r="Y81" s="288">
        <f t="shared" si="18"/>
        <v>0.32</v>
      </c>
      <c r="Z81" s="287">
        <v>0.22600000000000001</v>
      </c>
      <c r="AA81" s="288">
        <f t="shared" si="19"/>
        <v>2.2600000000000002</v>
      </c>
      <c r="AB81" s="287">
        <v>6.0000000000000001E-3</v>
      </c>
      <c r="AC81" s="288">
        <f t="shared" si="20"/>
        <v>0.06</v>
      </c>
      <c r="AD81" s="287">
        <v>3.0000000000000001E-3</v>
      </c>
      <c r="AE81" s="299">
        <f t="shared" si="21"/>
        <v>0.03</v>
      </c>
    </row>
    <row r="82" spans="1:31" ht="16" thickBot="1" x14ac:dyDescent="0.4">
      <c r="A82" s="317" t="s">
        <v>76</v>
      </c>
      <c r="B82" s="319" t="s">
        <v>77</v>
      </c>
      <c r="C82" s="319" t="s">
        <v>21</v>
      </c>
      <c r="D82" s="321" t="s">
        <v>78</v>
      </c>
      <c r="E82" s="321" t="s">
        <v>79</v>
      </c>
      <c r="F82" s="319">
        <v>6</v>
      </c>
      <c r="G82" s="283">
        <v>1</v>
      </c>
      <c r="H82" s="287">
        <v>4.7E-2</v>
      </c>
      <c r="I82" s="288">
        <f t="shared" si="12"/>
        <v>0.47</v>
      </c>
      <c r="J82" s="287">
        <v>1.8420000000000001</v>
      </c>
      <c r="K82" s="288">
        <f t="shared" si="13"/>
        <v>18.420000000000002</v>
      </c>
      <c r="L82" s="287">
        <v>1.9E-2</v>
      </c>
      <c r="M82" s="288">
        <f t="shared" si="14"/>
        <v>0.19</v>
      </c>
      <c r="N82" s="287">
        <v>7.1999999999999995E-2</v>
      </c>
      <c r="O82" s="288">
        <f t="shared" si="15"/>
        <v>0.72</v>
      </c>
      <c r="P82" s="287">
        <v>6.0000000000000001E-3</v>
      </c>
      <c r="Q82" s="288">
        <f t="shared" si="16"/>
        <v>0.06</v>
      </c>
      <c r="R82" s="287">
        <v>8.5999999999999993E-2</v>
      </c>
      <c r="S82" s="288">
        <f t="shared" si="17"/>
        <v>0.85999999999999988</v>
      </c>
      <c r="T82" s="287">
        <v>5.0000000000000001E-3</v>
      </c>
      <c r="U82" s="299">
        <f t="shared" si="22"/>
        <v>0.05</v>
      </c>
      <c r="V82" s="287">
        <v>9.0999999999999998E-2</v>
      </c>
      <c r="W82" s="299">
        <f t="shared" si="23"/>
        <v>0.90999999999999992</v>
      </c>
      <c r="X82" s="287">
        <v>3.0000000000000001E-3</v>
      </c>
      <c r="Y82" s="288">
        <f t="shared" si="18"/>
        <v>0.03</v>
      </c>
      <c r="Z82" s="287">
        <v>6.0000000000000001E-3</v>
      </c>
      <c r="AA82" s="288">
        <f t="shared" si="19"/>
        <v>0.06</v>
      </c>
      <c r="AB82" s="287">
        <v>8.2000000000000003E-2</v>
      </c>
      <c r="AC82" s="288">
        <f t="shared" si="20"/>
        <v>0.82000000000000006</v>
      </c>
      <c r="AD82" s="287">
        <v>7.0000000000000001E-3</v>
      </c>
      <c r="AE82" s="299">
        <f t="shared" si="21"/>
        <v>7.0000000000000007E-2</v>
      </c>
    </row>
    <row r="83" spans="1:31" ht="16" thickBot="1" x14ac:dyDescent="0.4">
      <c r="A83" s="326"/>
      <c r="B83" s="327"/>
      <c r="C83" s="327"/>
      <c r="D83" s="328"/>
      <c r="E83" s="328"/>
      <c r="F83" s="327"/>
      <c r="G83" s="283">
        <v>2</v>
      </c>
      <c r="H83" s="287">
        <v>3.5000000000000003E-2</v>
      </c>
      <c r="I83" s="288">
        <f t="shared" si="12"/>
        <v>0.35000000000000003</v>
      </c>
      <c r="J83" s="287">
        <v>1.444</v>
      </c>
      <c r="K83" s="288">
        <f t="shared" si="13"/>
        <v>14.44</v>
      </c>
      <c r="L83" s="287">
        <v>9.7000000000000003E-2</v>
      </c>
      <c r="M83" s="288">
        <f t="shared" si="14"/>
        <v>0.97</v>
      </c>
      <c r="N83" s="287">
        <v>1.5529999999999999</v>
      </c>
      <c r="O83" s="288">
        <f t="shared" si="15"/>
        <v>15.53</v>
      </c>
      <c r="P83" s="287">
        <v>6.0000000000000001E-3</v>
      </c>
      <c r="Q83" s="288">
        <f t="shared" si="16"/>
        <v>0.06</v>
      </c>
      <c r="R83" s="287">
        <v>0.32100000000000001</v>
      </c>
      <c r="S83" s="288">
        <f t="shared" si="17"/>
        <v>3.21</v>
      </c>
      <c r="T83" s="287">
        <v>4.0000000000000001E-3</v>
      </c>
      <c r="U83" s="299">
        <f t="shared" si="22"/>
        <v>0.04</v>
      </c>
      <c r="V83" s="287">
        <v>2.3E-2</v>
      </c>
      <c r="W83" s="299">
        <f t="shared" si="23"/>
        <v>0.22999999999999998</v>
      </c>
      <c r="X83" s="287">
        <v>3.0000000000000001E-3</v>
      </c>
      <c r="Y83" s="288">
        <f t="shared" si="18"/>
        <v>0.03</v>
      </c>
      <c r="Z83" s="287">
        <v>4.8000000000000001E-2</v>
      </c>
      <c r="AA83" s="288">
        <f t="shared" si="19"/>
        <v>0.48</v>
      </c>
      <c r="AB83" s="287">
        <v>0.127</v>
      </c>
      <c r="AC83" s="288">
        <f t="shared" si="20"/>
        <v>1.27</v>
      </c>
      <c r="AD83" s="287">
        <v>5.6000000000000001E-2</v>
      </c>
      <c r="AE83" s="299">
        <f t="shared" si="21"/>
        <v>0.56000000000000005</v>
      </c>
    </row>
    <row r="84" spans="1:31" ht="16" thickBot="1" x14ac:dyDescent="0.4">
      <c r="A84" s="326"/>
      <c r="B84" s="327"/>
      <c r="C84" s="327"/>
      <c r="D84" s="328"/>
      <c r="E84" s="328"/>
      <c r="F84" s="327"/>
      <c r="G84" s="283">
        <v>3</v>
      </c>
      <c r="H84" s="287">
        <v>0.06</v>
      </c>
      <c r="I84" s="288">
        <f t="shared" si="12"/>
        <v>0.6</v>
      </c>
      <c r="J84" s="287">
        <v>2.1040000000000001</v>
      </c>
      <c r="K84" s="288">
        <f t="shared" si="13"/>
        <v>21.04</v>
      </c>
      <c r="L84" s="287">
        <v>0.02</v>
      </c>
      <c r="M84" s="288">
        <f t="shared" si="14"/>
        <v>0.2</v>
      </c>
      <c r="N84" s="287">
        <v>0.13400000000000001</v>
      </c>
      <c r="O84" s="288">
        <f t="shared" si="15"/>
        <v>1.34</v>
      </c>
      <c r="P84" s="287">
        <v>6.0000000000000001E-3</v>
      </c>
      <c r="Q84" s="288">
        <f t="shared" si="16"/>
        <v>0.06</v>
      </c>
      <c r="R84" s="287">
        <v>0.126</v>
      </c>
      <c r="S84" s="288">
        <f t="shared" si="17"/>
        <v>1.26</v>
      </c>
      <c r="T84" s="287">
        <v>3.0000000000000001E-3</v>
      </c>
      <c r="U84" s="299">
        <f t="shared" si="22"/>
        <v>0.03</v>
      </c>
      <c r="V84" s="287">
        <v>8.3000000000000004E-2</v>
      </c>
      <c r="W84" s="299">
        <f t="shared" si="23"/>
        <v>0.83000000000000007</v>
      </c>
      <c r="X84" s="287">
        <v>1E-3</v>
      </c>
      <c r="Y84" s="288">
        <f t="shared" si="18"/>
        <v>0.01</v>
      </c>
      <c r="Z84" s="287">
        <v>4.0000000000000001E-3</v>
      </c>
      <c r="AA84" s="288">
        <f t="shared" si="19"/>
        <v>0.04</v>
      </c>
      <c r="AB84" s="287">
        <v>5.8000000000000003E-2</v>
      </c>
      <c r="AC84" s="288">
        <f t="shared" si="20"/>
        <v>0.58000000000000007</v>
      </c>
      <c r="AD84" s="287">
        <v>1.6E-2</v>
      </c>
      <c r="AE84" s="299">
        <f t="shared" si="21"/>
        <v>0.16</v>
      </c>
    </row>
    <row r="85" spans="1:31" ht="16" thickBot="1" x14ac:dyDescent="0.4">
      <c r="A85" s="326"/>
      <c r="B85" s="327"/>
      <c r="C85" s="327"/>
      <c r="D85" s="328"/>
      <c r="E85" s="328"/>
      <c r="F85" s="327"/>
      <c r="G85" s="283">
        <v>4</v>
      </c>
      <c r="H85" s="287">
        <v>4.9000000000000002E-2</v>
      </c>
      <c r="I85" s="288">
        <f t="shared" si="12"/>
        <v>0.49</v>
      </c>
      <c r="J85" s="287">
        <v>1.679</v>
      </c>
      <c r="K85" s="288">
        <f t="shared" si="13"/>
        <v>16.79</v>
      </c>
      <c r="L85" s="287">
        <v>0.02</v>
      </c>
      <c r="M85" s="288">
        <f t="shared" si="14"/>
        <v>0.2</v>
      </c>
      <c r="N85" s="287">
        <v>7.0000000000000007E-2</v>
      </c>
      <c r="O85" s="288">
        <f t="shared" si="15"/>
        <v>0.70000000000000007</v>
      </c>
      <c r="P85" s="287">
        <v>4.0000000000000001E-3</v>
      </c>
      <c r="Q85" s="288">
        <f t="shared" si="16"/>
        <v>0.04</v>
      </c>
      <c r="R85" s="287">
        <v>8.8999999999999996E-2</v>
      </c>
      <c r="S85" s="288">
        <f t="shared" si="17"/>
        <v>0.8899999999999999</v>
      </c>
      <c r="T85" s="287">
        <v>3.0000000000000001E-3</v>
      </c>
      <c r="U85" s="299">
        <f t="shared" si="22"/>
        <v>0.03</v>
      </c>
      <c r="V85" s="287">
        <v>7.4999999999999997E-2</v>
      </c>
      <c r="W85" s="299">
        <f t="shared" si="23"/>
        <v>0.75</v>
      </c>
      <c r="X85" s="287">
        <v>1E-3</v>
      </c>
      <c r="Y85" s="288">
        <f t="shared" si="18"/>
        <v>0.01</v>
      </c>
      <c r="Z85" s="287">
        <v>2E-3</v>
      </c>
      <c r="AA85" s="288">
        <f t="shared" si="19"/>
        <v>0.02</v>
      </c>
      <c r="AB85" s="287">
        <v>9.8000000000000004E-2</v>
      </c>
      <c r="AC85" s="288">
        <f t="shared" si="20"/>
        <v>0.98</v>
      </c>
      <c r="AD85" s="287">
        <v>2.5000000000000001E-2</v>
      </c>
      <c r="AE85" s="299">
        <f t="shared" si="21"/>
        <v>0.25</v>
      </c>
    </row>
    <row r="86" spans="1:31" ht="16" thickBot="1" x14ac:dyDescent="0.4">
      <c r="A86" s="326"/>
      <c r="B86" s="327"/>
      <c r="C86" s="327"/>
      <c r="D86" s="328"/>
      <c r="E86" s="328"/>
      <c r="F86" s="327"/>
      <c r="G86" s="283">
        <v>5</v>
      </c>
      <c r="H86" s="287">
        <v>4.9000000000000002E-2</v>
      </c>
      <c r="I86" s="288">
        <f t="shared" si="12"/>
        <v>0.49</v>
      </c>
      <c r="J86" s="287">
        <v>1.6779999999999999</v>
      </c>
      <c r="K86" s="288">
        <f t="shared" si="13"/>
        <v>16.78</v>
      </c>
      <c r="L86" s="287">
        <v>0.02</v>
      </c>
      <c r="M86" s="288">
        <f t="shared" si="14"/>
        <v>0.2</v>
      </c>
      <c r="N86" s="287">
        <v>7.0000000000000007E-2</v>
      </c>
      <c r="O86" s="288">
        <f t="shared" si="15"/>
        <v>0.70000000000000007</v>
      </c>
      <c r="P86" s="287">
        <v>4.0000000000000001E-3</v>
      </c>
      <c r="Q86" s="288">
        <f t="shared" si="16"/>
        <v>0.04</v>
      </c>
      <c r="R86" s="287">
        <v>8.8999999999999996E-2</v>
      </c>
      <c r="S86" s="288">
        <f t="shared" si="17"/>
        <v>0.8899999999999999</v>
      </c>
      <c r="T86" s="287">
        <v>4.0000000000000001E-3</v>
      </c>
      <c r="U86" s="299">
        <f t="shared" si="22"/>
        <v>0.04</v>
      </c>
      <c r="V86" s="287">
        <v>7.5999999999999998E-2</v>
      </c>
      <c r="W86" s="299">
        <f t="shared" si="23"/>
        <v>0.76</v>
      </c>
      <c r="X86" s="287">
        <v>1E-3</v>
      </c>
      <c r="Y86" s="288">
        <f t="shared" si="18"/>
        <v>0.01</v>
      </c>
      <c r="Z86" s="287">
        <v>2E-3</v>
      </c>
      <c r="AA86" s="288">
        <f t="shared" si="19"/>
        <v>0.02</v>
      </c>
      <c r="AB86" s="287">
        <v>9.8000000000000004E-2</v>
      </c>
      <c r="AC86" s="288">
        <f t="shared" si="20"/>
        <v>0.98</v>
      </c>
      <c r="AD86" s="287">
        <v>2.5000000000000001E-2</v>
      </c>
      <c r="AE86" s="299">
        <f t="shared" si="21"/>
        <v>0.25</v>
      </c>
    </row>
    <row r="87" spans="1:31" ht="16" thickBot="1" x14ac:dyDescent="0.4">
      <c r="A87" s="323"/>
      <c r="B87" s="324"/>
      <c r="C87" s="324"/>
      <c r="D87" s="325"/>
      <c r="E87" s="325"/>
      <c r="F87" s="324"/>
      <c r="G87" s="283">
        <v>6</v>
      </c>
      <c r="H87" s="287">
        <v>4.2999999999999997E-2</v>
      </c>
      <c r="I87" s="288">
        <f t="shared" si="12"/>
        <v>0.42999999999999994</v>
      </c>
      <c r="J87" s="287">
        <v>2.13</v>
      </c>
      <c r="K87" s="288">
        <f t="shared" si="13"/>
        <v>21.299999999999997</v>
      </c>
      <c r="L87" s="287">
        <v>2.1999999999999999E-2</v>
      </c>
      <c r="M87" s="288">
        <f t="shared" si="14"/>
        <v>0.21999999999999997</v>
      </c>
      <c r="N87" s="287">
        <v>0.13400000000000001</v>
      </c>
      <c r="O87" s="288">
        <f t="shared" si="15"/>
        <v>1.34</v>
      </c>
      <c r="P87" s="287">
        <v>7.0000000000000001E-3</v>
      </c>
      <c r="Q87" s="288">
        <f t="shared" si="16"/>
        <v>7.0000000000000007E-2</v>
      </c>
      <c r="R87" s="287">
        <v>0.126</v>
      </c>
      <c r="S87" s="288">
        <f t="shared" si="17"/>
        <v>1.26</v>
      </c>
      <c r="T87" s="287">
        <v>4.0000000000000001E-3</v>
      </c>
      <c r="U87" s="299">
        <f t="shared" si="22"/>
        <v>0.04</v>
      </c>
      <c r="V87" s="287">
        <v>8.5000000000000006E-2</v>
      </c>
      <c r="W87" s="299">
        <f t="shared" si="23"/>
        <v>0.85000000000000009</v>
      </c>
      <c r="X87" s="287">
        <v>3.0000000000000001E-3</v>
      </c>
      <c r="Y87" s="288">
        <f t="shared" si="18"/>
        <v>0.03</v>
      </c>
      <c r="Z87" s="287">
        <v>8.0000000000000002E-3</v>
      </c>
      <c r="AA87" s="288">
        <f t="shared" si="19"/>
        <v>0.08</v>
      </c>
      <c r="AB87" s="287">
        <v>0.06</v>
      </c>
      <c r="AC87" s="288">
        <f t="shared" si="20"/>
        <v>0.6</v>
      </c>
      <c r="AD87" s="287">
        <v>1.6E-2</v>
      </c>
      <c r="AE87" s="299">
        <f t="shared" si="21"/>
        <v>0.16</v>
      </c>
    </row>
    <row r="88" spans="1:31" ht="16" thickBot="1" x14ac:dyDescent="0.4">
      <c r="A88" s="317" t="s">
        <v>80</v>
      </c>
      <c r="B88" s="319" t="s">
        <v>81</v>
      </c>
      <c r="C88" s="319" t="s">
        <v>21</v>
      </c>
      <c r="D88" s="321" t="s">
        <v>22</v>
      </c>
      <c r="E88" s="321" t="s">
        <v>82</v>
      </c>
      <c r="F88" s="319">
        <v>2</v>
      </c>
      <c r="G88" s="283">
        <v>1</v>
      </c>
      <c r="H88" s="287">
        <v>0.42099999999999999</v>
      </c>
      <c r="I88" s="288">
        <f t="shared" si="12"/>
        <v>4.21</v>
      </c>
      <c r="J88" s="287">
        <v>1.2150000000000001</v>
      </c>
      <c r="K88" s="288">
        <f t="shared" si="13"/>
        <v>12.15</v>
      </c>
      <c r="L88" s="287">
        <v>1.9E-2</v>
      </c>
      <c r="M88" s="288">
        <f t="shared" si="14"/>
        <v>0.19</v>
      </c>
      <c r="N88" s="287">
        <v>4.9000000000000002E-2</v>
      </c>
      <c r="O88" s="288">
        <f t="shared" si="15"/>
        <v>0.49</v>
      </c>
      <c r="P88" s="287">
        <v>7.0000000000000001E-3</v>
      </c>
      <c r="Q88" s="288">
        <f t="shared" si="16"/>
        <v>7.0000000000000007E-2</v>
      </c>
      <c r="R88" s="287">
        <v>0.14899999999999999</v>
      </c>
      <c r="S88" s="288">
        <f t="shared" si="17"/>
        <v>1.49</v>
      </c>
      <c r="T88" s="287">
        <v>2E-3</v>
      </c>
      <c r="U88" s="299">
        <f t="shared" si="22"/>
        <v>0.02</v>
      </c>
      <c r="V88" s="305" t="s">
        <v>597</v>
      </c>
      <c r="W88" s="306"/>
      <c r="X88" s="305" t="s">
        <v>598</v>
      </c>
      <c r="Y88" s="306"/>
      <c r="Z88" s="305" t="s">
        <v>598</v>
      </c>
      <c r="AA88" s="306"/>
      <c r="AB88" s="305" t="s">
        <v>598</v>
      </c>
      <c r="AC88" s="306"/>
      <c r="AD88" s="287">
        <v>2E-3</v>
      </c>
      <c r="AE88" s="299">
        <f t="shared" si="21"/>
        <v>0.02</v>
      </c>
    </row>
    <row r="89" spans="1:31" ht="16" thickBot="1" x14ac:dyDescent="0.4">
      <c r="A89" s="323"/>
      <c r="B89" s="324"/>
      <c r="C89" s="324"/>
      <c r="D89" s="325"/>
      <c r="E89" s="325"/>
      <c r="F89" s="324"/>
      <c r="G89" s="283">
        <v>2</v>
      </c>
      <c r="H89" s="287">
        <v>6.4000000000000001E-2</v>
      </c>
      <c r="I89" s="288">
        <f t="shared" si="12"/>
        <v>0.64</v>
      </c>
      <c r="J89" s="287">
        <v>0.30199999999999999</v>
      </c>
      <c r="K89" s="288">
        <f t="shared" si="13"/>
        <v>3.02</v>
      </c>
      <c r="L89" s="287">
        <v>2E-3</v>
      </c>
      <c r="M89" s="288">
        <f t="shared" si="14"/>
        <v>0.02</v>
      </c>
      <c r="N89" s="287">
        <v>7.0000000000000001E-3</v>
      </c>
      <c r="O89" s="288">
        <f t="shared" si="15"/>
        <v>7.0000000000000007E-2</v>
      </c>
      <c r="P89" s="287">
        <v>1E-3</v>
      </c>
      <c r="Q89" s="288">
        <f t="shared" si="16"/>
        <v>0.01</v>
      </c>
      <c r="R89" s="287">
        <v>4.7E-2</v>
      </c>
      <c r="S89" s="288">
        <f t="shared" si="17"/>
        <v>0.47</v>
      </c>
      <c r="T89" s="305" t="s">
        <v>598</v>
      </c>
      <c r="U89" s="306"/>
      <c r="V89" s="305" t="s">
        <v>598</v>
      </c>
      <c r="W89" s="306"/>
      <c r="X89" s="305" t="s">
        <v>598</v>
      </c>
      <c r="Y89" s="306"/>
      <c r="Z89" s="305" t="s">
        <v>598</v>
      </c>
      <c r="AA89" s="306"/>
      <c r="AB89" s="305" t="s">
        <v>598</v>
      </c>
      <c r="AC89" s="306"/>
      <c r="AD89" s="305" t="s">
        <v>598</v>
      </c>
      <c r="AE89" s="306"/>
    </row>
    <row r="90" spans="1:31" ht="16" thickBot="1" x14ac:dyDescent="0.4">
      <c r="A90" s="317" t="s">
        <v>83</v>
      </c>
      <c r="B90" s="319" t="s">
        <v>84</v>
      </c>
      <c r="C90" s="319" t="s">
        <v>21</v>
      </c>
      <c r="D90" s="321" t="s">
        <v>34</v>
      </c>
      <c r="E90" s="321" t="s">
        <v>32</v>
      </c>
      <c r="F90" s="319">
        <v>5</v>
      </c>
      <c r="G90" s="283">
        <v>1</v>
      </c>
      <c r="H90" s="287">
        <v>6.2E-2</v>
      </c>
      <c r="I90" s="288">
        <f t="shared" si="12"/>
        <v>0.62</v>
      </c>
      <c r="J90" s="287">
        <v>1.5489999999999999</v>
      </c>
      <c r="K90" s="288">
        <f t="shared" si="13"/>
        <v>15.489999999999998</v>
      </c>
      <c r="L90" s="287">
        <v>7.5999999999999998E-2</v>
      </c>
      <c r="M90" s="288">
        <f t="shared" si="14"/>
        <v>0.76</v>
      </c>
      <c r="N90" s="287">
        <v>0.97099999999999997</v>
      </c>
      <c r="O90" s="288">
        <f t="shared" si="15"/>
        <v>9.7099999999999991</v>
      </c>
      <c r="P90" s="287">
        <v>3.7999999999999999E-2</v>
      </c>
      <c r="Q90" s="288">
        <f t="shared" si="16"/>
        <v>0.38</v>
      </c>
      <c r="R90" s="287">
        <v>8.6999999999999994E-2</v>
      </c>
      <c r="S90" s="288">
        <f t="shared" si="17"/>
        <v>0.86999999999999988</v>
      </c>
      <c r="T90" s="305" t="s">
        <v>598</v>
      </c>
      <c r="U90" s="306"/>
      <c r="V90" s="305" t="s">
        <v>598</v>
      </c>
      <c r="W90" s="306"/>
      <c r="X90" s="305" t="s">
        <v>598</v>
      </c>
      <c r="Y90" s="306"/>
      <c r="Z90" s="305" t="s">
        <v>598</v>
      </c>
      <c r="AA90" s="306"/>
      <c r="AB90" s="287">
        <v>1E-3</v>
      </c>
      <c r="AC90" s="288">
        <f t="shared" si="20"/>
        <v>0.01</v>
      </c>
      <c r="AD90" s="287">
        <v>0.01</v>
      </c>
      <c r="AE90" s="299">
        <f t="shared" si="21"/>
        <v>0.1</v>
      </c>
    </row>
    <row r="91" spans="1:31" ht="16" thickBot="1" x14ac:dyDescent="0.4">
      <c r="A91" s="326"/>
      <c r="B91" s="327"/>
      <c r="C91" s="327"/>
      <c r="D91" s="328"/>
      <c r="E91" s="328"/>
      <c r="F91" s="327"/>
      <c r="G91" s="283">
        <v>2</v>
      </c>
      <c r="H91" s="287">
        <v>0.107</v>
      </c>
      <c r="I91" s="288">
        <f t="shared" si="12"/>
        <v>1.07</v>
      </c>
      <c r="J91" s="287">
        <v>2.6269999999999998</v>
      </c>
      <c r="K91" s="288">
        <f t="shared" si="13"/>
        <v>26.269999999999996</v>
      </c>
      <c r="L91" s="287">
        <v>0.159</v>
      </c>
      <c r="M91" s="288">
        <f t="shared" si="14"/>
        <v>1.59</v>
      </c>
      <c r="N91" s="287">
        <v>1.6950000000000001</v>
      </c>
      <c r="O91" s="288">
        <f t="shared" si="15"/>
        <v>16.95</v>
      </c>
      <c r="P91" s="287">
        <v>3.3000000000000002E-2</v>
      </c>
      <c r="Q91" s="288">
        <f t="shared" si="16"/>
        <v>0.33</v>
      </c>
      <c r="R91" s="287">
        <v>0.13</v>
      </c>
      <c r="S91" s="288">
        <f t="shared" si="17"/>
        <v>1.3</v>
      </c>
      <c r="T91" s="287">
        <v>2E-3</v>
      </c>
      <c r="U91" s="299">
        <f t="shared" si="22"/>
        <v>0.02</v>
      </c>
      <c r="V91" s="305" t="s">
        <v>597</v>
      </c>
      <c r="W91" s="306"/>
      <c r="X91" s="305" t="s">
        <v>598</v>
      </c>
      <c r="Y91" s="306"/>
      <c r="Z91" s="305" t="s">
        <v>598</v>
      </c>
      <c r="AA91" s="306"/>
      <c r="AB91" s="287">
        <v>4.7E-2</v>
      </c>
      <c r="AC91" s="288">
        <f t="shared" si="20"/>
        <v>0.47</v>
      </c>
      <c r="AD91" s="287">
        <v>3.9E-2</v>
      </c>
      <c r="AE91" s="299">
        <f t="shared" si="21"/>
        <v>0.39</v>
      </c>
    </row>
    <row r="92" spans="1:31" ht="16" thickBot="1" x14ac:dyDescent="0.4">
      <c r="A92" s="326"/>
      <c r="B92" s="327"/>
      <c r="C92" s="327"/>
      <c r="D92" s="328"/>
      <c r="E92" s="328"/>
      <c r="F92" s="327"/>
      <c r="G92" s="283">
        <v>3</v>
      </c>
      <c r="H92" s="287">
        <v>0.10199999999999999</v>
      </c>
      <c r="I92" s="288">
        <f t="shared" si="12"/>
        <v>1.02</v>
      </c>
      <c r="J92" s="287">
        <v>2.7280000000000002</v>
      </c>
      <c r="K92" s="288">
        <f t="shared" si="13"/>
        <v>27.28</v>
      </c>
      <c r="L92" s="287">
        <v>2.5000000000000001E-2</v>
      </c>
      <c r="M92" s="288">
        <f t="shared" si="14"/>
        <v>0.25</v>
      </c>
      <c r="N92" s="287">
        <v>0.14099999999999999</v>
      </c>
      <c r="O92" s="288">
        <f t="shared" si="15"/>
        <v>1.41</v>
      </c>
      <c r="P92" s="287">
        <v>2.1000000000000001E-2</v>
      </c>
      <c r="Q92" s="288">
        <f t="shared" si="16"/>
        <v>0.21000000000000002</v>
      </c>
      <c r="R92" s="287">
        <v>0.23300000000000001</v>
      </c>
      <c r="S92" s="288">
        <f t="shared" si="17"/>
        <v>2.33</v>
      </c>
      <c r="T92" s="287">
        <v>1E-3</v>
      </c>
      <c r="U92" s="299">
        <f t="shared" si="22"/>
        <v>0.01</v>
      </c>
      <c r="V92" s="287">
        <v>2E-3</v>
      </c>
      <c r="W92" s="299">
        <f t="shared" si="23"/>
        <v>0.02</v>
      </c>
      <c r="X92" s="305" t="s">
        <v>598</v>
      </c>
      <c r="Y92" s="306"/>
      <c r="Z92" s="305" t="s">
        <v>598</v>
      </c>
      <c r="AA92" s="306"/>
      <c r="AB92" s="287">
        <v>2E-3</v>
      </c>
      <c r="AC92" s="288">
        <f t="shared" si="20"/>
        <v>0.02</v>
      </c>
      <c r="AD92" s="287">
        <v>0.02</v>
      </c>
      <c r="AE92" s="299">
        <f t="shared" si="21"/>
        <v>0.2</v>
      </c>
    </row>
    <row r="93" spans="1:31" ht="16" thickBot="1" x14ac:dyDescent="0.4">
      <c r="A93" s="326"/>
      <c r="B93" s="327"/>
      <c r="C93" s="327"/>
      <c r="D93" s="328"/>
      <c r="E93" s="328"/>
      <c r="F93" s="327"/>
      <c r="G93" s="283">
        <v>4</v>
      </c>
      <c r="H93" s="287">
        <v>5.7000000000000002E-2</v>
      </c>
      <c r="I93" s="288">
        <f t="shared" si="12"/>
        <v>0.57000000000000006</v>
      </c>
      <c r="J93" s="287">
        <v>0.99299999999999999</v>
      </c>
      <c r="K93" s="288">
        <f t="shared" si="13"/>
        <v>9.93</v>
      </c>
      <c r="L93" s="287">
        <v>1.2999999999999999E-2</v>
      </c>
      <c r="M93" s="288">
        <f t="shared" si="14"/>
        <v>0.13</v>
      </c>
      <c r="N93" s="287">
        <v>8.5999999999999993E-2</v>
      </c>
      <c r="O93" s="288">
        <f t="shared" si="15"/>
        <v>0.85999999999999988</v>
      </c>
      <c r="P93" s="287">
        <v>0.01</v>
      </c>
      <c r="Q93" s="288">
        <f t="shared" si="16"/>
        <v>0.1</v>
      </c>
      <c r="R93" s="287">
        <v>0.106</v>
      </c>
      <c r="S93" s="288">
        <f t="shared" si="17"/>
        <v>1.06</v>
      </c>
      <c r="T93" s="305" t="s">
        <v>598</v>
      </c>
      <c r="U93" s="306"/>
      <c r="V93" s="287">
        <v>1E-3</v>
      </c>
      <c r="W93" s="299">
        <f t="shared" si="23"/>
        <v>0.01</v>
      </c>
      <c r="X93" s="305" t="s">
        <v>598</v>
      </c>
      <c r="Y93" s="306"/>
      <c r="Z93" s="305" t="s">
        <v>598</v>
      </c>
      <c r="AA93" s="306"/>
      <c r="AB93" s="287">
        <v>1.6E-2</v>
      </c>
      <c r="AC93" s="288">
        <f t="shared" si="20"/>
        <v>0.16</v>
      </c>
      <c r="AD93" s="287">
        <v>1.0999999999999999E-2</v>
      </c>
      <c r="AE93" s="299">
        <f t="shared" si="21"/>
        <v>0.10999999999999999</v>
      </c>
    </row>
    <row r="94" spans="1:31" ht="16" thickBot="1" x14ac:dyDescent="0.4">
      <c r="A94" s="323"/>
      <c r="B94" s="324"/>
      <c r="C94" s="324"/>
      <c r="D94" s="325"/>
      <c r="E94" s="325"/>
      <c r="F94" s="324"/>
      <c r="G94" s="283">
        <v>5</v>
      </c>
      <c r="H94" s="287">
        <v>9.2999999999999999E-2</v>
      </c>
      <c r="I94" s="288">
        <f t="shared" si="12"/>
        <v>0.92999999999999994</v>
      </c>
      <c r="J94" s="287">
        <v>2.2599999999999998</v>
      </c>
      <c r="K94" s="288">
        <f t="shared" si="13"/>
        <v>22.599999999999998</v>
      </c>
      <c r="L94" s="287">
        <v>0.159</v>
      </c>
      <c r="M94" s="288">
        <f t="shared" si="14"/>
        <v>1.59</v>
      </c>
      <c r="N94" s="287">
        <v>1.64</v>
      </c>
      <c r="O94" s="288">
        <f t="shared" si="15"/>
        <v>16.399999999999999</v>
      </c>
      <c r="P94" s="287">
        <v>0.03</v>
      </c>
      <c r="Q94" s="288">
        <f t="shared" si="16"/>
        <v>0.3</v>
      </c>
      <c r="R94" s="287">
        <v>0.128</v>
      </c>
      <c r="S94" s="288">
        <f t="shared" si="17"/>
        <v>1.28</v>
      </c>
      <c r="T94" s="305" t="s">
        <v>598</v>
      </c>
      <c r="U94" s="306"/>
      <c r="V94" s="305" t="s">
        <v>598</v>
      </c>
      <c r="W94" s="306"/>
      <c r="X94" s="305" t="s">
        <v>598</v>
      </c>
      <c r="Y94" s="306"/>
      <c r="Z94" s="305" t="s">
        <v>598</v>
      </c>
      <c r="AA94" s="306"/>
      <c r="AB94" s="287">
        <v>1E-3</v>
      </c>
      <c r="AC94" s="288">
        <f t="shared" si="20"/>
        <v>0.01</v>
      </c>
      <c r="AD94" s="287">
        <v>1.2999999999999999E-2</v>
      </c>
      <c r="AE94" s="299">
        <f t="shared" si="21"/>
        <v>0.13</v>
      </c>
    </row>
    <row r="95" spans="1:31" ht="16" thickBot="1" x14ac:dyDescent="0.4">
      <c r="A95" s="317" t="s">
        <v>85</v>
      </c>
      <c r="B95" s="319" t="s">
        <v>86</v>
      </c>
      <c r="C95" s="319" t="s">
        <v>21</v>
      </c>
      <c r="D95" s="321" t="s">
        <v>34</v>
      </c>
      <c r="E95" s="321" t="s">
        <v>87</v>
      </c>
      <c r="F95" s="319">
        <v>4</v>
      </c>
      <c r="G95" s="283">
        <v>1</v>
      </c>
      <c r="H95" s="287">
        <v>0.26300000000000001</v>
      </c>
      <c r="I95" s="288">
        <f t="shared" si="12"/>
        <v>2.63</v>
      </c>
      <c r="J95" s="287">
        <v>4.8109999999999999</v>
      </c>
      <c r="K95" s="288">
        <f t="shared" si="13"/>
        <v>48.11</v>
      </c>
      <c r="L95" s="287">
        <v>3.6999999999999998E-2</v>
      </c>
      <c r="M95" s="288">
        <f t="shared" si="14"/>
        <v>0.37</v>
      </c>
      <c r="N95" s="287">
        <v>0.19600000000000001</v>
      </c>
      <c r="O95" s="288">
        <f t="shared" si="15"/>
        <v>1.96</v>
      </c>
      <c r="P95" s="287">
        <v>2.5000000000000001E-2</v>
      </c>
      <c r="Q95" s="288">
        <f t="shared" si="16"/>
        <v>0.25</v>
      </c>
      <c r="R95" s="287">
        <v>0.189</v>
      </c>
      <c r="S95" s="288">
        <f t="shared" si="17"/>
        <v>1.8900000000000001</v>
      </c>
      <c r="T95" s="287">
        <v>3.0000000000000001E-3</v>
      </c>
      <c r="U95" s="299">
        <f t="shared" si="22"/>
        <v>0.03</v>
      </c>
      <c r="V95" s="287">
        <v>2.3E-2</v>
      </c>
      <c r="W95" s="299">
        <f t="shared" si="23"/>
        <v>0.22999999999999998</v>
      </c>
      <c r="X95" s="287">
        <v>2.3E-2</v>
      </c>
      <c r="Y95" s="288">
        <f t="shared" si="18"/>
        <v>0.22999999999999998</v>
      </c>
      <c r="Z95" s="287">
        <v>2E-3</v>
      </c>
      <c r="AA95" s="288">
        <f t="shared" si="19"/>
        <v>0.02</v>
      </c>
      <c r="AB95" s="287">
        <v>0.09</v>
      </c>
      <c r="AC95" s="288">
        <f t="shared" si="20"/>
        <v>0.89999999999999991</v>
      </c>
      <c r="AD95" s="287">
        <v>3.0000000000000001E-3</v>
      </c>
      <c r="AE95" s="299">
        <f t="shared" si="21"/>
        <v>0.03</v>
      </c>
    </row>
    <row r="96" spans="1:31" ht="16" thickBot="1" x14ac:dyDescent="0.4">
      <c r="A96" s="326"/>
      <c r="B96" s="327"/>
      <c r="C96" s="327"/>
      <c r="D96" s="328"/>
      <c r="E96" s="328"/>
      <c r="F96" s="327"/>
      <c r="G96" s="283">
        <v>2</v>
      </c>
      <c r="H96" s="287">
        <v>1.2999999999999999E-2</v>
      </c>
      <c r="I96" s="288">
        <f t="shared" si="12"/>
        <v>0.13</v>
      </c>
      <c r="J96" s="287">
        <v>2.7E-2</v>
      </c>
      <c r="K96" s="288">
        <f t="shared" si="13"/>
        <v>0.27</v>
      </c>
      <c r="L96" s="287">
        <v>0.17399999999999999</v>
      </c>
      <c r="M96" s="288">
        <f t="shared" si="14"/>
        <v>1.7399999999999998</v>
      </c>
      <c r="N96" s="287">
        <v>1.7689999999999999</v>
      </c>
      <c r="O96" s="288">
        <f t="shared" si="15"/>
        <v>17.689999999999998</v>
      </c>
      <c r="P96" s="287">
        <v>1.0999999999999999E-2</v>
      </c>
      <c r="Q96" s="288">
        <f t="shared" si="16"/>
        <v>0.10999999999999999</v>
      </c>
      <c r="R96" s="287">
        <v>9.4E-2</v>
      </c>
      <c r="S96" s="288">
        <f t="shared" si="17"/>
        <v>0.94</v>
      </c>
      <c r="T96" s="287">
        <v>3.0000000000000001E-3</v>
      </c>
      <c r="U96" s="299">
        <f t="shared" si="22"/>
        <v>0.03</v>
      </c>
      <c r="V96" s="287">
        <v>8.0000000000000002E-3</v>
      </c>
      <c r="W96" s="299">
        <f t="shared" si="23"/>
        <v>0.08</v>
      </c>
      <c r="X96" s="287">
        <v>0.151</v>
      </c>
      <c r="Y96" s="288">
        <f t="shared" si="18"/>
        <v>1.51</v>
      </c>
      <c r="Z96" s="287">
        <v>1.736</v>
      </c>
      <c r="AA96" s="288">
        <f t="shared" si="19"/>
        <v>17.36</v>
      </c>
      <c r="AB96" s="287">
        <v>0.151</v>
      </c>
      <c r="AC96" s="288">
        <f t="shared" si="20"/>
        <v>1.51</v>
      </c>
      <c r="AD96" s="287">
        <v>1.2999999999999999E-2</v>
      </c>
      <c r="AE96" s="299">
        <f t="shared" si="21"/>
        <v>0.13</v>
      </c>
    </row>
    <row r="97" spans="1:31" ht="16" thickBot="1" x14ac:dyDescent="0.4">
      <c r="A97" s="326"/>
      <c r="B97" s="327"/>
      <c r="C97" s="327"/>
      <c r="D97" s="328"/>
      <c r="E97" s="328"/>
      <c r="F97" s="327"/>
      <c r="G97" s="283">
        <v>3</v>
      </c>
      <c r="H97" s="287">
        <v>0.10100000000000001</v>
      </c>
      <c r="I97" s="288">
        <f t="shared" si="12"/>
        <v>1.01</v>
      </c>
      <c r="J97" s="287">
        <v>2.2810000000000001</v>
      </c>
      <c r="K97" s="288">
        <f t="shared" si="13"/>
        <v>22.810000000000002</v>
      </c>
      <c r="L97" s="287">
        <v>1.7999999999999999E-2</v>
      </c>
      <c r="M97" s="288">
        <f t="shared" si="14"/>
        <v>0.18</v>
      </c>
      <c r="N97" s="287">
        <v>7.6999999999999999E-2</v>
      </c>
      <c r="O97" s="288">
        <f t="shared" si="15"/>
        <v>0.77</v>
      </c>
      <c r="P97" s="287">
        <v>2E-3</v>
      </c>
      <c r="Q97" s="288">
        <f t="shared" si="16"/>
        <v>0.02</v>
      </c>
      <c r="R97" s="287">
        <v>3.2000000000000001E-2</v>
      </c>
      <c r="S97" s="288">
        <f t="shared" si="17"/>
        <v>0.32</v>
      </c>
      <c r="T97" s="287">
        <v>2E-3</v>
      </c>
      <c r="U97" s="299">
        <f t="shared" si="22"/>
        <v>0.02</v>
      </c>
      <c r="V97" s="287">
        <v>3.9E-2</v>
      </c>
      <c r="W97" s="299">
        <f t="shared" si="23"/>
        <v>0.39</v>
      </c>
      <c r="X97" s="305" t="s">
        <v>598</v>
      </c>
      <c r="Y97" s="306"/>
      <c r="Z97" s="305" t="s">
        <v>598</v>
      </c>
      <c r="AA97" s="306"/>
      <c r="AB97" s="287">
        <v>4.4999999999999998E-2</v>
      </c>
      <c r="AC97" s="288">
        <f t="shared" si="20"/>
        <v>0.44999999999999996</v>
      </c>
      <c r="AD97" s="287">
        <v>0.01</v>
      </c>
      <c r="AE97" s="299">
        <f t="shared" si="21"/>
        <v>0.1</v>
      </c>
    </row>
    <row r="98" spans="1:31" ht="16" thickBot="1" x14ac:dyDescent="0.4">
      <c r="A98" s="323"/>
      <c r="B98" s="324"/>
      <c r="C98" s="324"/>
      <c r="D98" s="325"/>
      <c r="E98" s="325"/>
      <c r="F98" s="324"/>
      <c r="G98" s="283">
        <v>4</v>
      </c>
      <c r="H98" s="287">
        <v>6.6000000000000003E-2</v>
      </c>
      <c r="I98" s="288">
        <f t="shared" si="12"/>
        <v>0.66</v>
      </c>
      <c r="J98" s="287">
        <v>1.877</v>
      </c>
      <c r="K98" s="288">
        <f t="shared" si="13"/>
        <v>18.77</v>
      </c>
      <c r="L98" s="287">
        <v>0.105</v>
      </c>
      <c r="M98" s="288">
        <f t="shared" si="14"/>
        <v>1.05</v>
      </c>
      <c r="N98" s="287">
        <v>0.71699999999999997</v>
      </c>
      <c r="O98" s="288">
        <f t="shared" si="15"/>
        <v>7.17</v>
      </c>
      <c r="P98" s="287">
        <v>1.2E-2</v>
      </c>
      <c r="Q98" s="288">
        <f t="shared" si="16"/>
        <v>0.12</v>
      </c>
      <c r="R98" s="287">
        <v>9.8000000000000004E-2</v>
      </c>
      <c r="S98" s="288">
        <f t="shared" si="17"/>
        <v>0.98</v>
      </c>
      <c r="T98" s="287">
        <v>3.0000000000000001E-3</v>
      </c>
      <c r="U98" s="299">
        <f t="shared" si="22"/>
        <v>0.03</v>
      </c>
      <c r="V98" s="287">
        <v>2.1999999999999999E-2</v>
      </c>
      <c r="W98" s="299">
        <f t="shared" si="23"/>
        <v>0.21999999999999997</v>
      </c>
      <c r="X98" s="287">
        <v>7.8E-2</v>
      </c>
      <c r="Y98" s="288">
        <f t="shared" si="18"/>
        <v>0.78</v>
      </c>
      <c r="Z98" s="287">
        <v>0.63200000000000001</v>
      </c>
      <c r="AA98" s="288">
        <f t="shared" si="19"/>
        <v>6.32</v>
      </c>
      <c r="AB98" s="287">
        <v>1.0999999999999999E-2</v>
      </c>
      <c r="AC98" s="288">
        <f t="shared" si="20"/>
        <v>0.10999999999999999</v>
      </c>
      <c r="AD98" s="287">
        <v>6.0000000000000001E-3</v>
      </c>
      <c r="AE98" s="299">
        <f t="shared" si="21"/>
        <v>0.06</v>
      </c>
    </row>
    <row r="99" spans="1:31" ht="31.5" thickBot="1" x14ac:dyDescent="0.4">
      <c r="A99" s="12" t="s">
        <v>88</v>
      </c>
      <c r="B99" s="11" t="s">
        <v>89</v>
      </c>
      <c r="C99" s="14" t="s">
        <v>90</v>
      </c>
      <c r="D99" s="13" t="s">
        <v>22</v>
      </c>
      <c r="E99" s="13" t="s">
        <v>91</v>
      </c>
      <c r="F99" s="11">
        <v>1</v>
      </c>
      <c r="G99" s="283">
        <v>1</v>
      </c>
      <c r="H99" s="287">
        <v>9.5000000000000001E-2</v>
      </c>
      <c r="I99" s="288">
        <f t="shared" si="12"/>
        <v>0.95</v>
      </c>
      <c r="J99" s="287">
        <v>1.49</v>
      </c>
      <c r="K99" s="288">
        <f t="shared" si="13"/>
        <v>14.9</v>
      </c>
      <c r="L99" s="287">
        <v>3.1E-2</v>
      </c>
      <c r="M99" s="288">
        <f t="shared" si="14"/>
        <v>0.31</v>
      </c>
      <c r="N99" s="287">
        <v>0.21299999999999999</v>
      </c>
      <c r="O99" s="288">
        <f t="shared" si="15"/>
        <v>2.13</v>
      </c>
      <c r="P99" s="287">
        <v>3.0000000000000001E-3</v>
      </c>
      <c r="Q99" s="288">
        <f t="shared" si="16"/>
        <v>0.03</v>
      </c>
      <c r="R99" s="287">
        <v>3.4000000000000002E-2</v>
      </c>
      <c r="S99" s="288">
        <f t="shared" si="17"/>
        <v>0.34</v>
      </c>
      <c r="T99" s="287">
        <v>3.0000000000000001E-3</v>
      </c>
      <c r="U99" s="299">
        <f t="shared" si="22"/>
        <v>0.03</v>
      </c>
      <c r="V99" s="287">
        <v>1.7000000000000001E-2</v>
      </c>
      <c r="W99" s="299">
        <f t="shared" si="23"/>
        <v>0.17</v>
      </c>
      <c r="X99" s="287">
        <v>2E-3</v>
      </c>
      <c r="Y99" s="288">
        <f t="shared" si="18"/>
        <v>0.02</v>
      </c>
      <c r="Z99" s="287">
        <v>0.01</v>
      </c>
      <c r="AA99" s="288">
        <f t="shared" si="19"/>
        <v>0.1</v>
      </c>
      <c r="AB99" s="287">
        <v>1.4E-2</v>
      </c>
      <c r="AC99" s="288">
        <f t="shared" si="20"/>
        <v>0.14000000000000001</v>
      </c>
      <c r="AD99" s="287">
        <v>6.0000000000000001E-3</v>
      </c>
      <c r="AE99" s="299">
        <f t="shared" si="21"/>
        <v>0.06</v>
      </c>
    </row>
    <row r="100" spans="1:31" ht="16" thickBot="1" x14ac:dyDescent="0.4">
      <c r="A100" s="12" t="s">
        <v>92</v>
      </c>
      <c r="B100" s="11" t="s">
        <v>93</v>
      </c>
      <c r="C100" s="11" t="s">
        <v>21</v>
      </c>
      <c r="D100" s="13" t="s">
        <v>34</v>
      </c>
      <c r="E100" s="13" t="s">
        <v>94</v>
      </c>
      <c r="F100" s="11">
        <v>1</v>
      </c>
      <c r="G100" s="283">
        <v>1</v>
      </c>
      <c r="H100" s="287">
        <v>1E-3</v>
      </c>
      <c r="I100" s="288">
        <f t="shared" si="12"/>
        <v>0.01</v>
      </c>
      <c r="J100" s="287">
        <v>7.0000000000000001E-3</v>
      </c>
      <c r="K100" s="288">
        <f t="shared" si="13"/>
        <v>7.0000000000000007E-2</v>
      </c>
      <c r="L100" s="287">
        <v>6.2E-2</v>
      </c>
      <c r="M100" s="288">
        <f t="shared" si="14"/>
        <v>0.62</v>
      </c>
      <c r="N100" s="287">
        <v>0.69799999999999995</v>
      </c>
      <c r="O100" s="288">
        <f t="shared" si="15"/>
        <v>6.9799999999999995</v>
      </c>
      <c r="P100" s="287">
        <v>1E-3</v>
      </c>
      <c r="Q100" s="288">
        <f t="shared" si="16"/>
        <v>0.01</v>
      </c>
      <c r="R100" s="287">
        <v>4.7E-2</v>
      </c>
      <c r="S100" s="288">
        <f t="shared" si="17"/>
        <v>0.47</v>
      </c>
      <c r="T100" s="287">
        <v>2E-3</v>
      </c>
      <c r="U100" s="299">
        <f t="shared" si="22"/>
        <v>0.02</v>
      </c>
      <c r="V100" s="287">
        <v>1E-3</v>
      </c>
      <c r="W100" s="299">
        <f t="shared" si="23"/>
        <v>0.01</v>
      </c>
      <c r="X100" s="305" t="s">
        <v>598</v>
      </c>
      <c r="Y100" s="306"/>
      <c r="Z100" s="287">
        <v>6.0000000000000001E-3</v>
      </c>
      <c r="AA100" s="288">
        <f t="shared" si="19"/>
        <v>0.06</v>
      </c>
      <c r="AB100" s="287">
        <v>1E-3</v>
      </c>
      <c r="AC100" s="288">
        <f t="shared" si="20"/>
        <v>0.01</v>
      </c>
      <c r="AD100" s="287">
        <v>6.0000000000000001E-3</v>
      </c>
      <c r="AE100" s="299">
        <f t="shared" si="21"/>
        <v>0.06</v>
      </c>
    </row>
    <row r="101" spans="1:31" ht="16" thickBot="1" x14ac:dyDescent="0.4">
      <c r="A101" s="317" t="s">
        <v>95</v>
      </c>
      <c r="B101" s="319" t="s">
        <v>96</v>
      </c>
      <c r="C101" s="319" t="s">
        <v>21</v>
      </c>
      <c r="D101" s="321" t="s">
        <v>34</v>
      </c>
      <c r="E101" s="321" t="s">
        <v>32</v>
      </c>
      <c r="F101" s="319">
        <v>8</v>
      </c>
      <c r="G101" s="283">
        <v>1</v>
      </c>
      <c r="H101" s="287">
        <v>2.1999999999999999E-2</v>
      </c>
      <c r="I101" s="288">
        <f t="shared" si="12"/>
        <v>0.21999999999999997</v>
      </c>
      <c r="J101" s="287">
        <v>0.51500000000000001</v>
      </c>
      <c r="K101" s="288">
        <f t="shared" si="13"/>
        <v>5.15</v>
      </c>
      <c r="L101" s="287">
        <v>9.6000000000000002E-2</v>
      </c>
      <c r="M101" s="288">
        <f t="shared" si="14"/>
        <v>0.96</v>
      </c>
      <c r="N101" s="287">
        <v>1.2869999999999999</v>
      </c>
      <c r="O101" s="288">
        <f t="shared" si="15"/>
        <v>12.87</v>
      </c>
      <c r="P101" s="287">
        <v>8.9999999999999993E-3</v>
      </c>
      <c r="Q101" s="288">
        <f t="shared" si="16"/>
        <v>0.09</v>
      </c>
      <c r="R101" s="287">
        <v>2.9000000000000001E-2</v>
      </c>
      <c r="S101" s="288">
        <f t="shared" si="17"/>
        <v>0.29000000000000004</v>
      </c>
      <c r="T101" s="287">
        <v>1E-3</v>
      </c>
      <c r="U101" s="299">
        <f t="shared" si="22"/>
        <v>0.01</v>
      </c>
      <c r="V101" s="287">
        <v>7.0000000000000001E-3</v>
      </c>
      <c r="W101" s="299">
        <f t="shared" si="23"/>
        <v>7.0000000000000007E-2</v>
      </c>
      <c r="X101" s="287">
        <v>1E-3</v>
      </c>
      <c r="Y101" s="288">
        <f t="shared" si="18"/>
        <v>0.01</v>
      </c>
      <c r="Z101" s="287">
        <v>2.1000000000000001E-2</v>
      </c>
      <c r="AA101" s="288">
        <f t="shared" si="19"/>
        <v>0.21000000000000002</v>
      </c>
      <c r="AB101" s="287">
        <v>0.04</v>
      </c>
      <c r="AC101" s="288">
        <f t="shared" si="20"/>
        <v>0.4</v>
      </c>
      <c r="AD101" s="287">
        <v>8.9999999999999993E-3</v>
      </c>
      <c r="AE101" s="299">
        <f t="shared" si="21"/>
        <v>0.09</v>
      </c>
    </row>
    <row r="102" spans="1:31" ht="16" thickBot="1" x14ac:dyDescent="0.4">
      <c r="A102" s="326"/>
      <c r="B102" s="327"/>
      <c r="C102" s="327"/>
      <c r="D102" s="328"/>
      <c r="E102" s="328"/>
      <c r="F102" s="327"/>
      <c r="G102" s="283">
        <v>2</v>
      </c>
      <c r="H102" s="287">
        <v>4.2000000000000003E-2</v>
      </c>
      <c r="I102" s="288">
        <f t="shared" si="12"/>
        <v>0.42000000000000004</v>
      </c>
      <c r="J102" s="287">
        <v>1.4950000000000001</v>
      </c>
      <c r="K102" s="288">
        <f t="shared" si="13"/>
        <v>14.950000000000001</v>
      </c>
      <c r="L102" s="287">
        <v>0.10100000000000001</v>
      </c>
      <c r="M102" s="288">
        <f t="shared" si="14"/>
        <v>1.01</v>
      </c>
      <c r="N102" s="287">
        <v>1.74</v>
      </c>
      <c r="O102" s="288">
        <f t="shared" si="15"/>
        <v>17.399999999999999</v>
      </c>
      <c r="P102" s="287">
        <v>8.9999999999999993E-3</v>
      </c>
      <c r="Q102" s="288">
        <f t="shared" si="16"/>
        <v>0.09</v>
      </c>
      <c r="R102" s="287">
        <v>3.2000000000000001E-2</v>
      </c>
      <c r="S102" s="288">
        <f t="shared" si="17"/>
        <v>0.32</v>
      </c>
      <c r="T102" s="287">
        <v>3.0000000000000001E-3</v>
      </c>
      <c r="U102" s="299">
        <f t="shared" si="22"/>
        <v>0.03</v>
      </c>
      <c r="V102" s="287">
        <v>2.5999999999999999E-2</v>
      </c>
      <c r="W102" s="299">
        <f t="shared" si="23"/>
        <v>0.26</v>
      </c>
      <c r="X102" s="287">
        <v>4.0000000000000001E-3</v>
      </c>
      <c r="Y102" s="288">
        <f t="shared" si="18"/>
        <v>0.04</v>
      </c>
      <c r="Z102" s="287">
        <v>5.1999999999999998E-2</v>
      </c>
      <c r="AA102" s="288">
        <f t="shared" si="19"/>
        <v>0.52</v>
      </c>
      <c r="AB102" s="287">
        <v>9.9000000000000005E-2</v>
      </c>
      <c r="AC102" s="288">
        <f t="shared" si="20"/>
        <v>0.99</v>
      </c>
      <c r="AD102" s="287">
        <v>1.4E-2</v>
      </c>
      <c r="AE102" s="299">
        <f t="shared" si="21"/>
        <v>0.14000000000000001</v>
      </c>
    </row>
    <row r="103" spans="1:31" ht="16" thickBot="1" x14ac:dyDescent="0.4">
      <c r="A103" s="326"/>
      <c r="B103" s="327"/>
      <c r="C103" s="327"/>
      <c r="D103" s="328"/>
      <c r="E103" s="328"/>
      <c r="F103" s="327"/>
      <c r="G103" s="283">
        <v>3</v>
      </c>
      <c r="H103" s="287">
        <v>3.9E-2</v>
      </c>
      <c r="I103" s="288">
        <f t="shared" si="12"/>
        <v>0.39</v>
      </c>
      <c r="J103" s="287">
        <v>2.6840000000000002</v>
      </c>
      <c r="K103" s="288">
        <f t="shared" si="13"/>
        <v>26.840000000000003</v>
      </c>
      <c r="L103" s="287">
        <v>0.16500000000000001</v>
      </c>
      <c r="M103" s="288">
        <f t="shared" si="14"/>
        <v>1.6500000000000001</v>
      </c>
      <c r="N103" s="287">
        <v>3.8370000000000002</v>
      </c>
      <c r="O103" s="288">
        <f t="shared" si="15"/>
        <v>38.370000000000005</v>
      </c>
      <c r="P103" s="287">
        <v>3.0000000000000001E-3</v>
      </c>
      <c r="Q103" s="288">
        <f t="shared" si="16"/>
        <v>0.03</v>
      </c>
      <c r="R103" s="287">
        <v>9.9000000000000005E-2</v>
      </c>
      <c r="S103" s="288">
        <f t="shared" si="17"/>
        <v>0.99</v>
      </c>
      <c r="T103" s="287">
        <v>3.0000000000000001E-3</v>
      </c>
      <c r="U103" s="299">
        <f t="shared" si="22"/>
        <v>0.03</v>
      </c>
      <c r="V103" s="287">
        <v>2.4E-2</v>
      </c>
      <c r="W103" s="299">
        <f t="shared" si="23"/>
        <v>0.24</v>
      </c>
      <c r="X103" s="287">
        <v>2E-3</v>
      </c>
      <c r="Y103" s="288">
        <f t="shared" si="18"/>
        <v>0.02</v>
      </c>
      <c r="Z103" s="287">
        <v>7.0000000000000007E-2</v>
      </c>
      <c r="AA103" s="288">
        <f t="shared" si="19"/>
        <v>0.70000000000000007</v>
      </c>
      <c r="AB103" s="287">
        <v>0.13100000000000001</v>
      </c>
      <c r="AC103" s="288">
        <f t="shared" si="20"/>
        <v>1.31</v>
      </c>
      <c r="AD103" s="287">
        <v>2.1000000000000001E-2</v>
      </c>
      <c r="AE103" s="299">
        <f t="shared" si="21"/>
        <v>0.21000000000000002</v>
      </c>
    </row>
    <row r="104" spans="1:31" ht="16" thickBot="1" x14ac:dyDescent="0.4">
      <c r="A104" s="326"/>
      <c r="B104" s="327"/>
      <c r="C104" s="327"/>
      <c r="D104" s="328"/>
      <c r="E104" s="328"/>
      <c r="F104" s="327"/>
      <c r="G104" s="283">
        <v>4</v>
      </c>
      <c r="H104" s="287">
        <v>0.123</v>
      </c>
      <c r="I104" s="288">
        <f t="shared" si="12"/>
        <v>1.23</v>
      </c>
      <c r="J104" s="287">
        <v>4.0460000000000003</v>
      </c>
      <c r="K104" s="288">
        <f t="shared" si="13"/>
        <v>40.46</v>
      </c>
      <c r="L104" s="287">
        <v>5.3999999999999999E-2</v>
      </c>
      <c r="M104" s="288">
        <f t="shared" si="14"/>
        <v>0.54</v>
      </c>
      <c r="N104" s="287">
        <v>0.25</v>
      </c>
      <c r="O104" s="288">
        <f t="shared" si="15"/>
        <v>2.5</v>
      </c>
      <c r="P104" s="287">
        <v>8.9999999999999993E-3</v>
      </c>
      <c r="Q104" s="288">
        <f t="shared" si="16"/>
        <v>0.09</v>
      </c>
      <c r="R104" s="287">
        <v>7.4999999999999997E-2</v>
      </c>
      <c r="S104" s="288">
        <f t="shared" si="17"/>
        <v>0.75</v>
      </c>
      <c r="T104" s="287">
        <v>3.0000000000000001E-3</v>
      </c>
      <c r="U104" s="299">
        <f t="shared" si="22"/>
        <v>0.03</v>
      </c>
      <c r="V104" s="287">
        <v>2.4E-2</v>
      </c>
      <c r="W104" s="299">
        <f t="shared" si="23"/>
        <v>0.24</v>
      </c>
      <c r="X104" s="287">
        <v>8.0000000000000002E-3</v>
      </c>
      <c r="Y104" s="288">
        <f t="shared" si="18"/>
        <v>0.08</v>
      </c>
      <c r="Z104" s="305" t="s">
        <v>597</v>
      </c>
      <c r="AA104" s="306"/>
      <c r="AB104" s="287">
        <v>6.7000000000000004E-2</v>
      </c>
      <c r="AC104" s="288">
        <f t="shared" si="20"/>
        <v>0.67</v>
      </c>
      <c r="AD104" s="305" t="s">
        <v>597</v>
      </c>
      <c r="AE104" s="306"/>
    </row>
    <row r="105" spans="1:31" ht="16" thickBot="1" x14ac:dyDescent="0.4">
      <c r="A105" s="326"/>
      <c r="B105" s="327"/>
      <c r="C105" s="327"/>
      <c r="D105" s="328"/>
      <c r="E105" s="328"/>
      <c r="F105" s="327"/>
      <c r="G105" s="283">
        <v>5</v>
      </c>
      <c r="H105" s="287">
        <v>4.4999999999999998E-2</v>
      </c>
      <c r="I105" s="288">
        <f t="shared" si="12"/>
        <v>0.44999999999999996</v>
      </c>
      <c r="J105" s="287">
        <v>2.423</v>
      </c>
      <c r="K105" s="288">
        <f t="shared" si="13"/>
        <v>24.23</v>
      </c>
      <c r="L105" s="287">
        <v>0.186</v>
      </c>
      <c r="M105" s="288">
        <f t="shared" si="14"/>
        <v>1.8599999999999999</v>
      </c>
      <c r="N105" s="287">
        <v>3.4870000000000001</v>
      </c>
      <c r="O105" s="288">
        <f t="shared" si="15"/>
        <v>34.870000000000005</v>
      </c>
      <c r="P105" s="287">
        <v>1.6E-2</v>
      </c>
      <c r="Q105" s="288">
        <f t="shared" si="16"/>
        <v>0.16</v>
      </c>
      <c r="R105" s="287">
        <v>4.8000000000000001E-2</v>
      </c>
      <c r="S105" s="288">
        <f t="shared" si="17"/>
        <v>0.48</v>
      </c>
      <c r="T105" s="287">
        <v>5.0000000000000001E-3</v>
      </c>
      <c r="U105" s="299">
        <f t="shared" si="22"/>
        <v>0.05</v>
      </c>
      <c r="V105" s="287">
        <v>1.6E-2</v>
      </c>
      <c r="W105" s="299">
        <f t="shared" si="23"/>
        <v>0.16</v>
      </c>
      <c r="X105" s="287">
        <v>1E-3</v>
      </c>
      <c r="Y105" s="288">
        <f t="shared" si="18"/>
        <v>0.01</v>
      </c>
      <c r="Z105" s="287">
        <v>4.1000000000000002E-2</v>
      </c>
      <c r="AA105" s="288">
        <f t="shared" si="19"/>
        <v>0.41000000000000003</v>
      </c>
      <c r="AB105" s="287">
        <v>0.191</v>
      </c>
      <c r="AC105" s="288">
        <f t="shared" si="20"/>
        <v>1.9100000000000001</v>
      </c>
      <c r="AD105" s="287">
        <v>2.1000000000000001E-2</v>
      </c>
      <c r="AE105" s="299">
        <f t="shared" si="21"/>
        <v>0.21000000000000002</v>
      </c>
    </row>
    <row r="106" spans="1:31" ht="16" thickBot="1" x14ac:dyDescent="0.4">
      <c r="A106" s="326"/>
      <c r="B106" s="327"/>
      <c r="C106" s="327"/>
      <c r="D106" s="328"/>
      <c r="E106" s="328"/>
      <c r="F106" s="327"/>
      <c r="G106" s="283">
        <v>6</v>
      </c>
      <c r="H106" s="287">
        <v>0.127</v>
      </c>
      <c r="I106" s="288">
        <f t="shared" si="12"/>
        <v>1.27</v>
      </c>
      <c r="J106" s="287">
        <v>7.6340000000000003</v>
      </c>
      <c r="K106" s="288">
        <f t="shared" si="13"/>
        <v>76.34</v>
      </c>
      <c r="L106" s="287">
        <v>4.2000000000000003E-2</v>
      </c>
      <c r="M106" s="288">
        <f t="shared" si="14"/>
        <v>0.42000000000000004</v>
      </c>
      <c r="N106" s="287">
        <v>0.38300000000000001</v>
      </c>
      <c r="O106" s="288">
        <f t="shared" si="15"/>
        <v>3.83</v>
      </c>
      <c r="P106" s="287">
        <v>3.6999999999999998E-2</v>
      </c>
      <c r="Q106" s="288">
        <f t="shared" si="16"/>
        <v>0.37</v>
      </c>
      <c r="R106" s="287">
        <v>0.54200000000000004</v>
      </c>
      <c r="S106" s="288">
        <f t="shared" si="17"/>
        <v>5.42</v>
      </c>
      <c r="T106" s="287">
        <v>6.0000000000000001E-3</v>
      </c>
      <c r="U106" s="299">
        <f t="shared" si="22"/>
        <v>0.06</v>
      </c>
      <c r="V106" s="287">
        <v>6.5000000000000002E-2</v>
      </c>
      <c r="W106" s="299">
        <f t="shared" si="23"/>
        <v>0.65</v>
      </c>
      <c r="X106" s="305" t="s">
        <v>598</v>
      </c>
      <c r="Y106" s="306"/>
      <c r="Z106" s="305" t="s">
        <v>598</v>
      </c>
      <c r="AA106" s="306"/>
      <c r="AB106" s="287">
        <v>9.4E-2</v>
      </c>
      <c r="AC106" s="288">
        <f t="shared" si="20"/>
        <v>0.94</v>
      </c>
      <c r="AD106" s="287">
        <v>5.7000000000000002E-2</v>
      </c>
      <c r="AE106" s="299">
        <f t="shared" si="21"/>
        <v>0.57000000000000006</v>
      </c>
    </row>
    <row r="107" spans="1:31" ht="16" thickBot="1" x14ac:dyDescent="0.4">
      <c r="A107" s="326"/>
      <c r="B107" s="327"/>
      <c r="C107" s="327"/>
      <c r="D107" s="328"/>
      <c r="E107" s="328"/>
      <c r="F107" s="327"/>
      <c r="G107" s="283">
        <v>7</v>
      </c>
      <c r="H107" s="287">
        <v>6.7000000000000004E-2</v>
      </c>
      <c r="I107" s="288">
        <f t="shared" si="12"/>
        <v>0.67</v>
      </c>
      <c r="J107" s="287">
        <v>2.5579999999999998</v>
      </c>
      <c r="K107" s="288">
        <f t="shared" si="13"/>
        <v>25.58</v>
      </c>
      <c r="L107" s="287">
        <v>0.13</v>
      </c>
      <c r="M107" s="288">
        <f t="shared" si="14"/>
        <v>1.3</v>
      </c>
      <c r="N107" s="287">
        <v>1.893</v>
      </c>
      <c r="O107" s="288">
        <f t="shared" si="15"/>
        <v>18.93</v>
      </c>
      <c r="P107" s="287">
        <v>1.6E-2</v>
      </c>
      <c r="Q107" s="288">
        <f t="shared" si="16"/>
        <v>0.16</v>
      </c>
      <c r="R107" s="287">
        <v>9.0999999999999998E-2</v>
      </c>
      <c r="S107" s="288">
        <f t="shared" si="17"/>
        <v>0.90999999999999992</v>
      </c>
      <c r="T107" s="287">
        <v>5.0000000000000001E-3</v>
      </c>
      <c r="U107" s="299">
        <f t="shared" si="22"/>
        <v>0.05</v>
      </c>
      <c r="V107" s="287">
        <v>2.4E-2</v>
      </c>
      <c r="W107" s="299">
        <f t="shared" si="23"/>
        <v>0.24</v>
      </c>
      <c r="X107" s="305" t="s">
        <v>597</v>
      </c>
      <c r="Y107" s="306"/>
      <c r="Z107" s="287">
        <v>3.6999999999999998E-2</v>
      </c>
      <c r="AA107" s="288">
        <f t="shared" si="19"/>
        <v>0.37</v>
      </c>
      <c r="AB107" s="287">
        <v>1.7000000000000001E-2</v>
      </c>
      <c r="AC107" s="288">
        <f t="shared" si="20"/>
        <v>0.17</v>
      </c>
      <c r="AD107" s="287">
        <v>8.0000000000000002E-3</v>
      </c>
      <c r="AE107" s="299">
        <f t="shared" si="21"/>
        <v>0.08</v>
      </c>
    </row>
    <row r="108" spans="1:31" ht="16" thickBot="1" x14ac:dyDescent="0.4">
      <c r="A108" s="323"/>
      <c r="B108" s="324"/>
      <c r="C108" s="324"/>
      <c r="D108" s="325"/>
      <c r="E108" s="325"/>
      <c r="F108" s="324"/>
      <c r="G108" s="283">
        <v>8</v>
      </c>
      <c r="H108" s="287">
        <v>0.1</v>
      </c>
      <c r="I108" s="288">
        <f t="shared" si="12"/>
        <v>1</v>
      </c>
      <c r="J108" s="287">
        <v>2.262</v>
      </c>
      <c r="K108" s="288">
        <f t="shared" si="13"/>
        <v>22.62</v>
      </c>
      <c r="L108" s="287">
        <v>0.17899999999999999</v>
      </c>
      <c r="M108" s="288">
        <f t="shared" si="14"/>
        <v>1.79</v>
      </c>
      <c r="N108" s="287">
        <v>1.478</v>
      </c>
      <c r="O108" s="288">
        <f t="shared" si="15"/>
        <v>14.78</v>
      </c>
      <c r="P108" s="287">
        <v>8.0000000000000002E-3</v>
      </c>
      <c r="Q108" s="288">
        <f t="shared" si="16"/>
        <v>0.08</v>
      </c>
      <c r="R108" s="287">
        <v>9.5000000000000001E-2</v>
      </c>
      <c r="S108" s="288">
        <f t="shared" si="17"/>
        <v>0.95</v>
      </c>
      <c r="T108" s="287">
        <v>1E-3</v>
      </c>
      <c r="U108" s="299">
        <f t="shared" si="22"/>
        <v>0.01</v>
      </c>
      <c r="V108" s="287">
        <v>0</v>
      </c>
      <c r="W108" s="299">
        <f t="shared" si="23"/>
        <v>0</v>
      </c>
      <c r="X108" s="305" t="s">
        <v>598</v>
      </c>
      <c r="Y108" s="306"/>
      <c r="Z108" s="305" t="s">
        <v>598</v>
      </c>
      <c r="AA108" s="306"/>
      <c r="AB108" s="287">
        <v>7.0999999999999994E-2</v>
      </c>
      <c r="AC108" s="288">
        <f t="shared" si="20"/>
        <v>0.71</v>
      </c>
      <c r="AD108" s="287">
        <v>3.5000000000000003E-2</v>
      </c>
      <c r="AE108" s="299">
        <f t="shared" si="21"/>
        <v>0.35000000000000003</v>
      </c>
    </row>
    <row r="109" spans="1:31" ht="16" thickBot="1" x14ac:dyDescent="0.4">
      <c r="A109" s="317" t="s">
        <v>97</v>
      </c>
      <c r="B109" s="319" t="s">
        <v>98</v>
      </c>
      <c r="C109" s="319" t="s">
        <v>21</v>
      </c>
      <c r="D109" s="321" t="s">
        <v>34</v>
      </c>
      <c r="E109" s="321" t="s">
        <v>21</v>
      </c>
      <c r="F109" s="319">
        <v>6</v>
      </c>
      <c r="G109" s="283">
        <v>1</v>
      </c>
      <c r="H109" s="287">
        <v>9.4E-2</v>
      </c>
      <c r="I109" s="288">
        <f t="shared" si="12"/>
        <v>0.94</v>
      </c>
      <c r="J109" s="287">
        <v>1.304</v>
      </c>
      <c r="K109" s="288">
        <f t="shared" si="13"/>
        <v>13.040000000000001</v>
      </c>
      <c r="L109" s="287">
        <v>1.7000000000000001E-2</v>
      </c>
      <c r="M109" s="288">
        <f t="shared" si="14"/>
        <v>0.17</v>
      </c>
      <c r="N109" s="287">
        <v>5.2999999999999999E-2</v>
      </c>
      <c r="O109" s="288">
        <f t="shared" si="15"/>
        <v>0.53</v>
      </c>
      <c r="P109" s="287">
        <v>5.0000000000000001E-3</v>
      </c>
      <c r="Q109" s="288">
        <f t="shared" si="16"/>
        <v>0.05</v>
      </c>
      <c r="R109" s="287">
        <v>7.3999999999999996E-2</v>
      </c>
      <c r="S109" s="288">
        <f t="shared" si="17"/>
        <v>0.74</v>
      </c>
      <c r="T109" s="287">
        <v>5.0000000000000001E-3</v>
      </c>
      <c r="U109" s="299">
        <f t="shared" si="22"/>
        <v>0.05</v>
      </c>
      <c r="V109" s="287">
        <v>4.7E-2</v>
      </c>
      <c r="W109" s="299">
        <f t="shared" si="23"/>
        <v>0.47</v>
      </c>
      <c r="X109" s="305" t="s">
        <v>598</v>
      </c>
      <c r="Y109" s="306"/>
      <c r="Z109" s="305" t="s">
        <v>598</v>
      </c>
      <c r="AA109" s="306"/>
      <c r="AB109" s="287">
        <v>6.4000000000000001E-2</v>
      </c>
      <c r="AC109" s="288">
        <f t="shared" si="20"/>
        <v>0.64</v>
      </c>
      <c r="AD109" s="287">
        <v>0.01</v>
      </c>
      <c r="AE109" s="299">
        <f t="shared" si="21"/>
        <v>0.1</v>
      </c>
    </row>
    <row r="110" spans="1:31" ht="16" thickBot="1" x14ac:dyDescent="0.4">
      <c r="A110" s="326"/>
      <c r="B110" s="327"/>
      <c r="C110" s="327"/>
      <c r="D110" s="328"/>
      <c r="E110" s="328"/>
      <c r="F110" s="327"/>
      <c r="G110" s="283">
        <v>2</v>
      </c>
      <c r="H110" s="287">
        <v>5.3999999999999999E-2</v>
      </c>
      <c r="I110" s="288">
        <f t="shared" si="12"/>
        <v>0.54</v>
      </c>
      <c r="J110" s="287">
        <v>2.032</v>
      </c>
      <c r="K110" s="288">
        <f t="shared" si="13"/>
        <v>20.32</v>
      </c>
      <c r="L110" s="287">
        <v>0.01</v>
      </c>
      <c r="M110" s="288">
        <f t="shared" si="14"/>
        <v>0.1</v>
      </c>
      <c r="N110" s="287">
        <v>7.5999999999999998E-2</v>
      </c>
      <c r="O110" s="288">
        <f t="shared" si="15"/>
        <v>0.76</v>
      </c>
      <c r="P110" s="287">
        <v>1.4999999999999999E-2</v>
      </c>
      <c r="Q110" s="288">
        <f t="shared" si="16"/>
        <v>0.15</v>
      </c>
      <c r="R110" s="287">
        <v>6.0999999999999999E-2</v>
      </c>
      <c r="S110" s="288">
        <f t="shared" si="17"/>
        <v>0.61</v>
      </c>
      <c r="T110" s="287">
        <v>4.0000000000000001E-3</v>
      </c>
      <c r="U110" s="299">
        <f t="shared" si="22"/>
        <v>0.04</v>
      </c>
      <c r="V110" s="287">
        <v>7.0999999999999994E-2</v>
      </c>
      <c r="W110" s="299">
        <f t="shared" si="23"/>
        <v>0.71</v>
      </c>
      <c r="X110" s="305" t="s">
        <v>598</v>
      </c>
      <c r="Y110" s="306"/>
      <c r="Z110" s="287">
        <v>2E-3</v>
      </c>
      <c r="AA110" s="288">
        <f t="shared" si="19"/>
        <v>0.02</v>
      </c>
      <c r="AB110" s="287">
        <v>6.5000000000000002E-2</v>
      </c>
      <c r="AC110" s="288">
        <f t="shared" si="20"/>
        <v>0.65</v>
      </c>
      <c r="AD110" s="287">
        <v>7.0000000000000001E-3</v>
      </c>
      <c r="AE110" s="299">
        <f t="shared" si="21"/>
        <v>7.0000000000000007E-2</v>
      </c>
    </row>
    <row r="111" spans="1:31" ht="16" thickBot="1" x14ac:dyDescent="0.4">
      <c r="A111" s="326"/>
      <c r="B111" s="327"/>
      <c r="C111" s="327"/>
      <c r="D111" s="328"/>
      <c r="E111" s="328"/>
      <c r="F111" s="327"/>
      <c r="G111" s="283">
        <v>3</v>
      </c>
      <c r="H111" s="287">
        <v>6.3E-2</v>
      </c>
      <c r="I111" s="288">
        <f t="shared" si="12"/>
        <v>0.63</v>
      </c>
      <c r="J111" s="287">
        <v>1.2589999999999999</v>
      </c>
      <c r="K111" s="288">
        <f t="shared" si="13"/>
        <v>12.59</v>
      </c>
      <c r="L111" s="287">
        <v>0.19800000000000001</v>
      </c>
      <c r="M111" s="288">
        <f t="shared" si="14"/>
        <v>1.98</v>
      </c>
      <c r="N111" s="287">
        <v>1.2270000000000001</v>
      </c>
      <c r="O111" s="288">
        <f t="shared" si="15"/>
        <v>12.270000000000001</v>
      </c>
      <c r="P111" s="287">
        <v>7.0000000000000001E-3</v>
      </c>
      <c r="Q111" s="288">
        <f t="shared" si="16"/>
        <v>7.0000000000000007E-2</v>
      </c>
      <c r="R111" s="287">
        <v>0.152</v>
      </c>
      <c r="S111" s="288">
        <f t="shared" si="17"/>
        <v>1.52</v>
      </c>
      <c r="T111" s="287">
        <v>5.0000000000000001E-3</v>
      </c>
      <c r="U111" s="299">
        <f t="shared" si="22"/>
        <v>0.05</v>
      </c>
      <c r="V111" s="287">
        <v>6.2E-2</v>
      </c>
      <c r="W111" s="299">
        <f t="shared" si="23"/>
        <v>0.62</v>
      </c>
      <c r="X111" s="287">
        <v>1.4999999999999999E-2</v>
      </c>
      <c r="Y111" s="288">
        <f t="shared" si="18"/>
        <v>0.15</v>
      </c>
      <c r="Z111" s="287">
        <v>0.115</v>
      </c>
      <c r="AA111" s="288">
        <f t="shared" si="19"/>
        <v>1.1500000000000001</v>
      </c>
      <c r="AB111" s="287">
        <v>6.7000000000000004E-2</v>
      </c>
      <c r="AC111" s="288">
        <f t="shared" si="20"/>
        <v>0.67</v>
      </c>
      <c r="AD111" s="287">
        <v>1.4999999999999999E-2</v>
      </c>
      <c r="AE111" s="299">
        <f t="shared" si="21"/>
        <v>0.15</v>
      </c>
    </row>
    <row r="112" spans="1:31" ht="16" thickBot="1" x14ac:dyDescent="0.4">
      <c r="A112" s="326"/>
      <c r="B112" s="327"/>
      <c r="C112" s="327"/>
      <c r="D112" s="328"/>
      <c r="E112" s="328"/>
      <c r="F112" s="327"/>
      <c r="G112" s="283">
        <v>4</v>
      </c>
      <c r="H112" s="287">
        <v>4.7E-2</v>
      </c>
      <c r="I112" s="288">
        <f t="shared" si="12"/>
        <v>0.47</v>
      </c>
      <c r="J112" s="287">
        <v>1.6319999999999999</v>
      </c>
      <c r="K112" s="288">
        <f t="shared" si="13"/>
        <v>16.32</v>
      </c>
      <c r="L112" s="287">
        <v>0.16</v>
      </c>
      <c r="M112" s="288">
        <f t="shared" si="14"/>
        <v>1.6</v>
      </c>
      <c r="N112" s="287">
        <v>1.8520000000000001</v>
      </c>
      <c r="O112" s="288">
        <f t="shared" si="15"/>
        <v>18.52</v>
      </c>
      <c r="P112" s="287">
        <v>6.0000000000000001E-3</v>
      </c>
      <c r="Q112" s="288">
        <f t="shared" si="16"/>
        <v>0.06</v>
      </c>
      <c r="R112" s="287">
        <v>0.13600000000000001</v>
      </c>
      <c r="S112" s="288">
        <f t="shared" si="17"/>
        <v>1.36</v>
      </c>
      <c r="T112" s="287">
        <v>4.0000000000000001E-3</v>
      </c>
      <c r="U112" s="299">
        <f t="shared" si="22"/>
        <v>0.04</v>
      </c>
      <c r="V112" s="287">
        <v>6.5000000000000002E-2</v>
      </c>
      <c r="W112" s="299">
        <f t="shared" si="23"/>
        <v>0.65</v>
      </c>
      <c r="X112" s="287">
        <v>5.0000000000000001E-3</v>
      </c>
      <c r="Y112" s="288">
        <f t="shared" si="18"/>
        <v>0.05</v>
      </c>
      <c r="Z112" s="287">
        <v>0.14899999999999999</v>
      </c>
      <c r="AA112" s="288">
        <f t="shared" si="19"/>
        <v>1.49</v>
      </c>
      <c r="AB112" s="287">
        <v>7.3999999999999996E-2</v>
      </c>
      <c r="AC112" s="288">
        <f t="shared" si="20"/>
        <v>0.74</v>
      </c>
      <c r="AD112" s="287">
        <v>1.2999999999999999E-2</v>
      </c>
      <c r="AE112" s="299">
        <f t="shared" si="21"/>
        <v>0.13</v>
      </c>
    </row>
    <row r="113" spans="1:31" ht="16" thickBot="1" x14ac:dyDescent="0.4">
      <c r="A113" s="326"/>
      <c r="B113" s="327"/>
      <c r="C113" s="327"/>
      <c r="D113" s="328"/>
      <c r="E113" s="328"/>
      <c r="F113" s="327"/>
      <c r="G113" s="283">
        <v>5</v>
      </c>
      <c r="H113" s="287">
        <v>5.0999999999999997E-2</v>
      </c>
      <c r="I113" s="288">
        <f t="shared" si="12"/>
        <v>0.51</v>
      </c>
      <c r="J113" s="287">
        <v>1.4550000000000001</v>
      </c>
      <c r="K113" s="288">
        <f t="shared" si="13"/>
        <v>14.55</v>
      </c>
      <c r="L113" s="287">
        <v>1.7000000000000001E-2</v>
      </c>
      <c r="M113" s="288">
        <f t="shared" si="14"/>
        <v>0.17</v>
      </c>
      <c r="N113" s="287">
        <v>5.3999999999999999E-2</v>
      </c>
      <c r="O113" s="288">
        <f t="shared" si="15"/>
        <v>0.54</v>
      </c>
      <c r="P113" s="287">
        <v>6.0000000000000001E-3</v>
      </c>
      <c r="Q113" s="288">
        <f t="shared" si="16"/>
        <v>0.06</v>
      </c>
      <c r="R113" s="287">
        <v>0.06</v>
      </c>
      <c r="S113" s="288">
        <f t="shared" si="17"/>
        <v>0.6</v>
      </c>
      <c r="T113" s="287">
        <v>5.0000000000000001E-3</v>
      </c>
      <c r="U113" s="299">
        <f t="shared" si="22"/>
        <v>0.05</v>
      </c>
      <c r="V113" s="287">
        <v>4.0000000000000001E-3</v>
      </c>
      <c r="W113" s="299">
        <f t="shared" si="23"/>
        <v>0.04</v>
      </c>
      <c r="X113" s="305" t="s">
        <v>598</v>
      </c>
      <c r="Y113" s="306"/>
      <c r="Z113" s="287">
        <v>8.0000000000000002E-3</v>
      </c>
      <c r="AA113" s="288">
        <f t="shared" si="19"/>
        <v>0.08</v>
      </c>
      <c r="AB113" s="287">
        <v>7.4999999999999997E-2</v>
      </c>
      <c r="AC113" s="288">
        <f t="shared" si="20"/>
        <v>0.75</v>
      </c>
      <c r="AD113" s="287">
        <v>8.9999999999999993E-3</v>
      </c>
      <c r="AE113" s="299">
        <f t="shared" si="21"/>
        <v>0.09</v>
      </c>
    </row>
    <row r="114" spans="1:31" ht="16" thickBot="1" x14ac:dyDescent="0.4">
      <c r="A114" s="323"/>
      <c r="B114" s="324"/>
      <c r="C114" s="324"/>
      <c r="D114" s="325"/>
      <c r="E114" s="325"/>
      <c r="F114" s="324"/>
      <c r="G114" s="283">
        <v>6</v>
      </c>
      <c r="H114" s="287">
        <v>5.8999999999999997E-2</v>
      </c>
      <c r="I114" s="288">
        <f t="shared" si="12"/>
        <v>0.59</v>
      </c>
      <c r="J114" s="287">
        <v>1.371</v>
      </c>
      <c r="K114" s="288">
        <f t="shared" si="13"/>
        <v>13.71</v>
      </c>
      <c r="L114" s="287">
        <v>3.5999999999999997E-2</v>
      </c>
      <c r="M114" s="288">
        <f t="shared" si="14"/>
        <v>0.36</v>
      </c>
      <c r="N114" s="287">
        <v>0.35099999999999998</v>
      </c>
      <c r="O114" s="288">
        <f t="shared" si="15"/>
        <v>3.51</v>
      </c>
      <c r="P114" s="287">
        <v>8.9999999999999993E-3</v>
      </c>
      <c r="Q114" s="288">
        <f t="shared" si="16"/>
        <v>0.09</v>
      </c>
      <c r="R114" s="287">
        <v>6.9000000000000006E-2</v>
      </c>
      <c r="S114" s="288">
        <f t="shared" si="17"/>
        <v>0.69000000000000006</v>
      </c>
      <c r="T114" s="287">
        <v>4.0000000000000001E-3</v>
      </c>
      <c r="U114" s="299">
        <f t="shared" si="22"/>
        <v>0.04</v>
      </c>
      <c r="V114" s="287">
        <v>0.06</v>
      </c>
      <c r="W114" s="299">
        <f t="shared" si="23"/>
        <v>0.6</v>
      </c>
      <c r="X114" s="287">
        <v>4.0000000000000001E-3</v>
      </c>
      <c r="Y114" s="288">
        <f t="shared" si="18"/>
        <v>0.04</v>
      </c>
      <c r="Z114" s="287">
        <v>2.5999999999999999E-2</v>
      </c>
      <c r="AA114" s="288">
        <f t="shared" si="19"/>
        <v>0.26</v>
      </c>
      <c r="AB114" s="287">
        <v>1.6E-2</v>
      </c>
      <c r="AC114" s="288">
        <f t="shared" si="20"/>
        <v>0.16</v>
      </c>
      <c r="AD114" s="287">
        <v>4.0000000000000001E-3</v>
      </c>
      <c r="AE114" s="299">
        <f t="shared" si="21"/>
        <v>0.04</v>
      </c>
    </row>
    <row r="115" spans="1:31" ht="16" thickBot="1" x14ac:dyDescent="0.4">
      <c r="A115" s="317" t="s">
        <v>99</v>
      </c>
      <c r="B115" s="319" t="s">
        <v>100</v>
      </c>
      <c r="C115" s="319" t="s">
        <v>21</v>
      </c>
      <c r="D115" s="321" t="s">
        <v>34</v>
      </c>
      <c r="E115" s="321" t="s">
        <v>87</v>
      </c>
      <c r="F115" s="319">
        <v>6</v>
      </c>
      <c r="G115" s="283">
        <v>1</v>
      </c>
      <c r="H115" s="287">
        <v>7.0000000000000007E-2</v>
      </c>
      <c r="I115" s="288">
        <f t="shared" si="12"/>
        <v>0.70000000000000007</v>
      </c>
      <c r="J115" s="287">
        <v>1.1459999999999999</v>
      </c>
      <c r="K115" s="288">
        <f t="shared" si="13"/>
        <v>11.459999999999999</v>
      </c>
      <c r="L115" s="287">
        <v>0.25</v>
      </c>
      <c r="M115" s="288">
        <f t="shared" si="14"/>
        <v>2.5</v>
      </c>
      <c r="N115" s="287">
        <v>1.397</v>
      </c>
      <c r="O115" s="288">
        <f t="shared" si="15"/>
        <v>13.97</v>
      </c>
      <c r="P115" s="287">
        <v>1.2999999999999999E-2</v>
      </c>
      <c r="Q115" s="288">
        <f t="shared" si="16"/>
        <v>0.13</v>
      </c>
      <c r="R115" s="287">
        <v>2.9000000000000001E-2</v>
      </c>
      <c r="S115" s="288">
        <f t="shared" si="17"/>
        <v>0.29000000000000004</v>
      </c>
      <c r="T115" s="287">
        <v>3.0000000000000001E-3</v>
      </c>
      <c r="U115" s="299">
        <f t="shared" si="22"/>
        <v>0.03</v>
      </c>
      <c r="V115" s="287">
        <v>2.4E-2</v>
      </c>
      <c r="W115" s="299">
        <f t="shared" si="23"/>
        <v>0.24</v>
      </c>
      <c r="X115" s="287">
        <v>8.9999999999999993E-3</v>
      </c>
      <c r="Y115" s="288">
        <f t="shared" si="18"/>
        <v>0.09</v>
      </c>
      <c r="Z115" s="287">
        <v>6.6000000000000003E-2</v>
      </c>
      <c r="AA115" s="288">
        <f t="shared" si="19"/>
        <v>0.66</v>
      </c>
      <c r="AB115" s="287">
        <v>0.114</v>
      </c>
      <c r="AC115" s="288">
        <f t="shared" si="20"/>
        <v>1.1400000000000001</v>
      </c>
      <c r="AD115" s="287">
        <v>8.0000000000000002E-3</v>
      </c>
      <c r="AE115" s="299">
        <f t="shared" si="21"/>
        <v>0.08</v>
      </c>
    </row>
    <row r="116" spans="1:31" ht="16" thickBot="1" x14ac:dyDescent="0.4">
      <c r="A116" s="326"/>
      <c r="B116" s="327"/>
      <c r="C116" s="327"/>
      <c r="D116" s="328"/>
      <c r="E116" s="328"/>
      <c r="F116" s="327"/>
      <c r="G116" s="283">
        <v>2</v>
      </c>
      <c r="H116" s="287">
        <v>0.09</v>
      </c>
      <c r="I116" s="288">
        <f t="shared" si="12"/>
        <v>0.89999999999999991</v>
      </c>
      <c r="J116" s="287">
        <v>2.0449999999999999</v>
      </c>
      <c r="K116" s="288">
        <f t="shared" si="13"/>
        <v>20.45</v>
      </c>
      <c r="L116" s="287">
        <v>0.26300000000000001</v>
      </c>
      <c r="M116" s="288">
        <f t="shared" si="14"/>
        <v>2.63</v>
      </c>
      <c r="N116" s="287">
        <v>2.2850000000000001</v>
      </c>
      <c r="O116" s="288">
        <f t="shared" si="15"/>
        <v>22.85</v>
      </c>
      <c r="P116" s="287">
        <v>4.0000000000000001E-3</v>
      </c>
      <c r="Q116" s="288">
        <f t="shared" si="16"/>
        <v>0.04</v>
      </c>
      <c r="R116" s="287">
        <v>0.08</v>
      </c>
      <c r="S116" s="288">
        <f t="shared" si="17"/>
        <v>0.8</v>
      </c>
      <c r="T116" s="287">
        <v>5.0000000000000001E-3</v>
      </c>
      <c r="U116" s="299">
        <f t="shared" si="22"/>
        <v>0.05</v>
      </c>
      <c r="V116" s="287">
        <v>8.4000000000000005E-2</v>
      </c>
      <c r="W116" s="299">
        <f t="shared" si="23"/>
        <v>0.84000000000000008</v>
      </c>
      <c r="X116" s="287">
        <v>1.9E-2</v>
      </c>
      <c r="Y116" s="288">
        <f t="shared" si="18"/>
        <v>0.19</v>
      </c>
      <c r="Z116" s="287">
        <v>0.20599999999999999</v>
      </c>
      <c r="AA116" s="288">
        <f t="shared" si="19"/>
        <v>2.06</v>
      </c>
      <c r="AB116" s="287">
        <v>0.28100000000000003</v>
      </c>
      <c r="AC116" s="288">
        <f t="shared" si="20"/>
        <v>2.8100000000000005</v>
      </c>
      <c r="AD116" s="287">
        <v>8.0000000000000002E-3</v>
      </c>
      <c r="AE116" s="299">
        <f t="shared" si="21"/>
        <v>0.08</v>
      </c>
    </row>
    <row r="117" spans="1:31" ht="16" thickBot="1" x14ac:dyDescent="0.4">
      <c r="A117" s="326"/>
      <c r="B117" s="327"/>
      <c r="C117" s="327"/>
      <c r="D117" s="328"/>
      <c r="E117" s="328"/>
      <c r="F117" s="327"/>
      <c r="G117" s="283">
        <v>3</v>
      </c>
      <c r="H117" s="287">
        <v>7.8E-2</v>
      </c>
      <c r="I117" s="288">
        <f t="shared" si="12"/>
        <v>0.78</v>
      </c>
      <c r="J117" s="287">
        <v>1.595</v>
      </c>
      <c r="K117" s="288">
        <f t="shared" si="13"/>
        <v>15.95</v>
      </c>
      <c r="L117" s="287">
        <v>0.26300000000000001</v>
      </c>
      <c r="M117" s="288">
        <f t="shared" si="14"/>
        <v>2.63</v>
      </c>
      <c r="N117" s="287">
        <v>1.7250000000000001</v>
      </c>
      <c r="O117" s="288">
        <f t="shared" si="15"/>
        <v>17.25</v>
      </c>
      <c r="P117" s="287">
        <v>7.0000000000000001E-3</v>
      </c>
      <c r="Q117" s="288">
        <f t="shared" si="16"/>
        <v>7.0000000000000007E-2</v>
      </c>
      <c r="R117" s="287">
        <v>4.5999999999999999E-2</v>
      </c>
      <c r="S117" s="288">
        <f t="shared" si="17"/>
        <v>0.45999999999999996</v>
      </c>
      <c r="T117" s="287">
        <v>5.0000000000000001E-3</v>
      </c>
      <c r="U117" s="299">
        <f t="shared" si="22"/>
        <v>0.05</v>
      </c>
      <c r="V117" s="287">
        <v>4.7E-2</v>
      </c>
      <c r="W117" s="299">
        <f t="shared" si="23"/>
        <v>0.47</v>
      </c>
      <c r="X117" s="287">
        <v>1.2E-2</v>
      </c>
      <c r="Y117" s="288">
        <f t="shared" si="18"/>
        <v>0.12</v>
      </c>
      <c r="Z117" s="287">
        <v>0.11600000000000001</v>
      </c>
      <c r="AA117" s="288">
        <f t="shared" si="19"/>
        <v>1.1600000000000001</v>
      </c>
      <c r="AB117" s="287">
        <v>0.17799999999999999</v>
      </c>
      <c r="AC117" s="288">
        <f t="shared" si="20"/>
        <v>1.7799999999999998</v>
      </c>
      <c r="AD117" s="287">
        <v>2.5999999999999999E-2</v>
      </c>
      <c r="AE117" s="299">
        <f t="shared" si="21"/>
        <v>0.26</v>
      </c>
    </row>
    <row r="118" spans="1:31" ht="16" thickBot="1" x14ac:dyDescent="0.4">
      <c r="A118" s="326"/>
      <c r="B118" s="327"/>
      <c r="C118" s="327"/>
      <c r="D118" s="328"/>
      <c r="E118" s="328"/>
      <c r="F118" s="327"/>
      <c r="G118" s="283">
        <v>4</v>
      </c>
      <c r="H118" s="287">
        <v>7.8E-2</v>
      </c>
      <c r="I118" s="288">
        <f t="shared" si="12"/>
        <v>0.78</v>
      </c>
      <c r="J118" s="287">
        <v>1.855</v>
      </c>
      <c r="K118" s="288">
        <f t="shared" si="13"/>
        <v>18.55</v>
      </c>
      <c r="L118" s="287">
        <v>0.184</v>
      </c>
      <c r="M118" s="288">
        <f t="shared" si="14"/>
        <v>1.8399999999999999</v>
      </c>
      <c r="N118" s="287">
        <v>1.7969999999999999</v>
      </c>
      <c r="O118" s="288">
        <f t="shared" si="15"/>
        <v>17.97</v>
      </c>
      <c r="P118" s="287">
        <v>2E-3</v>
      </c>
      <c r="Q118" s="288">
        <f t="shared" si="16"/>
        <v>0.02</v>
      </c>
      <c r="R118" s="287">
        <v>5.5E-2</v>
      </c>
      <c r="S118" s="288">
        <f t="shared" si="17"/>
        <v>0.55000000000000004</v>
      </c>
      <c r="T118" s="287">
        <v>5.0000000000000001E-3</v>
      </c>
      <c r="U118" s="299">
        <f t="shared" si="22"/>
        <v>0.05</v>
      </c>
      <c r="V118" s="287">
        <v>0.10199999999999999</v>
      </c>
      <c r="W118" s="299">
        <f t="shared" si="23"/>
        <v>1.02</v>
      </c>
      <c r="X118" s="287">
        <v>1.6E-2</v>
      </c>
      <c r="Y118" s="288">
        <f t="shared" si="18"/>
        <v>0.16</v>
      </c>
      <c r="Z118" s="287">
        <v>0.21</v>
      </c>
      <c r="AA118" s="288">
        <f t="shared" si="19"/>
        <v>2.1</v>
      </c>
      <c r="AB118" s="287">
        <v>0.184</v>
      </c>
      <c r="AC118" s="288">
        <f t="shared" si="20"/>
        <v>1.8399999999999999</v>
      </c>
      <c r="AD118" s="287">
        <v>7.0000000000000001E-3</v>
      </c>
      <c r="AE118" s="299">
        <f t="shared" si="21"/>
        <v>7.0000000000000007E-2</v>
      </c>
    </row>
    <row r="119" spans="1:31" ht="16" thickBot="1" x14ac:dyDescent="0.4">
      <c r="A119" s="326"/>
      <c r="B119" s="327"/>
      <c r="C119" s="327"/>
      <c r="D119" s="328"/>
      <c r="E119" s="328"/>
      <c r="F119" s="327"/>
      <c r="G119" s="283">
        <v>5</v>
      </c>
      <c r="H119" s="287">
        <v>0.14799999999999999</v>
      </c>
      <c r="I119" s="288">
        <f t="shared" si="12"/>
        <v>1.48</v>
      </c>
      <c r="J119" s="287">
        <v>3.899</v>
      </c>
      <c r="K119" s="288">
        <f t="shared" si="13"/>
        <v>38.99</v>
      </c>
      <c r="L119" s="287">
        <v>4.1000000000000002E-2</v>
      </c>
      <c r="M119" s="288">
        <f t="shared" si="14"/>
        <v>0.41000000000000003</v>
      </c>
      <c r="N119" s="287">
        <v>0.20499999999999999</v>
      </c>
      <c r="O119" s="288">
        <f t="shared" si="15"/>
        <v>2.0499999999999998</v>
      </c>
      <c r="P119" s="287">
        <v>8.9999999999999993E-3</v>
      </c>
      <c r="Q119" s="288">
        <f t="shared" si="16"/>
        <v>0.09</v>
      </c>
      <c r="R119" s="287">
        <v>9.2999999999999999E-2</v>
      </c>
      <c r="S119" s="288">
        <f t="shared" si="17"/>
        <v>0.92999999999999994</v>
      </c>
      <c r="T119" s="287">
        <v>4.0000000000000001E-3</v>
      </c>
      <c r="U119" s="299">
        <f t="shared" si="22"/>
        <v>0.04</v>
      </c>
      <c r="V119" s="287">
        <v>4.3999999999999997E-2</v>
      </c>
      <c r="W119" s="299">
        <f t="shared" si="23"/>
        <v>0.43999999999999995</v>
      </c>
      <c r="X119" s="305" t="s">
        <v>598</v>
      </c>
      <c r="Y119" s="306"/>
      <c r="Z119" s="287">
        <v>5.0000000000000001E-3</v>
      </c>
      <c r="AA119" s="288">
        <f t="shared" si="19"/>
        <v>0.05</v>
      </c>
      <c r="AB119" s="287">
        <v>0.16800000000000001</v>
      </c>
      <c r="AC119" s="288">
        <f t="shared" si="20"/>
        <v>1.6800000000000002</v>
      </c>
      <c r="AD119" s="287">
        <v>1.4999999999999999E-2</v>
      </c>
      <c r="AE119" s="299">
        <f t="shared" si="21"/>
        <v>0.15</v>
      </c>
    </row>
    <row r="120" spans="1:31" ht="16" thickBot="1" x14ac:dyDescent="0.4">
      <c r="A120" s="323"/>
      <c r="B120" s="324"/>
      <c r="C120" s="324"/>
      <c r="D120" s="325"/>
      <c r="E120" s="325"/>
      <c r="F120" s="324"/>
      <c r="G120" s="283">
        <v>6</v>
      </c>
      <c r="H120" s="287">
        <v>5.3999999999999999E-2</v>
      </c>
      <c r="I120" s="288">
        <f t="shared" si="12"/>
        <v>0.54</v>
      </c>
      <c r="J120" s="287">
        <v>1.4430000000000001</v>
      </c>
      <c r="K120" s="288">
        <f t="shared" si="13"/>
        <v>14.43</v>
      </c>
      <c r="L120" s="287">
        <v>0.14199999999999999</v>
      </c>
      <c r="M120" s="288">
        <f t="shared" si="14"/>
        <v>1.42</v>
      </c>
      <c r="N120" s="287">
        <v>1.0389999999999999</v>
      </c>
      <c r="O120" s="288">
        <f t="shared" si="15"/>
        <v>10.389999999999999</v>
      </c>
      <c r="P120" s="287">
        <v>8.0000000000000002E-3</v>
      </c>
      <c r="Q120" s="288">
        <f t="shared" si="16"/>
        <v>0.08</v>
      </c>
      <c r="R120" s="287">
        <v>5.2999999999999999E-2</v>
      </c>
      <c r="S120" s="288">
        <f t="shared" si="17"/>
        <v>0.53</v>
      </c>
      <c r="T120" s="287">
        <v>4.0000000000000001E-3</v>
      </c>
      <c r="U120" s="299">
        <f t="shared" si="22"/>
        <v>0.04</v>
      </c>
      <c r="V120" s="287">
        <v>4.7E-2</v>
      </c>
      <c r="W120" s="299">
        <f t="shared" si="23"/>
        <v>0.47</v>
      </c>
      <c r="X120" s="287">
        <v>0.01</v>
      </c>
      <c r="Y120" s="288">
        <f t="shared" si="18"/>
        <v>0.1</v>
      </c>
      <c r="Z120" s="287">
        <v>9.0999999999999998E-2</v>
      </c>
      <c r="AA120" s="288">
        <f t="shared" si="19"/>
        <v>0.90999999999999992</v>
      </c>
      <c r="AB120" s="287">
        <v>8.0000000000000002E-3</v>
      </c>
      <c r="AC120" s="288">
        <f t="shared" si="20"/>
        <v>0.08</v>
      </c>
      <c r="AD120" s="287">
        <v>4.0000000000000001E-3</v>
      </c>
      <c r="AE120" s="299">
        <f t="shared" si="21"/>
        <v>0.04</v>
      </c>
    </row>
    <row r="121" spans="1:31" ht="16" thickBot="1" x14ac:dyDescent="0.4">
      <c r="A121" s="317" t="s">
        <v>101</v>
      </c>
      <c r="B121" s="319" t="s">
        <v>102</v>
      </c>
      <c r="C121" s="319" t="s">
        <v>103</v>
      </c>
      <c r="D121" s="321" t="s">
        <v>22</v>
      </c>
      <c r="E121" s="321" t="s">
        <v>87</v>
      </c>
      <c r="F121" s="319">
        <v>3</v>
      </c>
      <c r="G121" s="283">
        <v>1</v>
      </c>
      <c r="H121" s="287">
        <v>0.115</v>
      </c>
      <c r="I121" s="288">
        <f t="shared" si="12"/>
        <v>1.1500000000000001</v>
      </c>
      <c r="J121" s="287">
        <v>2.8740000000000001</v>
      </c>
      <c r="K121" s="288">
        <f t="shared" si="13"/>
        <v>28.740000000000002</v>
      </c>
      <c r="L121" s="287">
        <v>3.4000000000000002E-2</v>
      </c>
      <c r="M121" s="288">
        <f t="shared" si="14"/>
        <v>0.34</v>
      </c>
      <c r="N121" s="287">
        <v>9.8000000000000004E-2</v>
      </c>
      <c r="O121" s="288">
        <f t="shared" si="15"/>
        <v>0.98</v>
      </c>
      <c r="P121" s="287">
        <v>8.9999999999999993E-3</v>
      </c>
      <c r="Q121" s="288">
        <f t="shared" si="16"/>
        <v>0.09</v>
      </c>
      <c r="R121" s="287">
        <v>0.159</v>
      </c>
      <c r="S121" s="288">
        <f t="shared" si="17"/>
        <v>1.59</v>
      </c>
      <c r="T121" s="287">
        <v>6.0000000000000001E-3</v>
      </c>
      <c r="U121" s="299">
        <f t="shared" si="22"/>
        <v>0.06</v>
      </c>
      <c r="V121" s="287">
        <v>0.13800000000000001</v>
      </c>
      <c r="W121" s="299">
        <f t="shared" si="23"/>
        <v>1.3800000000000001</v>
      </c>
      <c r="X121" s="305" t="s">
        <v>598</v>
      </c>
      <c r="Y121" s="306"/>
      <c r="Z121" s="305" t="s">
        <v>598</v>
      </c>
      <c r="AA121" s="306"/>
      <c r="AB121" s="287">
        <v>0.06</v>
      </c>
      <c r="AC121" s="288">
        <f t="shared" si="20"/>
        <v>0.6</v>
      </c>
      <c r="AD121" s="287">
        <v>1.2E-2</v>
      </c>
      <c r="AE121" s="299">
        <f t="shared" si="21"/>
        <v>0.12</v>
      </c>
    </row>
    <row r="122" spans="1:31" ht="16" thickBot="1" x14ac:dyDescent="0.4">
      <c r="A122" s="326"/>
      <c r="B122" s="327"/>
      <c r="C122" s="327"/>
      <c r="D122" s="328"/>
      <c r="E122" s="328"/>
      <c r="F122" s="327"/>
      <c r="G122" s="283">
        <v>2</v>
      </c>
      <c r="H122" s="287">
        <v>5.1999999999999998E-2</v>
      </c>
      <c r="I122" s="288">
        <f t="shared" si="12"/>
        <v>0.52</v>
      </c>
      <c r="J122" s="287">
        <v>1.52</v>
      </c>
      <c r="K122" s="288">
        <f t="shared" si="13"/>
        <v>15.2</v>
      </c>
      <c r="L122" s="287">
        <v>1.0999999999999999E-2</v>
      </c>
      <c r="M122" s="288">
        <f t="shared" si="14"/>
        <v>0.10999999999999999</v>
      </c>
      <c r="N122" s="287">
        <v>4.9000000000000002E-2</v>
      </c>
      <c r="O122" s="288">
        <f t="shared" si="15"/>
        <v>0.49</v>
      </c>
      <c r="P122" s="287">
        <v>1E-3</v>
      </c>
      <c r="Q122" s="288">
        <f t="shared" si="16"/>
        <v>0.01</v>
      </c>
      <c r="R122" s="287">
        <v>4.8000000000000001E-2</v>
      </c>
      <c r="S122" s="288">
        <f t="shared" si="17"/>
        <v>0.48</v>
      </c>
      <c r="T122" s="305" t="s">
        <v>597</v>
      </c>
      <c r="U122" s="306"/>
      <c r="V122" s="287">
        <v>1.6E-2</v>
      </c>
      <c r="W122" s="299">
        <f t="shared" si="23"/>
        <v>0.16</v>
      </c>
      <c r="X122" s="305" t="s">
        <v>598</v>
      </c>
      <c r="Y122" s="306"/>
      <c r="Z122" s="305" t="s">
        <v>598</v>
      </c>
      <c r="AA122" s="306"/>
      <c r="AB122" s="287">
        <v>0.03</v>
      </c>
      <c r="AC122" s="288">
        <f t="shared" si="20"/>
        <v>0.3</v>
      </c>
      <c r="AD122" s="287">
        <v>4.0000000000000001E-3</v>
      </c>
      <c r="AE122" s="299">
        <f t="shared" si="21"/>
        <v>0.04</v>
      </c>
    </row>
    <row r="123" spans="1:31" ht="16" thickBot="1" x14ac:dyDescent="0.4">
      <c r="A123" s="323"/>
      <c r="B123" s="324"/>
      <c r="C123" s="324"/>
      <c r="D123" s="325"/>
      <c r="E123" s="325"/>
      <c r="F123" s="324"/>
      <c r="G123" s="283">
        <v>3</v>
      </c>
      <c r="H123" s="287">
        <v>8.1000000000000003E-2</v>
      </c>
      <c r="I123" s="288">
        <f t="shared" si="12"/>
        <v>0.81</v>
      </c>
      <c r="J123" s="287">
        <v>2.3140000000000001</v>
      </c>
      <c r="K123" s="288">
        <f t="shared" si="13"/>
        <v>23.14</v>
      </c>
      <c r="L123" s="287">
        <v>2.7E-2</v>
      </c>
      <c r="M123" s="288">
        <f t="shared" si="14"/>
        <v>0.27</v>
      </c>
      <c r="N123" s="287">
        <v>8.4000000000000005E-2</v>
      </c>
      <c r="O123" s="288">
        <f t="shared" si="15"/>
        <v>0.84000000000000008</v>
      </c>
      <c r="P123" s="287">
        <v>1.4E-2</v>
      </c>
      <c r="Q123" s="288">
        <f t="shared" si="16"/>
        <v>0.14000000000000001</v>
      </c>
      <c r="R123" s="287">
        <v>0.122</v>
      </c>
      <c r="S123" s="288">
        <f t="shared" si="17"/>
        <v>1.22</v>
      </c>
      <c r="T123" s="287">
        <v>4.0000000000000001E-3</v>
      </c>
      <c r="U123" s="299">
        <f t="shared" si="22"/>
        <v>0.04</v>
      </c>
      <c r="V123" s="287">
        <v>8.5999999999999993E-2</v>
      </c>
      <c r="W123" s="299">
        <f t="shared" si="23"/>
        <v>0.85999999999999988</v>
      </c>
      <c r="X123" s="305" t="s">
        <v>598</v>
      </c>
      <c r="Y123" s="306"/>
      <c r="Z123" s="287">
        <v>5.0000000000000001E-3</v>
      </c>
      <c r="AA123" s="288">
        <f t="shared" si="19"/>
        <v>0.05</v>
      </c>
      <c r="AB123" s="287">
        <v>1.6E-2</v>
      </c>
      <c r="AC123" s="288">
        <f t="shared" si="20"/>
        <v>0.16</v>
      </c>
      <c r="AD123" s="287">
        <v>0</v>
      </c>
      <c r="AE123" s="299">
        <f t="shared" si="21"/>
        <v>0</v>
      </c>
    </row>
    <row r="124" spans="1:31" ht="16" thickBot="1" x14ac:dyDescent="0.4">
      <c r="A124" s="317" t="s">
        <v>104</v>
      </c>
      <c r="B124" s="319" t="s">
        <v>105</v>
      </c>
      <c r="C124" s="319" t="s">
        <v>21</v>
      </c>
      <c r="D124" s="321" t="s">
        <v>22</v>
      </c>
      <c r="E124" s="321" t="s">
        <v>87</v>
      </c>
      <c r="F124" s="319">
        <v>5</v>
      </c>
      <c r="G124" s="283">
        <v>1</v>
      </c>
      <c r="H124" s="287">
        <v>0.108</v>
      </c>
      <c r="I124" s="288">
        <f t="shared" si="12"/>
        <v>1.08</v>
      </c>
      <c r="J124" s="287">
        <v>3.0609999999999999</v>
      </c>
      <c r="K124" s="288">
        <f t="shared" si="13"/>
        <v>30.61</v>
      </c>
      <c r="L124" s="287">
        <v>1.7999999999999999E-2</v>
      </c>
      <c r="M124" s="288">
        <f t="shared" si="14"/>
        <v>0.18</v>
      </c>
      <c r="N124" s="287">
        <v>9.9000000000000005E-2</v>
      </c>
      <c r="O124" s="288">
        <f t="shared" si="15"/>
        <v>0.99</v>
      </c>
      <c r="P124" s="287">
        <v>2E-3</v>
      </c>
      <c r="Q124" s="288">
        <f t="shared" si="16"/>
        <v>0.02</v>
      </c>
      <c r="R124" s="287">
        <v>5.2999999999999999E-2</v>
      </c>
      <c r="S124" s="288">
        <f t="shared" si="17"/>
        <v>0.53</v>
      </c>
      <c r="T124" s="287">
        <v>3.0000000000000001E-3</v>
      </c>
      <c r="U124" s="299">
        <f t="shared" si="22"/>
        <v>0.03</v>
      </c>
      <c r="V124" s="287">
        <v>7.5999999999999998E-2</v>
      </c>
      <c r="W124" s="299">
        <f t="shared" si="23"/>
        <v>0.76</v>
      </c>
      <c r="X124" s="305" t="s">
        <v>598</v>
      </c>
      <c r="Y124" s="306"/>
      <c r="Z124" s="305" t="s">
        <v>598</v>
      </c>
      <c r="AA124" s="306"/>
      <c r="AB124" s="287">
        <v>1.9E-2</v>
      </c>
      <c r="AC124" s="288">
        <f t="shared" si="20"/>
        <v>0.19</v>
      </c>
      <c r="AD124" s="287">
        <v>8.9999999999999993E-3</v>
      </c>
      <c r="AE124" s="299">
        <f t="shared" si="21"/>
        <v>0.09</v>
      </c>
    </row>
    <row r="125" spans="1:31" ht="16" thickBot="1" x14ac:dyDescent="0.4">
      <c r="A125" s="326"/>
      <c r="B125" s="327"/>
      <c r="C125" s="327"/>
      <c r="D125" s="328"/>
      <c r="E125" s="328"/>
      <c r="F125" s="327"/>
      <c r="G125" s="283">
        <v>2</v>
      </c>
      <c r="H125" s="287">
        <v>9.8000000000000004E-2</v>
      </c>
      <c r="I125" s="288">
        <f t="shared" si="12"/>
        <v>0.98</v>
      </c>
      <c r="J125" s="287">
        <v>2.1890000000000001</v>
      </c>
      <c r="K125" s="288">
        <f t="shared" si="13"/>
        <v>21.89</v>
      </c>
      <c r="L125" s="287">
        <v>2.1000000000000001E-2</v>
      </c>
      <c r="M125" s="288">
        <f t="shared" si="14"/>
        <v>0.21000000000000002</v>
      </c>
      <c r="N125" s="287">
        <v>7.0000000000000007E-2</v>
      </c>
      <c r="O125" s="288">
        <f t="shared" si="15"/>
        <v>0.70000000000000007</v>
      </c>
      <c r="P125" s="287">
        <v>5.0000000000000001E-3</v>
      </c>
      <c r="Q125" s="288">
        <f t="shared" si="16"/>
        <v>0.05</v>
      </c>
      <c r="R125" s="287">
        <v>0.108</v>
      </c>
      <c r="S125" s="288">
        <f t="shared" si="17"/>
        <v>1.08</v>
      </c>
      <c r="T125" s="287">
        <v>8.0000000000000002E-3</v>
      </c>
      <c r="U125" s="299">
        <f t="shared" si="22"/>
        <v>0.08</v>
      </c>
      <c r="V125" s="287">
        <v>0.20200000000000001</v>
      </c>
      <c r="W125" s="299">
        <f t="shared" si="23"/>
        <v>2.02</v>
      </c>
      <c r="X125" s="305" t="s">
        <v>598</v>
      </c>
      <c r="Y125" s="306"/>
      <c r="Z125" s="287">
        <v>3.0000000000000001E-3</v>
      </c>
      <c r="AA125" s="288">
        <f t="shared" si="19"/>
        <v>0.03</v>
      </c>
      <c r="AB125" s="287">
        <v>7.5999999999999998E-2</v>
      </c>
      <c r="AC125" s="288">
        <f t="shared" si="20"/>
        <v>0.76</v>
      </c>
      <c r="AD125" s="287">
        <v>1.4E-2</v>
      </c>
      <c r="AE125" s="299">
        <f t="shared" si="21"/>
        <v>0.14000000000000001</v>
      </c>
    </row>
    <row r="126" spans="1:31" ht="16" thickBot="1" x14ac:dyDescent="0.4">
      <c r="A126" s="326"/>
      <c r="B126" s="327"/>
      <c r="C126" s="327"/>
      <c r="D126" s="328"/>
      <c r="E126" s="328"/>
      <c r="F126" s="327"/>
      <c r="G126" s="283">
        <v>3</v>
      </c>
      <c r="H126" s="287">
        <v>0.16700000000000001</v>
      </c>
      <c r="I126" s="288">
        <f t="shared" si="12"/>
        <v>1.6700000000000002</v>
      </c>
      <c r="J126" s="287">
        <v>4.7110000000000003</v>
      </c>
      <c r="K126" s="288">
        <f t="shared" si="13"/>
        <v>47.11</v>
      </c>
      <c r="L126" s="287">
        <v>2.7E-2</v>
      </c>
      <c r="M126" s="288">
        <f t="shared" si="14"/>
        <v>0.27</v>
      </c>
      <c r="N126" s="287">
        <v>0.159</v>
      </c>
      <c r="O126" s="288">
        <f t="shared" si="15"/>
        <v>1.59</v>
      </c>
      <c r="P126" s="287">
        <v>0.01</v>
      </c>
      <c r="Q126" s="288">
        <f t="shared" si="16"/>
        <v>0.1</v>
      </c>
      <c r="R126" s="287">
        <v>0.113</v>
      </c>
      <c r="S126" s="288">
        <f t="shared" si="17"/>
        <v>1.1300000000000001</v>
      </c>
      <c r="T126" s="287">
        <v>5.0000000000000001E-3</v>
      </c>
      <c r="U126" s="299">
        <f t="shared" si="22"/>
        <v>0.05</v>
      </c>
      <c r="V126" s="287">
        <v>0.113</v>
      </c>
      <c r="W126" s="299">
        <f t="shared" si="23"/>
        <v>1.1300000000000001</v>
      </c>
      <c r="X126" s="305" t="s">
        <v>598</v>
      </c>
      <c r="Y126" s="306"/>
      <c r="Z126" s="305" t="s">
        <v>598</v>
      </c>
      <c r="AA126" s="306"/>
      <c r="AB126" s="287">
        <v>0.13</v>
      </c>
      <c r="AC126" s="288">
        <f t="shared" si="20"/>
        <v>1.3</v>
      </c>
      <c r="AD126" s="287">
        <v>2.3E-2</v>
      </c>
      <c r="AE126" s="299">
        <f t="shared" si="21"/>
        <v>0.22999999999999998</v>
      </c>
    </row>
    <row r="127" spans="1:31" ht="16" thickBot="1" x14ac:dyDescent="0.4">
      <c r="A127" s="326"/>
      <c r="B127" s="327"/>
      <c r="C127" s="327"/>
      <c r="D127" s="328"/>
      <c r="E127" s="328"/>
      <c r="F127" s="327"/>
      <c r="G127" s="283">
        <v>4</v>
      </c>
      <c r="H127" s="287">
        <v>0.123</v>
      </c>
      <c r="I127" s="288">
        <f t="shared" si="12"/>
        <v>1.23</v>
      </c>
      <c r="J127" s="287">
        <v>2.9129999999999998</v>
      </c>
      <c r="K127" s="288">
        <f t="shared" si="13"/>
        <v>29.13</v>
      </c>
      <c r="L127" s="287">
        <v>1.9E-2</v>
      </c>
      <c r="M127" s="288">
        <f t="shared" si="14"/>
        <v>0.19</v>
      </c>
      <c r="N127" s="287">
        <v>0.111</v>
      </c>
      <c r="O127" s="288">
        <f t="shared" si="15"/>
        <v>1.1100000000000001</v>
      </c>
      <c r="P127" s="287">
        <v>7.0000000000000001E-3</v>
      </c>
      <c r="Q127" s="288">
        <f t="shared" si="16"/>
        <v>7.0000000000000007E-2</v>
      </c>
      <c r="R127" s="287">
        <v>7.1999999999999995E-2</v>
      </c>
      <c r="S127" s="288">
        <f t="shared" si="17"/>
        <v>0.72</v>
      </c>
      <c r="T127" s="287">
        <v>6.0000000000000001E-3</v>
      </c>
      <c r="U127" s="299">
        <f t="shared" si="22"/>
        <v>0.06</v>
      </c>
      <c r="V127" s="287">
        <v>0.155</v>
      </c>
      <c r="W127" s="299">
        <f t="shared" si="23"/>
        <v>1.55</v>
      </c>
      <c r="X127" s="305" t="s">
        <v>598</v>
      </c>
      <c r="Y127" s="306"/>
      <c r="Z127" s="287">
        <v>3.0000000000000001E-3</v>
      </c>
      <c r="AA127" s="288">
        <f t="shared" si="19"/>
        <v>0.03</v>
      </c>
      <c r="AB127" s="287">
        <v>2.9000000000000001E-2</v>
      </c>
      <c r="AC127" s="288">
        <f t="shared" si="20"/>
        <v>0.29000000000000004</v>
      </c>
      <c r="AD127" s="287">
        <v>8.9999999999999993E-3</v>
      </c>
      <c r="AE127" s="299">
        <f t="shared" si="21"/>
        <v>0.09</v>
      </c>
    </row>
    <row r="128" spans="1:31" ht="16" thickBot="1" x14ac:dyDescent="0.4">
      <c r="A128" s="323"/>
      <c r="B128" s="324"/>
      <c r="C128" s="324"/>
      <c r="D128" s="325"/>
      <c r="E128" s="325"/>
      <c r="F128" s="324"/>
      <c r="G128" s="283">
        <v>5</v>
      </c>
      <c r="H128" s="287">
        <v>9.0999999999999998E-2</v>
      </c>
      <c r="I128" s="288">
        <f t="shared" si="12"/>
        <v>0.90999999999999992</v>
      </c>
      <c r="J128" s="287">
        <v>0.753</v>
      </c>
      <c r="K128" s="288">
        <f t="shared" si="13"/>
        <v>7.53</v>
      </c>
      <c r="L128" s="287">
        <v>2.1000000000000001E-2</v>
      </c>
      <c r="M128" s="288">
        <f t="shared" si="14"/>
        <v>0.21000000000000002</v>
      </c>
      <c r="N128" s="287">
        <v>0.104</v>
      </c>
      <c r="O128" s="288">
        <f t="shared" si="15"/>
        <v>1.04</v>
      </c>
      <c r="P128" s="287">
        <v>1.0999999999999999E-2</v>
      </c>
      <c r="Q128" s="288">
        <f t="shared" si="16"/>
        <v>0.10999999999999999</v>
      </c>
      <c r="R128" s="287">
        <v>9.9000000000000005E-2</v>
      </c>
      <c r="S128" s="288">
        <f t="shared" si="17"/>
        <v>0.99</v>
      </c>
      <c r="T128" s="287">
        <v>5.0000000000000001E-3</v>
      </c>
      <c r="U128" s="299">
        <f t="shared" si="22"/>
        <v>0.05</v>
      </c>
      <c r="V128" s="287">
        <v>0.13800000000000001</v>
      </c>
      <c r="W128" s="299">
        <f t="shared" si="23"/>
        <v>1.3800000000000001</v>
      </c>
      <c r="X128" s="305" t="s">
        <v>598</v>
      </c>
      <c r="Y128" s="306"/>
      <c r="Z128" s="287">
        <v>7.0000000000000001E-3</v>
      </c>
      <c r="AA128" s="288">
        <f t="shared" si="19"/>
        <v>7.0000000000000007E-2</v>
      </c>
      <c r="AB128" s="287">
        <v>1.0999999999999999E-2</v>
      </c>
      <c r="AC128" s="288">
        <f t="shared" si="20"/>
        <v>0.10999999999999999</v>
      </c>
      <c r="AD128" s="287">
        <v>5.0000000000000001E-3</v>
      </c>
      <c r="AE128" s="299">
        <f t="shared" si="21"/>
        <v>0.05</v>
      </c>
    </row>
    <row r="129" spans="1:31" ht="16" thickBot="1" x14ac:dyDescent="0.4">
      <c r="A129" s="317" t="s">
        <v>106</v>
      </c>
      <c r="B129" s="319" t="s">
        <v>107</v>
      </c>
      <c r="C129" s="319" t="s">
        <v>21</v>
      </c>
      <c r="D129" s="321" t="s">
        <v>22</v>
      </c>
      <c r="E129" s="321" t="s">
        <v>87</v>
      </c>
      <c r="F129" s="319">
        <v>4</v>
      </c>
      <c r="G129" s="283">
        <v>1</v>
      </c>
      <c r="H129" s="287">
        <v>0.32300000000000001</v>
      </c>
      <c r="I129" s="288">
        <f t="shared" si="12"/>
        <v>3.23</v>
      </c>
      <c r="J129" s="287">
        <v>4.8680000000000003</v>
      </c>
      <c r="K129" s="288">
        <f t="shared" si="13"/>
        <v>48.680000000000007</v>
      </c>
      <c r="L129" s="287">
        <v>4.4999999999999998E-2</v>
      </c>
      <c r="M129" s="288">
        <f t="shared" si="14"/>
        <v>0.44999999999999996</v>
      </c>
      <c r="N129" s="287">
        <v>0.16800000000000001</v>
      </c>
      <c r="O129" s="288">
        <f t="shared" si="15"/>
        <v>1.6800000000000002</v>
      </c>
      <c r="P129" s="287">
        <v>2.1999999999999999E-2</v>
      </c>
      <c r="Q129" s="288">
        <f t="shared" si="16"/>
        <v>0.21999999999999997</v>
      </c>
      <c r="R129" s="287">
        <v>0.28599999999999998</v>
      </c>
      <c r="S129" s="288">
        <f t="shared" si="17"/>
        <v>2.86</v>
      </c>
      <c r="T129" s="287">
        <v>3.0000000000000001E-3</v>
      </c>
      <c r="U129" s="299">
        <f t="shared" si="22"/>
        <v>0.03</v>
      </c>
      <c r="V129" s="287">
        <v>4.2999999999999997E-2</v>
      </c>
      <c r="W129" s="299">
        <f t="shared" si="23"/>
        <v>0.42999999999999994</v>
      </c>
      <c r="X129" s="305" t="s">
        <v>598</v>
      </c>
      <c r="Y129" s="306"/>
      <c r="Z129" s="305" t="s">
        <v>598</v>
      </c>
      <c r="AA129" s="306"/>
      <c r="AB129" s="287">
        <v>9.9000000000000005E-2</v>
      </c>
      <c r="AC129" s="288">
        <f t="shared" si="20"/>
        <v>0.99</v>
      </c>
      <c r="AD129" s="287">
        <v>1.4E-2</v>
      </c>
      <c r="AE129" s="299">
        <f t="shared" si="21"/>
        <v>0.14000000000000001</v>
      </c>
    </row>
    <row r="130" spans="1:31" ht="16" thickBot="1" x14ac:dyDescent="0.4">
      <c r="A130" s="326"/>
      <c r="B130" s="327"/>
      <c r="C130" s="327"/>
      <c r="D130" s="328"/>
      <c r="E130" s="328"/>
      <c r="F130" s="327"/>
      <c r="G130" s="283">
        <v>2</v>
      </c>
      <c r="H130" s="287">
        <v>8.7999999999999995E-2</v>
      </c>
      <c r="I130" s="288">
        <f t="shared" si="12"/>
        <v>0.87999999999999989</v>
      </c>
      <c r="J130" s="287">
        <v>1.883</v>
      </c>
      <c r="K130" s="288">
        <f t="shared" si="13"/>
        <v>18.829999999999998</v>
      </c>
      <c r="L130" s="287">
        <v>1.4999999999999999E-2</v>
      </c>
      <c r="M130" s="288">
        <f t="shared" si="14"/>
        <v>0.15</v>
      </c>
      <c r="N130" s="287">
        <v>0.06</v>
      </c>
      <c r="O130" s="288">
        <f t="shared" si="15"/>
        <v>0.6</v>
      </c>
      <c r="P130" s="287">
        <v>4.0000000000000001E-3</v>
      </c>
      <c r="Q130" s="288">
        <f t="shared" si="16"/>
        <v>0.04</v>
      </c>
      <c r="R130" s="287">
        <v>7.2999999999999995E-2</v>
      </c>
      <c r="S130" s="288">
        <f t="shared" si="17"/>
        <v>0.73</v>
      </c>
      <c r="T130" s="287">
        <v>5.0000000000000001E-3</v>
      </c>
      <c r="U130" s="299">
        <f t="shared" si="22"/>
        <v>0.05</v>
      </c>
      <c r="V130" s="287">
        <v>0.123</v>
      </c>
      <c r="W130" s="299">
        <f t="shared" si="23"/>
        <v>1.23</v>
      </c>
      <c r="X130" s="305" t="s">
        <v>598</v>
      </c>
      <c r="Y130" s="306"/>
      <c r="Z130" s="287">
        <v>1E-3</v>
      </c>
      <c r="AA130" s="288">
        <f t="shared" si="19"/>
        <v>0.01</v>
      </c>
      <c r="AB130" s="287">
        <v>2.3E-2</v>
      </c>
      <c r="AC130" s="288">
        <f t="shared" si="20"/>
        <v>0.22999999999999998</v>
      </c>
      <c r="AD130" s="287">
        <v>7.0000000000000001E-3</v>
      </c>
      <c r="AE130" s="299">
        <f t="shared" si="21"/>
        <v>7.0000000000000007E-2</v>
      </c>
    </row>
    <row r="131" spans="1:31" ht="16" thickBot="1" x14ac:dyDescent="0.4">
      <c r="A131" s="326"/>
      <c r="B131" s="327"/>
      <c r="C131" s="327"/>
      <c r="D131" s="328"/>
      <c r="E131" s="328"/>
      <c r="F131" s="327"/>
      <c r="G131" s="283">
        <v>3</v>
      </c>
      <c r="H131" s="287">
        <v>9.1999999999999998E-2</v>
      </c>
      <c r="I131" s="288">
        <f t="shared" si="12"/>
        <v>0.91999999999999993</v>
      </c>
      <c r="J131" s="287">
        <v>2.5049999999999999</v>
      </c>
      <c r="K131" s="288">
        <f t="shared" si="13"/>
        <v>25.049999999999997</v>
      </c>
      <c r="L131" s="287">
        <v>1.9E-2</v>
      </c>
      <c r="M131" s="288">
        <f t="shared" si="14"/>
        <v>0.19</v>
      </c>
      <c r="N131" s="287">
        <v>9.9000000000000005E-2</v>
      </c>
      <c r="O131" s="288">
        <f t="shared" si="15"/>
        <v>0.99</v>
      </c>
      <c r="P131" s="287">
        <v>2E-3</v>
      </c>
      <c r="Q131" s="288">
        <f t="shared" si="16"/>
        <v>0.02</v>
      </c>
      <c r="R131" s="287">
        <v>4.5999999999999999E-2</v>
      </c>
      <c r="S131" s="288">
        <f t="shared" si="17"/>
        <v>0.45999999999999996</v>
      </c>
      <c r="T131" s="287">
        <v>2E-3</v>
      </c>
      <c r="U131" s="299">
        <f t="shared" si="22"/>
        <v>0.02</v>
      </c>
      <c r="V131" s="287">
        <v>4.1000000000000002E-2</v>
      </c>
      <c r="W131" s="299">
        <f t="shared" si="23"/>
        <v>0.41000000000000003</v>
      </c>
      <c r="X131" s="305" t="s">
        <v>598</v>
      </c>
      <c r="Y131" s="306"/>
      <c r="Z131" s="305" t="s">
        <v>598</v>
      </c>
      <c r="AA131" s="306"/>
      <c r="AB131" s="287">
        <v>5.1999999999999998E-2</v>
      </c>
      <c r="AC131" s="288">
        <f t="shared" si="20"/>
        <v>0.52</v>
      </c>
      <c r="AD131" s="287">
        <v>1.2E-2</v>
      </c>
      <c r="AE131" s="299">
        <f t="shared" si="21"/>
        <v>0.12</v>
      </c>
    </row>
    <row r="132" spans="1:31" ht="16" thickBot="1" x14ac:dyDescent="0.4">
      <c r="A132" s="323"/>
      <c r="B132" s="324"/>
      <c r="C132" s="324"/>
      <c r="D132" s="325"/>
      <c r="E132" s="325"/>
      <c r="F132" s="324"/>
      <c r="G132" s="283">
        <v>4</v>
      </c>
      <c r="H132" s="287">
        <v>8.7999999999999995E-2</v>
      </c>
      <c r="I132" s="288">
        <f t="shared" si="12"/>
        <v>0.87999999999999989</v>
      </c>
      <c r="J132" s="287">
        <v>2.2450000000000001</v>
      </c>
      <c r="K132" s="288">
        <f t="shared" si="13"/>
        <v>22.450000000000003</v>
      </c>
      <c r="L132" s="287">
        <v>2.3E-2</v>
      </c>
      <c r="M132" s="288">
        <f t="shared" si="14"/>
        <v>0.22999999999999998</v>
      </c>
      <c r="N132" s="287">
        <v>8.8999999999999996E-2</v>
      </c>
      <c r="O132" s="288">
        <f t="shared" si="15"/>
        <v>0.8899999999999999</v>
      </c>
      <c r="P132" s="287">
        <v>1.0999999999999999E-2</v>
      </c>
      <c r="Q132" s="288">
        <f t="shared" si="16"/>
        <v>0.10999999999999999</v>
      </c>
      <c r="R132" s="287">
        <v>0.105</v>
      </c>
      <c r="S132" s="288">
        <f t="shared" si="17"/>
        <v>1.05</v>
      </c>
      <c r="T132" s="287">
        <v>6.0000000000000001E-3</v>
      </c>
      <c r="U132" s="299">
        <f t="shared" si="22"/>
        <v>0.06</v>
      </c>
      <c r="V132" s="287">
        <v>6.8000000000000005E-2</v>
      </c>
      <c r="W132" s="299">
        <f t="shared" si="23"/>
        <v>0.68</v>
      </c>
      <c r="X132" s="287">
        <v>5.0000000000000001E-3</v>
      </c>
      <c r="Y132" s="288">
        <f t="shared" si="18"/>
        <v>0.05</v>
      </c>
      <c r="Z132" s="287">
        <v>5.0000000000000001E-3</v>
      </c>
      <c r="AA132" s="288">
        <f t="shared" si="19"/>
        <v>0.05</v>
      </c>
      <c r="AB132" s="287">
        <v>1.4E-2</v>
      </c>
      <c r="AC132" s="288">
        <f t="shared" si="20"/>
        <v>0.14000000000000001</v>
      </c>
      <c r="AD132" s="287">
        <v>2E-3</v>
      </c>
      <c r="AE132" s="299">
        <f t="shared" si="21"/>
        <v>0.02</v>
      </c>
    </row>
    <row r="133" spans="1:31" ht="16" thickBot="1" x14ac:dyDescent="0.4">
      <c r="A133" s="317" t="s">
        <v>108</v>
      </c>
      <c r="B133" s="319" t="s">
        <v>109</v>
      </c>
      <c r="C133" s="319" t="s">
        <v>21</v>
      </c>
      <c r="D133" s="321" t="s">
        <v>22</v>
      </c>
      <c r="E133" s="321" t="s">
        <v>87</v>
      </c>
      <c r="F133" s="319">
        <v>3</v>
      </c>
      <c r="G133" s="283">
        <v>1</v>
      </c>
      <c r="H133" s="287">
        <v>8.6999999999999994E-2</v>
      </c>
      <c r="I133" s="288">
        <f t="shared" si="12"/>
        <v>0.86999999999999988</v>
      </c>
      <c r="J133" s="287">
        <v>2.8929999999999998</v>
      </c>
      <c r="K133" s="288">
        <f t="shared" si="13"/>
        <v>28.93</v>
      </c>
      <c r="L133" s="287">
        <v>1.6E-2</v>
      </c>
      <c r="M133" s="288">
        <f t="shared" si="14"/>
        <v>0.16</v>
      </c>
      <c r="N133" s="287">
        <v>0.112</v>
      </c>
      <c r="O133" s="288">
        <f t="shared" si="15"/>
        <v>1.1200000000000001</v>
      </c>
      <c r="P133" s="287">
        <v>8.0000000000000002E-3</v>
      </c>
      <c r="Q133" s="288">
        <f t="shared" si="16"/>
        <v>0.08</v>
      </c>
      <c r="R133" s="287">
        <v>7.3999999999999996E-2</v>
      </c>
      <c r="S133" s="288">
        <f t="shared" si="17"/>
        <v>0.74</v>
      </c>
      <c r="T133" s="287">
        <v>6.0000000000000001E-3</v>
      </c>
      <c r="U133" s="299">
        <f t="shared" si="22"/>
        <v>0.06</v>
      </c>
      <c r="V133" s="287">
        <v>0.223</v>
      </c>
      <c r="W133" s="299">
        <f t="shared" si="23"/>
        <v>2.23</v>
      </c>
      <c r="X133" s="305" t="s">
        <v>598</v>
      </c>
      <c r="Y133" s="306"/>
      <c r="Z133" s="287">
        <v>6.0000000000000001E-3</v>
      </c>
      <c r="AA133" s="288">
        <f t="shared" si="19"/>
        <v>0.06</v>
      </c>
      <c r="AB133" s="287">
        <v>2.7E-2</v>
      </c>
      <c r="AC133" s="288">
        <f t="shared" si="20"/>
        <v>0.27</v>
      </c>
      <c r="AD133" s="287">
        <v>1.0999999999999999E-2</v>
      </c>
      <c r="AE133" s="299">
        <f t="shared" si="21"/>
        <v>0.10999999999999999</v>
      </c>
    </row>
    <row r="134" spans="1:31" ht="16" thickBot="1" x14ac:dyDescent="0.4">
      <c r="A134" s="326"/>
      <c r="B134" s="327"/>
      <c r="C134" s="327"/>
      <c r="D134" s="328"/>
      <c r="E134" s="328"/>
      <c r="F134" s="327"/>
      <c r="G134" s="283">
        <v>2</v>
      </c>
      <c r="H134" s="287">
        <v>6.5000000000000002E-2</v>
      </c>
      <c r="I134" s="288">
        <f t="shared" si="12"/>
        <v>0.65</v>
      </c>
      <c r="J134" s="287">
        <v>1.8049999999999999</v>
      </c>
      <c r="K134" s="288">
        <f t="shared" si="13"/>
        <v>18.05</v>
      </c>
      <c r="L134" s="287">
        <v>8.9999999999999993E-3</v>
      </c>
      <c r="M134" s="288">
        <f t="shared" si="14"/>
        <v>0.09</v>
      </c>
      <c r="N134" s="287">
        <v>5.8000000000000003E-2</v>
      </c>
      <c r="O134" s="288">
        <f t="shared" si="15"/>
        <v>0.58000000000000007</v>
      </c>
      <c r="P134" s="287">
        <v>5.0000000000000001E-3</v>
      </c>
      <c r="Q134" s="288">
        <f t="shared" si="16"/>
        <v>0.05</v>
      </c>
      <c r="R134" s="287">
        <v>4.9000000000000002E-2</v>
      </c>
      <c r="S134" s="288">
        <f t="shared" si="17"/>
        <v>0.49</v>
      </c>
      <c r="T134" s="287">
        <v>8.0000000000000002E-3</v>
      </c>
      <c r="U134" s="299">
        <f t="shared" si="22"/>
        <v>0.08</v>
      </c>
      <c r="V134" s="287">
        <v>0.33300000000000002</v>
      </c>
      <c r="W134" s="299">
        <f t="shared" si="23"/>
        <v>3.33</v>
      </c>
      <c r="X134" s="305" t="s">
        <v>598</v>
      </c>
      <c r="Y134" s="306"/>
      <c r="Z134" s="287">
        <v>8.9999999999999993E-3</v>
      </c>
      <c r="AA134" s="288">
        <f t="shared" si="19"/>
        <v>0.09</v>
      </c>
      <c r="AB134" s="287">
        <v>3.1E-2</v>
      </c>
      <c r="AC134" s="288">
        <f t="shared" si="20"/>
        <v>0.31</v>
      </c>
      <c r="AD134" s="287">
        <v>8.0000000000000002E-3</v>
      </c>
      <c r="AE134" s="299">
        <f t="shared" si="21"/>
        <v>0.08</v>
      </c>
    </row>
    <row r="135" spans="1:31" ht="16" thickBot="1" x14ac:dyDescent="0.4">
      <c r="A135" s="323"/>
      <c r="B135" s="324"/>
      <c r="C135" s="324"/>
      <c r="D135" s="325"/>
      <c r="E135" s="325"/>
      <c r="F135" s="324"/>
      <c r="G135" s="283">
        <v>3</v>
      </c>
      <c r="H135" s="287">
        <v>9.2999999999999999E-2</v>
      </c>
      <c r="I135" s="288">
        <f t="shared" ref="I135:I198" si="24">H135*10</f>
        <v>0.92999999999999994</v>
      </c>
      <c r="J135" s="287">
        <v>3.3919999999999999</v>
      </c>
      <c r="K135" s="288">
        <f t="shared" ref="K135:K198" si="25">J135*10</f>
        <v>33.92</v>
      </c>
      <c r="L135" s="287">
        <v>1.7999999999999999E-2</v>
      </c>
      <c r="M135" s="288">
        <f t="shared" ref="M135:M198" si="26">L135*10</f>
        <v>0.18</v>
      </c>
      <c r="N135" s="287">
        <v>0.13800000000000001</v>
      </c>
      <c r="O135" s="288">
        <f t="shared" ref="O135:O198" si="27">N135*10</f>
        <v>1.3800000000000001</v>
      </c>
      <c r="P135" s="287">
        <v>1.4E-2</v>
      </c>
      <c r="Q135" s="288">
        <f t="shared" ref="Q135:Q198" si="28">P135*10</f>
        <v>0.14000000000000001</v>
      </c>
      <c r="R135" s="287">
        <v>0.10199999999999999</v>
      </c>
      <c r="S135" s="288">
        <f t="shared" ref="S135:S198" si="29">R135*10</f>
        <v>1.02</v>
      </c>
      <c r="T135" s="287">
        <v>6.0000000000000001E-3</v>
      </c>
      <c r="U135" s="299">
        <f t="shared" ref="U135:U198" si="30">T135*10</f>
        <v>0.06</v>
      </c>
      <c r="V135" s="287">
        <v>0.28100000000000003</v>
      </c>
      <c r="W135" s="299">
        <f t="shared" ref="W135:W198" si="31">V135*10</f>
        <v>2.8100000000000005</v>
      </c>
      <c r="X135" s="305" t="s">
        <v>597</v>
      </c>
      <c r="Y135" s="306"/>
      <c r="Z135" s="287">
        <v>1.4E-2</v>
      </c>
      <c r="AA135" s="288">
        <f t="shared" ref="AA135:AA198" si="32">Z135*10</f>
        <v>0.14000000000000001</v>
      </c>
      <c r="AB135" s="287">
        <v>1.9E-2</v>
      </c>
      <c r="AC135" s="288">
        <f t="shared" ref="AC135:AC198" si="33">AB135*10</f>
        <v>0.19</v>
      </c>
      <c r="AD135" s="287">
        <v>5.0000000000000001E-3</v>
      </c>
      <c r="AE135" s="299">
        <f t="shared" ref="AE135:AE198" si="34">AD135*10</f>
        <v>0.05</v>
      </c>
    </row>
    <row r="136" spans="1:31" ht="16" thickBot="1" x14ac:dyDescent="0.4">
      <c r="A136" s="12" t="s">
        <v>110</v>
      </c>
      <c r="B136" s="11" t="s">
        <v>111</v>
      </c>
      <c r="C136" s="11" t="s">
        <v>21</v>
      </c>
      <c r="D136" s="13" t="s">
        <v>22</v>
      </c>
      <c r="E136" s="13" t="s">
        <v>87</v>
      </c>
      <c r="F136" s="11">
        <v>1</v>
      </c>
      <c r="G136" s="283">
        <v>1</v>
      </c>
      <c r="H136" s="287">
        <v>0.15</v>
      </c>
      <c r="I136" s="288">
        <f t="shared" si="24"/>
        <v>1.5</v>
      </c>
      <c r="J136" s="287">
        <v>3.831</v>
      </c>
      <c r="K136" s="288">
        <f t="shared" si="25"/>
        <v>38.31</v>
      </c>
      <c r="L136" s="287">
        <v>2.1000000000000001E-2</v>
      </c>
      <c r="M136" s="288">
        <f t="shared" si="26"/>
        <v>0.21000000000000002</v>
      </c>
      <c r="N136" s="287">
        <v>0.106</v>
      </c>
      <c r="O136" s="288">
        <f t="shared" si="27"/>
        <v>1.06</v>
      </c>
      <c r="P136" s="287">
        <v>7.0000000000000001E-3</v>
      </c>
      <c r="Q136" s="288">
        <f t="shared" si="28"/>
        <v>7.0000000000000007E-2</v>
      </c>
      <c r="R136" s="287">
        <v>0.12</v>
      </c>
      <c r="S136" s="288">
        <f t="shared" si="29"/>
        <v>1.2</v>
      </c>
      <c r="T136" s="287">
        <v>3.0000000000000001E-3</v>
      </c>
      <c r="U136" s="299">
        <f t="shared" si="30"/>
        <v>0.03</v>
      </c>
      <c r="V136" s="287">
        <v>5.8999999999999997E-2</v>
      </c>
      <c r="W136" s="299">
        <f t="shared" si="31"/>
        <v>0.59</v>
      </c>
      <c r="X136" s="305" t="s">
        <v>598</v>
      </c>
      <c r="Y136" s="306"/>
      <c r="Z136" s="305" t="s">
        <v>598</v>
      </c>
      <c r="AA136" s="306"/>
      <c r="AB136" s="287">
        <v>5.0999999999999997E-2</v>
      </c>
      <c r="AC136" s="288">
        <f t="shared" si="33"/>
        <v>0.51</v>
      </c>
      <c r="AD136" s="287">
        <v>8.9999999999999993E-3</v>
      </c>
      <c r="AE136" s="299">
        <f t="shared" si="34"/>
        <v>0.09</v>
      </c>
    </row>
    <row r="137" spans="1:31" ht="16" thickBot="1" x14ac:dyDescent="0.4">
      <c r="A137" s="317" t="s">
        <v>112</v>
      </c>
      <c r="B137" s="319" t="s">
        <v>113</v>
      </c>
      <c r="C137" s="319" t="s">
        <v>21</v>
      </c>
      <c r="D137" s="321" t="s">
        <v>34</v>
      </c>
      <c r="E137" s="321" t="s">
        <v>26</v>
      </c>
      <c r="F137" s="319">
        <v>7</v>
      </c>
      <c r="G137" s="283">
        <v>1</v>
      </c>
      <c r="H137" s="287">
        <v>3.0000000000000001E-3</v>
      </c>
      <c r="I137" s="288">
        <f t="shared" si="24"/>
        <v>0.03</v>
      </c>
      <c r="J137" s="287">
        <v>1.2E-2</v>
      </c>
      <c r="K137" s="288">
        <f t="shared" si="25"/>
        <v>0.12</v>
      </c>
      <c r="L137" s="287">
        <v>0.128</v>
      </c>
      <c r="M137" s="288">
        <f t="shared" si="26"/>
        <v>1.28</v>
      </c>
      <c r="N137" s="287">
        <v>4.4000000000000004</v>
      </c>
      <c r="O137" s="288">
        <f t="shared" si="27"/>
        <v>44</v>
      </c>
      <c r="P137" s="287">
        <v>1.2E-2</v>
      </c>
      <c r="Q137" s="288">
        <f t="shared" si="28"/>
        <v>0.12</v>
      </c>
      <c r="R137" s="287">
        <v>0.20699999999999999</v>
      </c>
      <c r="S137" s="288">
        <f t="shared" si="29"/>
        <v>2.0699999999999998</v>
      </c>
      <c r="T137" s="287">
        <v>2E-3</v>
      </c>
      <c r="U137" s="299">
        <f t="shared" si="30"/>
        <v>0.02</v>
      </c>
      <c r="V137" s="287">
        <v>4.0000000000000001E-3</v>
      </c>
      <c r="W137" s="299">
        <f t="shared" si="31"/>
        <v>0.04</v>
      </c>
      <c r="X137" s="305" t="s">
        <v>597</v>
      </c>
      <c r="Y137" s="306"/>
      <c r="Z137" s="287">
        <v>5.3999999999999999E-2</v>
      </c>
      <c r="AA137" s="288">
        <f t="shared" si="32"/>
        <v>0.54</v>
      </c>
      <c r="AB137" s="287">
        <v>2.1000000000000001E-2</v>
      </c>
      <c r="AC137" s="288">
        <f t="shared" si="33"/>
        <v>0.21000000000000002</v>
      </c>
      <c r="AD137" s="287">
        <v>4.0000000000000001E-3</v>
      </c>
      <c r="AE137" s="299">
        <f t="shared" si="34"/>
        <v>0.04</v>
      </c>
    </row>
    <row r="138" spans="1:31" ht="16" thickBot="1" x14ac:dyDescent="0.4">
      <c r="A138" s="326"/>
      <c r="B138" s="327"/>
      <c r="C138" s="327"/>
      <c r="D138" s="328"/>
      <c r="E138" s="328"/>
      <c r="F138" s="327"/>
      <c r="G138" s="283">
        <v>2</v>
      </c>
      <c r="H138" s="287">
        <v>2E-3</v>
      </c>
      <c r="I138" s="288">
        <f t="shared" si="24"/>
        <v>0.02</v>
      </c>
      <c r="J138" s="287">
        <v>1.0999999999999999E-2</v>
      </c>
      <c r="K138" s="288">
        <f t="shared" si="25"/>
        <v>0.10999999999999999</v>
      </c>
      <c r="L138" s="287">
        <v>0.114</v>
      </c>
      <c r="M138" s="288">
        <f t="shared" si="26"/>
        <v>1.1400000000000001</v>
      </c>
      <c r="N138" s="287">
        <v>3.843</v>
      </c>
      <c r="O138" s="288">
        <f t="shared" si="27"/>
        <v>38.43</v>
      </c>
      <c r="P138" s="287">
        <v>1.7000000000000001E-2</v>
      </c>
      <c r="Q138" s="288">
        <f t="shared" si="28"/>
        <v>0.17</v>
      </c>
      <c r="R138" s="287">
        <v>0.23599999999999999</v>
      </c>
      <c r="S138" s="288">
        <f t="shared" si="29"/>
        <v>2.36</v>
      </c>
      <c r="T138" s="287">
        <v>7.0000000000000001E-3</v>
      </c>
      <c r="U138" s="299">
        <f t="shared" si="30"/>
        <v>7.0000000000000007E-2</v>
      </c>
      <c r="V138" s="287">
        <v>1.0999999999999999E-2</v>
      </c>
      <c r="W138" s="299">
        <f t="shared" si="31"/>
        <v>0.10999999999999999</v>
      </c>
      <c r="X138" s="287">
        <v>1E-3</v>
      </c>
      <c r="Y138" s="288">
        <f t="shared" ref="Y138:Y197" si="35">X138*10</f>
        <v>0.01</v>
      </c>
      <c r="Z138" s="287">
        <v>6.8000000000000005E-2</v>
      </c>
      <c r="AA138" s="288">
        <f t="shared" si="32"/>
        <v>0.68</v>
      </c>
      <c r="AB138" s="287">
        <v>0.02</v>
      </c>
      <c r="AC138" s="288">
        <f t="shared" si="33"/>
        <v>0.2</v>
      </c>
      <c r="AD138" s="305" t="s">
        <v>598</v>
      </c>
      <c r="AE138" s="306"/>
    </row>
    <row r="139" spans="1:31" ht="16" thickBot="1" x14ac:dyDescent="0.4">
      <c r="A139" s="326"/>
      <c r="B139" s="327"/>
      <c r="C139" s="327"/>
      <c r="D139" s="328"/>
      <c r="E139" s="328"/>
      <c r="F139" s="327"/>
      <c r="G139" s="283">
        <v>3</v>
      </c>
      <c r="H139" s="305" t="s">
        <v>597</v>
      </c>
      <c r="I139" s="306"/>
      <c r="J139" s="287">
        <v>1.2E-2</v>
      </c>
      <c r="K139" s="288">
        <f t="shared" si="25"/>
        <v>0.12</v>
      </c>
      <c r="L139" s="287">
        <v>0.104</v>
      </c>
      <c r="M139" s="288">
        <f t="shared" si="26"/>
        <v>1.04</v>
      </c>
      <c r="N139" s="287">
        <v>3.5129999999999999</v>
      </c>
      <c r="O139" s="288">
        <f t="shared" si="27"/>
        <v>35.129999999999995</v>
      </c>
      <c r="P139" s="287">
        <v>1.0999999999999999E-2</v>
      </c>
      <c r="Q139" s="288">
        <f t="shared" si="28"/>
        <v>0.10999999999999999</v>
      </c>
      <c r="R139" s="287">
        <v>0.184</v>
      </c>
      <c r="S139" s="288">
        <f t="shared" si="29"/>
        <v>1.8399999999999999</v>
      </c>
      <c r="T139" s="287">
        <v>5.0000000000000001E-3</v>
      </c>
      <c r="U139" s="299">
        <f t="shared" si="30"/>
        <v>0.05</v>
      </c>
      <c r="V139" s="287">
        <v>1.2999999999999999E-2</v>
      </c>
      <c r="W139" s="299">
        <f t="shared" si="31"/>
        <v>0.13</v>
      </c>
      <c r="X139" s="287">
        <v>1E-3</v>
      </c>
      <c r="Y139" s="288">
        <f t="shared" si="35"/>
        <v>0.01</v>
      </c>
      <c r="Z139" s="287">
        <v>5.8999999999999997E-2</v>
      </c>
      <c r="AA139" s="288">
        <f t="shared" si="32"/>
        <v>0.59</v>
      </c>
      <c r="AB139" s="287">
        <v>0.01</v>
      </c>
      <c r="AC139" s="288">
        <f t="shared" si="33"/>
        <v>0.1</v>
      </c>
      <c r="AD139" s="305" t="s">
        <v>598</v>
      </c>
      <c r="AE139" s="306"/>
    </row>
    <row r="140" spans="1:31" ht="16" thickBot="1" x14ac:dyDescent="0.4">
      <c r="A140" s="326"/>
      <c r="B140" s="327"/>
      <c r="C140" s="327"/>
      <c r="D140" s="328"/>
      <c r="E140" s="328"/>
      <c r="F140" s="327"/>
      <c r="G140" s="283">
        <v>4</v>
      </c>
      <c r="H140" s="287">
        <v>1E-3</v>
      </c>
      <c r="I140" s="288">
        <f t="shared" si="24"/>
        <v>0.01</v>
      </c>
      <c r="J140" s="287">
        <v>7.0000000000000001E-3</v>
      </c>
      <c r="K140" s="288">
        <f t="shared" si="25"/>
        <v>7.0000000000000007E-2</v>
      </c>
      <c r="L140" s="287">
        <v>6.5000000000000002E-2</v>
      </c>
      <c r="M140" s="288">
        <f t="shared" si="26"/>
        <v>0.65</v>
      </c>
      <c r="N140" s="287">
        <v>2.6789999999999998</v>
      </c>
      <c r="O140" s="288">
        <f t="shared" si="27"/>
        <v>26.79</v>
      </c>
      <c r="P140" s="287">
        <v>5.3999999999999999E-2</v>
      </c>
      <c r="Q140" s="288">
        <f t="shared" si="28"/>
        <v>0.54</v>
      </c>
      <c r="R140" s="287">
        <v>8.7999999999999995E-2</v>
      </c>
      <c r="S140" s="288">
        <f t="shared" si="29"/>
        <v>0.87999999999999989</v>
      </c>
      <c r="T140" s="287">
        <v>6.0000000000000001E-3</v>
      </c>
      <c r="U140" s="299">
        <f t="shared" si="30"/>
        <v>0.06</v>
      </c>
      <c r="V140" s="287">
        <v>6.0000000000000001E-3</v>
      </c>
      <c r="W140" s="299">
        <f t="shared" si="31"/>
        <v>0.06</v>
      </c>
      <c r="X140" s="305" t="s">
        <v>597</v>
      </c>
      <c r="Y140" s="306"/>
      <c r="Z140" s="287">
        <v>2.9000000000000001E-2</v>
      </c>
      <c r="AA140" s="288">
        <f t="shared" si="32"/>
        <v>0.29000000000000004</v>
      </c>
      <c r="AB140" s="287">
        <v>8.9999999999999993E-3</v>
      </c>
      <c r="AC140" s="288">
        <f t="shared" si="33"/>
        <v>0.09</v>
      </c>
      <c r="AD140" s="305" t="s">
        <v>598</v>
      </c>
      <c r="AE140" s="306"/>
    </row>
    <row r="141" spans="1:31" ht="16" thickBot="1" x14ac:dyDescent="0.4">
      <c r="A141" s="326"/>
      <c r="B141" s="327"/>
      <c r="C141" s="327"/>
      <c r="D141" s="328"/>
      <c r="E141" s="328"/>
      <c r="F141" s="327"/>
      <c r="G141" s="283">
        <v>5</v>
      </c>
      <c r="H141" s="305" t="s">
        <v>597</v>
      </c>
      <c r="I141" s="306"/>
      <c r="J141" s="287">
        <v>0.01</v>
      </c>
      <c r="K141" s="288">
        <f t="shared" si="25"/>
        <v>0.1</v>
      </c>
      <c r="L141" s="287">
        <v>6.2E-2</v>
      </c>
      <c r="M141" s="288">
        <f t="shared" si="26"/>
        <v>0.62</v>
      </c>
      <c r="N141" s="287">
        <v>3.0670000000000002</v>
      </c>
      <c r="O141" s="288">
        <f t="shared" si="27"/>
        <v>30.67</v>
      </c>
      <c r="P141" s="287">
        <v>8.9999999999999993E-3</v>
      </c>
      <c r="Q141" s="288">
        <f t="shared" si="28"/>
        <v>0.09</v>
      </c>
      <c r="R141" s="287">
        <v>0.13200000000000001</v>
      </c>
      <c r="S141" s="288">
        <f t="shared" si="29"/>
        <v>1.32</v>
      </c>
      <c r="T141" s="287">
        <v>5.0000000000000001E-3</v>
      </c>
      <c r="U141" s="299">
        <f t="shared" si="30"/>
        <v>0.05</v>
      </c>
      <c r="V141" s="287">
        <v>1.2E-2</v>
      </c>
      <c r="W141" s="299">
        <f t="shared" si="31"/>
        <v>0.12</v>
      </c>
      <c r="X141" s="305" t="s">
        <v>597</v>
      </c>
      <c r="Y141" s="306"/>
      <c r="Z141" s="287">
        <v>2.8000000000000001E-2</v>
      </c>
      <c r="AA141" s="288">
        <f t="shared" si="32"/>
        <v>0.28000000000000003</v>
      </c>
      <c r="AB141" s="287">
        <v>2E-3</v>
      </c>
      <c r="AC141" s="288">
        <f t="shared" si="33"/>
        <v>0.02</v>
      </c>
      <c r="AD141" s="305" t="s">
        <v>598</v>
      </c>
      <c r="AE141" s="306"/>
    </row>
    <row r="142" spans="1:31" ht="16" thickBot="1" x14ac:dyDescent="0.4">
      <c r="A142" s="326"/>
      <c r="B142" s="327"/>
      <c r="C142" s="327"/>
      <c r="D142" s="328"/>
      <c r="E142" s="328"/>
      <c r="F142" s="327"/>
      <c r="G142" s="283">
        <v>6</v>
      </c>
      <c r="H142" s="287">
        <v>2E-3</v>
      </c>
      <c r="I142" s="288">
        <f t="shared" si="24"/>
        <v>0.02</v>
      </c>
      <c r="J142" s="287">
        <v>0.01</v>
      </c>
      <c r="K142" s="288">
        <f t="shared" si="25"/>
        <v>0.1</v>
      </c>
      <c r="L142" s="287">
        <v>0.14599999999999999</v>
      </c>
      <c r="M142" s="288">
        <f t="shared" si="26"/>
        <v>1.46</v>
      </c>
      <c r="N142" s="287">
        <v>4.9880000000000004</v>
      </c>
      <c r="O142" s="288">
        <f t="shared" si="27"/>
        <v>49.88</v>
      </c>
      <c r="P142" s="287">
        <v>1.2999999999999999E-2</v>
      </c>
      <c r="Q142" s="288">
        <f t="shared" si="28"/>
        <v>0.13</v>
      </c>
      <c r="R142" s="287">
        <v>0.27700000000000002</v>
      </c>
      <c r="S142" s="288">
        <f t="shared" si="29"/>
        <v>2.7700000000000005</v>
      </c>
      <c r="T142" s="287">
        <v>8.9999999999999993E-3</v>
      </c>
      <c r="U142" s="299">
        <f t="shared" si="30"/>
        <v>0.09</v>
      </c>
      <c r="V142" s="287">
        <v>1.4999999999999999E-2</v>
      </c>
      <c r="W142" s="299">
        <f t="shared" si="31"/>
        <v>0.15</v>
      </c>
      <c r="X142" s="287">
        <v>3.0000000000000001E-3</v>
      </c>
      <c r="Y142" s="288">
        <f t="shared" si="35"/>
        <v>0.03</v>
      </c>
      <c r="Z142" s="287">
        <v>7.4999999999999997E-2</v>
      </c>
      <c r="AA142" s="288">
        <f t="shared" si="32"/>
        <v>0.75</v>
      </c>
      <c r="AB142" s="287">
        <v>1.4999999999999999E-2</v>
      </c>
      <c r="AC142" s="288">
        <f t="shared" si="33"/>
        <v>0.15</v>
      </c>
      <c r="AD142" s="305" t="s">
        <v>598</v>
      </c>
      <c r="AE142" s="306"/>
    </row>
    <row r="143" spans="1:31" ht="16" thickBot="1" x14ac:dyDescent="0.4">
      <c r="A143" s="323"/>
      <c r="B143" s="324"/>
      <c r="C143" s="324"/>
      <c r="D143" s="325"/>
      <c r="E143" s="325"/>
      <c r="F143" s="324"/>
      <c r="G143" s="283">
        <v>7</v>
      </c>
      <c r="H143" s="305" t="s">
        <v>598</v>
      </c>
      <c r="I143" s="306"/>
      <c r="J143" s="305" t="s">
        <v>598</v>
      </c>
      <c r="K143" s="306"/>
      <c r="L143" s="287">
        <v>6.8000000000000005E-2</v>
      </c>
      <c r="M143" s="288">
        <f t="shared" si="26"/>
        <v>0.68</v>
      </c>
      <c r="N143" s="287">
        <v>2.516</v>
      </c>
      <c r="O143" s="288">
        <f t="shared" si="27"/>
        <v>25.16</v>
      </c>
      <c r="P143" s="287">
        <v>1.6E-2</v>
      </c>
      <c r="Q143" s="288">
        <f t="shared" si="28"/>
        <v>0.16</v>
      </c>
      <c r="R143" s="287">
        <v>0.112</v>
      </c>
      <c r="S143" s="288">
        <f t="shared" si="29"/>
        <v>1.1200000000000001</v>
      </c>
      <c r="T143" s="310" t="s">
        <v>598</v>
      </c>
      <c r="U143" s="311"/>
      <c r="V143" s="310" t="s">
        <v>598</v>
      </c>
      <c r="W143" s="311"/>
      <c r="X143" s="305" t="s">
        <v>597</v>
      </c>
      <c r="Y143" s="306"/>
      <c r="Z143" s="287">
        <v>2.9000000000000001E-2</v>
      </c>
      <c r="AA143" s="288">
        <f t="shared" si="32"/>
        <v>0.29000000000000004</v>
      </c>
      <c r="AB143" s="305" t="s">
        <v>597</v>
      </c>
      <c r="AC143" s="306"/>
      <c r="AD143" s="305" t="s">
        <v>598</v>
      </c>
      <c r="AE143" s="306"/>
    </row>
    <row r="144" spans="1:31" ht="16" thickBot="1" x14ac:dyDescent="0.4">
      <c r="A144" s="317" t="s">
        <v>114</v>
      </c>
      <c r="B144" s="319" t="s">
        <v>115</v>
      </c>
      <c r="C144" s="319" t="s">
        <v>21</v>
      </c>
      <c r="D144" s="321" t="s">
        <v>22</v>
      </c>
      <c r="E144" s="321" t="s">
        <v>87</v>
      </c>
      <c r="F144" s="319">
        <v>8</v>
      </c>
      <c r="G144" s="283">
        <v>1</v>
      </c>
      <c r="H144" s="287">
        <v>0.126</v>
      </c>
      <c r="I144" s="288">
        <f t="shared" si="24"/>
        <v>1.26</v>
      </c>
      <c r="J144" s="287">
        <v>0.94699999999999995</v>
      </c>
      <c r="K144" s="288">
        <f t="shared" si="25"/>
        <v>9.4699999999999989</v>
      </c>
      <c r="L144" s="287">
        <v>1.6E-2</v>
      </c>
      <c r="M144" s="288">
        <f t="shared" si="26"/>
        <v>0.16</v>
      </c>
      <c r="N144" s="287">
        <v>3.2000000000000001E-2</v>
      </c>
      <c r="O144" s="288">
        <f t="shared" si="27"/>
        <v>0.32</v>
      </c>
      <c r="P144" s="287">
        <v>5.0000000000000001E-3</v>
      </c>
      <c r="Q144" s="288">
        <f t="shared" si="28"/>
        <v>0.05</v>
      </c>
      <c r="R144" s="287">
        <v>1.6E-2</v>
      </c>
      <c r="S144" s="288">
        <f t="shared" si="29"/>
        <v>0.16</v>
      </c>
      <c r="T144" s="287">
        <v>4.0000000000000001E-3</v>
      </c>
      <c r="U144" s="299">
        <f t="shared" si="30"/>
        <v>0.04</v>
      </c>
      <c r="V144" s="287">
        <v>2.1000000000000001E-2</v>
      </c>
      <c r="W144" s="299">
        <f t="shared" si="31"/>
        <v>0.21000000000000002</v>
      </c>
      <c r="X144" s="305" t="s">
        <v>598</v>
      </c>
      <c r="Y144" s="306"/>
      <c r="Z144" s="287">
        <v>1E-3</v>
      </c>
      <c r="AA144" s="288">
        <f t="shared" si="32"/>
        <v>0.01</v>
      </c>
      <c r="AB144" s="287">
        <v>6.0999999999999999E-2</v>
      </c>
      <c r="AC144" s="288">
        <f t="shared" si="33"/>
        <v>0.61</v>
      </c>
      <c r="AD144" s="287">
        <v>1.4999999999999999E-2</v>
      </c>
      <c r="AE144" s="299">
        <f t="shared" si="34"/>
        <v>0.15</v>
      </c>
    </row>
    <row r="145" spans="1:31" ht="16" thickBot="1" x14ac:dyDescent="0.4">
      <c r="A145" s="326"/>
      <c r="B145" s="327"/>
      <c r="C145" s="327"/>
      <c r="D145" s="328"/>
      <c r="E145" s="328"/>
      <c r="F145" s="327"/>
      <c r="G145" s="283">
        <v>2</v>
      </c>
      <c r="H145" s="287">
        <v>2E-3</v>
      </c>
      <c r="I145" s="288">
        <f t="shared" si="24"/>
        <v>0.02</v>
      </c>
      <c r="J145" s="287">
        <v>3.2000000000000001E-2</v>
      </c>
      <c r="K145" s="288">
        <f t="shared" si="25"/>
        <v>0.32</v>
      </c>
      <c r="L145" s="287">
        <v>5.0000000000000001E-3</v>
      </c>
      <c r="M145" s="288">
        <f t="shared" si="26"/>
        <v>0.05</v>
      </c>
      <c r="N145" s="287">
        <v>6.0000000000000001E-3</v>
      </c>
      <c r="O145" s="288">
        <f t="shared" si="27"/>
        <v>0.06</v>
      </c>
      <c r="P145" s="287">
        <v>0</v>
      </c>
      <c r="Q145" s="288">
        <f t="shared" si="28"/>
        <v>0</v>
      </c>
      <c r="R145" s="287">
        <v>3.0000000000000001E-3</v>
      </c>
      <c r="S145" s="288">
        <f t="shared" si="29"/>
        <v>0.03</v>
      </c>
      <c r="T145" s="310" t="s">
        <v>598</v>
      </c>
      <c r="U145" s="311"/>
      <c r="V145" s="287">
        <v>2E-3</v>
      </c>
      <c r="W145" s="299">
        <f t="shared" si="31"/>
        <v>0.02</v>
      </c>
      <c r="X145" s="305" t="s">
        <v>598</v>
      </c>
      <c r="Y145" s="306"/>
      <c r="Z145" s="305" t="s">
        <v>598</v>
      </c>
      <c r="AA145" s="306"/>
      <c r="AB145" s="287">
        <v>2.1000000000000001E-2</v>
      </c>
      <c r="AC145" s="288">
        <f t="shared" si="33"/>
        <v>0.21000000000000002</v>
      </c>
      <c r="AD145" s="287">
        <v>8.0000000000000002E-3</v>
      </c>
      <c r="AE145" s="299">
        <f t="shared" si="34"/>
        <v>0.08</v>
      </c>
    </row>
    <row r="146" spans="1:31" ht="16" thickBot="1" x14ac:dyDescent="0.4">
      <c r="A146" s="326"/>
      <c r="B146" s="327"/>
      <c r="C146" s="327"/>
      <c r="D146" s="328"/>
      <c r="E146" s="328"/>
      <c r="F146" s="327"/>
      <c r="G146" s="283">
        <v>3</v>
      </c>
      <c r="H146" s="287">
        <v>2E-3</v>
      </c>
      <c r="I146" s="288">
        <f t="shared" si="24"/>
        <v>0.02</v>
      </c>
      <c r="J146" s="287">
        <v>3.5000000000000003E-2</v>
      </c>
      <c r="K146" s="288">
        <f t="shared" si="25"/>
        <v>0.35000000000000003</v>
      </c>
      <c r="L146" s="287">
        <v>5.0000000000000001E-3</v>
      </c>
      <c r="M146" s="288">
        <f t="shared" si="26"/>
        <v>0.05</v>
      </c>
      <c r="N146" s="287">
        <v>6.0000000000000001E-3</v>
      </c>
      <c r="O146" s="288">
        <f t="shared" si="27"/>
        <v>0.06</v>
      </c>
      <c r="P146" s="287">
        <v>0</v>
      </c>
      <c r="Q146" s="288">
        <f t="shared" si="28"/>
        <v>0</v>
      </c>
      <c r="R146" s="287">
        <v>4.0000000000000001E-3</v>
      </c>
      <c r="S146" s="288">
        <f t="shared" si="29"/>
        <v>0.04</v>
      </c>
      <c r="T146" s="310" t="s">
        <v>598</v>
      </c>
      <c r="U146" s="311"/>
      <c r="V146" s="287">
        <v>2E-3</v>
      </c>
      <c r="W146" s="299">
        <f t="shared" si="31"/>
        <v>0.02</v>
      </c>
      <c r="X146" s="305" t="s">
        <v>598</v>
      </c>
      <c r="Y146" s="306"/>
      <c r="Z146" s="305" t="s">
        <v>598</v>
      </c>
      <c r="AA146" s="306"/>
      <c r="AB146" s="287">
        <v>1.4999999999999999E-2</v>
      </c>
      <c r="AC146" s="288">
        <f t="shared" si="33"/>
        <v>0.15</v>
      </c>
      <c r="AD146" s="287">
        <v>8.0000000000000002E-3</v>
      </c>
      <c r="AE146" s="299">
        <f t="shared" si="34"/>
        <v>0.08</v>
      </c>
    </row>
    <row r="147" spans="1:31" ht="16" thickBot="1" x14ac:dyDescent="0.4">
      <c r="A147" s="326"/>
      <c r="B147" s="327"/>
      <c r="C147" s="327"/>
      <c r="D147" s="328"/>
      <c r="E147" s="328"/>
      <c r="F147" s="327"/>
      <c r="G147" s="283">
        <v>4</v>
      </c>
      <c r="H147" s="287">
        <v>7.0000000000000007E-2</v>
      </c>
      <c r="I147" s="288">
        <f t="shared" si="24"/>
        <v>0.70000000000000007</v>
      </c>
      <c r="J147" s="287">
        <v>2.1960000000000002</v>
      </c>
      <c r="K147" s="288">
        <f t="shared" si="25"/>
        <v>21.96</v>
      </c>
      <c r="L147" s="287">
        <v>1.7999999999999999E-2</v>
      </c>
      <c r="M147" s="288">
        <f t="shared" si="26"/>
        <v>0.18</v>
      </c>
      <c r="N147" s="287">
        <v>6.4000000000000001E-2</v>
      </c>
      <c r="O147" s="288">
        <f t="shared" si="27"/>
        <v>0.64</v>
      </c>
      <c r="P147" s="287">
        <v>7.0000000000000001E-3</v>
      </c>
      <c r="Q147" s="288">
        <f t="shared" si="28"/>
        <v>7.0000000000000007E-2</v>
      </c>
      <c r="R147" s="287">
        <v>0.10100000000000001</v>
      </c>
      <c r="S147" s="288">
        <f t="shared" si="29"/>
        <v>1.01</v>
      </c>
      <c r="T147" s="287">
        <v>7.0000000000000001E-3</v>
      </c>
      <c r="U147" s="299">
        <f t="shared" si="30"/>
        <v>7.0000000000000007E-2</v>
      </c>
      <c r="V147" s="287">
        <v>0.107</v>
      </c>
      <c r="W147" s="299">
        <f t="shared" si="31"/>
        <v>1.07</v>
      </c>
      <c r="X147" s="305" t="s">
        <v>597</v>
      </c>
      <c r="Y147" s="306"/>
      <c r="Z147" s="287">
        <v>8.0000000000000002E-3</v>
      </c>
      <c r="AA147" s="288">
        <f t="shared" si="32"/>
        <v>0.08</v>
      </c>
      <c r="AB147" s="287">
        <v>5.0999999999999997E-2</v>
      </c>
      <c r="AC147" s="288">
        <f t="shared" si="33"/>
        <v>0.51</v>
      </c>
      <c r="AD147" s="287">
        <v>6.0000000000000001E-3</v>
      </c>
      <c r="AE147" s="299">
        <f t="shared" si="34"/>
        <v>0.06</v>
      </c>
    </row>
    <row r="148" spans="1:31" ht="16" thickBot="1" x14ac:dyDescent="0.4">
      <c r="A148" s="326"/>
      <c r="B148" s="327"/>
      <c r="C148" s="327"/>
      <c r="D148" s="328"/>
      <c r="E148" s="328"/>
      <c r="F148" s="327"/>
      <c r="G148" s="283">
        <v>5</v>
      </c>
      <c r="H148" s="287">
        <v>3.2000000000000001E-2</v>
      </c>
      <c r="I148" s="288">
        <f t="shared" si="24"/>
        <v>0.32</v>
      </c>
      <c r="J148" s="287">
        <v>0.75700000000000001</v>
      </c>
      <c r="K148" s="288">
        <f t="shared" si="25"/>
        <v>7.57</v>
      </c>
      <c r="L148" s="287">
        <v>0.01</v>
      </c>
      <c r="M148" s="288">
        <f t="shared" si="26"/>
        <v>0.1</v>
      </c>
      <c r="N148" s="287">
        <v>3.2000000000000001E-2</v>
      </c>
      <c r="O148" s="288">
        <f t="shared" si="27"/>
        <v>0.32</v>
      </c>
      <c r="P148" s="287">
        <v>6.0000000000000001E-3</v>
      </c>
      <c r="Q148" s="288">
        <f t="shared" si="28"/>
        <v>0.06</v>
      </c>
      <c r="R148" s="287">
        <v>3.4000000000000002E-2</v>
      </c>
      <c r="S148" s="288">
        <f t="shared" si="29"/>
        <v>0.34</v>
      </c>
      <c r="T148" s="287">
        <v>4.0000000000000001E-3</v>
      </c>
      <c r="U148" s="299">
        <f t="shared" si="30"/>
        <v>0.04</v>
      </c>
      <c r="V148" s="287">
        <v>1.0999999999999999E-2</v>
      </c>
      <c r="W148" s="299">
        <f t="shared" si="31"/>
        <v>0.10999999999999999</v>
      </c>
      <c r="X148" s="287">
        <v>2.3E-2</v>
      </c>
      <c r="Y148" s="288">
        <f t="shared" si="35"/>
        <v>0.22999999999999998</v>
      </c>
      <c r="Z148" s="305" t="s">
        <v>597</v>
      </c>
      <c r="AA148" s="306"/>
      <c r="AB148" s="287">
        <v>7.0000000000000001E-3</v>
      </c>
      <c r="AC148" s="288">
        <f t="shared" si="33"/>
        <v>7.0000000000000007E-2</v>
      </c>
      <c r="AD148" s="287">
        <v>4.0000000000000001E-3</v>
      </c>
      <c r="AE148" s="299">
        <f t="shared" si="34"/>
        <v>0.04</v>
      </c>
    </row>
    <row r="149" spans="1:31" ht="16" thickBot="1" x14ac:dyDescent="0.4">
      <c r="A149" s="326"/>
      <c r="B149" s="327"/>
      <c r="C149" s="327"/>
      <c r="D149" s="328"/>
      <c r="E149" s="328"/>
      <c r="F149" s="327"/>
      <c r="G149" s="283">
        <v>6</v>
      </c>
      <c r="H149" s="287">
        <v>3.9E-2</v>
      </c>
      <c r="I149" s="288">
        <f t="shared" si="24"/>
        <v>0.39</v>
      </c>
      <c r="J149" s="287">
        <v>1.4079999999999999</v>
      </c>
      <c r="K149" s="288">
        <f t="shared" si="25"/>
        <v>14.079999999999998</v>
      </c>
      <c r="L149" s="287">
        <v>1.2E-2</v>
      </c>
      <c r="M149" s="288">
        <f t="shared" si="26"/>
        <v>0.12</v>
      </c>
      <c r="N149" s="287">
        <v>4.9000000000000002E-2</v>
      </c>
      <c r="O149" s="288">
        <f t="shared" si="27"/>
        <v>0.49</v>
      </c>
      <c r="P149" s="287">
        <v>3.0000000000000001E-3</v>
      </c>
      <c r="Q149" s="288">
        <f t="shared" si="28"/>
        <v>0.03</v>
      </c>
      <c r="R149" s="287">
        <v>4.4999999999999998E-2</v>
      </c>
      <c r="S149" s="288">
        <f t="shared" si="29"/>
        <v>0.44999999999999996</v>
      </c>
      <c r="T149" s="287">
        <v>3.0000000000000001E-3</v>
      </c>
      <c r="U149" s="299">
        <f t="shared" si="30"/>
        <v>0.03</v>
      </c>
      <c r="V149" s="287">
        <v>0.129</v>
      </c>
      <c r="W149" s="299">
        <f t="shared" si="31"/>
        <v>1.29</v>
      </c>
      <c r="X149" s="305" t="s">
        <v>598</v>
      </c>
      <c r="Y149" s="306"/>
      <c r="Z149" s="287">
        <v>3.0000000000000001E-3</v>
      </c>
      <c r="AA149" s="288">
        <f t="shared" si="32"/>
        <v>0.03</v>
      </c>
      <c r="AB149" s="287">
        <v>3.5000000000000003E-2</v>
      </c>
      <c r="AC149" s="288">
        <f t="shared" si="33"/>
        <v>0.35000000000000003</v>
      </c>
      <c r="AD149" s="287">
        <v>3.0000000000000001E-3</v>
      </c>
      <c r="AE149" s="299">
        <f t="shared" si="34"/>
        <v>0.03</v>
      </c>
    </row>
    <row r="150" spans="1:31" ht="16" thickBot="1" x14ac:dyDescent="0.4">
      <c r="A150" s="326"/>
      <c r="B150" s="327"/>
      <c r="C150" s="327"/>
      <c r="D150" s="328"/>
      <c r="E150" s="328"/>
      <c r="F150" s="327"/>
      <c r="G150" s="283">
        <v>7</v>
      </c>
      <c r="H150" s="287">
        <v>6.9000000000000006E-2</v>
      </c>
      <c r="I150" s="288">
        <f t="shared" si="24"/>
        <v>0.69000000000000006</v>
      </c>
      <c r="J150" s="287">
        <v>2.2389999999999999</v>
      </c>
      <c r="K150" s="288">
        <f t="shared" si="25"/>
        <v>22.39</v>
      </c>
      <c r="L150" s="287">
        <v>1.9E-2</v>
      </c>
      <c r="M150" s="288">
        <f t="shared" si="26"/>
        <v>0.19</v>
      </c>
      <c r="N150" s="287">
        <v>8.6999999999999994E-2</v>
      </c>
      <c r="O150" s="288">
        <f t="shared" si="27"/>
        <v>0.86999999999999988</v>
      </c>
      <c r="P150" s="287">
        <v>5.0000000000000001E-3</v>
      </c>
      <c r="Q150" s="288">
        <f t="shared" si="28"/>
        <v>0.05</v>
      </c>
      <c r="R150" s="287">
        <v>7.5999999999999998E-2</v>
      </c>
      <c r="S150" s="288">
        <f t="shared" si="29"/>
        <v>0.76</v>
      </c>
      <c r="T150" s="287">
        <v>7.0000000000000001E-3</v>
      </c>
      <c r="U150" s="299">
        <f t="shared" si="30"/>
        <v>7.0000000000000007E-2</v>
      </c>
      <c r="V150" s="287">
        <v>0.20599999999999999</v>
      </c>
      <c r="W150" s="299">
        <f t="shared" si="31"/>
        <v>2.06</v>
      </c>
      <c r="X150" s="305" t="s">
        <v>597</v>
      </c>
      <c r="Y150" s="306"/>
      <c r="Z150" s="287">
        <v>1.2999999999999999E-2</v>
      </c>
      <c r="AA150" s="288">
        <f t="shared" si="32"/>
        <v>0.13</v>
      </c>
      <c r="AB150" s="287">
        <v>0.06</v>
      </c>
      <c r="AC150" s="288">
        <f t="shared" si="33"/>
        <v>0.6</v>
      </c>
      <c r="AD150" s="287">
        <v>1E-3</v>
      </c>
      <c r="AE150" s="299">
        <f t="shared" si="34"/>
        <v>0.01</v>
      </c>
    </row>
    <row r="151" spans="1:31" ht="16" thickBot="1" x14ac:dyDescent="0.4">
      <c r="A151" s="323"/>
      <c r="B151" s="324"/>
      <c r="C151" s="324"/>
      <c r="D151" s="325"/>
      <c r="E151" s="325"/>
      <c r="F151" s="324"/>
      <c r="G151" s="283">
        <v>8</v>
      </c>
      <c r="H151" s="287">
        <v>6.5000000000000002E-2</v>
      </c>
      <c r="I151" s="288">
        <f t="shared" si="24"/>
        <v>0.65</v>
      </c>
      <c r="J151" s="287">
        <v>1.51</v>
      </c>
      <c r="K151" s="288">
        <f t="shared" si="25"/>
        <v>15.1</v>
      </c>
      <c r="L151" s="287">
        <v>0.01</v>
      </c>
      <c r="M151" s="288">
        <f t="shared" si="26"/>
        <v>0.1</v>
      </c>
      <c r="N151" s="287">
        <v>5.1999999999999998E-2</v>
      </c>
      <c r="O151" s="288">
        <f t="shared" si="27"/>
        <v>0.52</v>
      </c>
      <c r="P151" s="287">
        <v>6.0000000000000001E-3</v>
      </c>
      <c r="Q151" s="288">
        <f t="shared" si="28"/>
        <v>0.06</v>
      </c>
      <c r="R151" s="287">
        <v>0.10199999999999999</v>
      </c>
      <c r="S151" s="288">
        <f t="shared" si="29"/>
        <v>1.02</v>
      </c>
      <c r="T151" s="310" t="s">
        <v>597</v>
      </c>
      <c r="U151" s="311"/>
      <c r="V151" s="287">
        <v>8.5999999999999993E-2</v>
      </c>
      <c r="W151" s="299">
        <f t="shared" si="31"/>
        <v>0.85999999999999988</v>
      </c>
      <c r="X151" s="305" t="s">
        <v>598</v>
      </c>
      <c r="Y151" s="306"/>
      <c r="Z151" s="287">
        <v>1E-3</v>
      </c>
      <c r="AA151" s="288">
        <f t="shared" si="32"/>
        <v>0.01</v>
      </c>
      <c r="AB151" s="287">
        <v>8.0000000000000002E-3</v>
      </c>
      <c r="AC151" s="288">
        <f t="shared" si="33"/>
        <v>0.08</v>
      </c>
      <c r="AD151" s="305" t="s">
        <v>598</v>
      </c>
      <c r="AE151" s="306"/>
    </row>
    <row r="152" spans="1:31" ht="16" thickBot="1" x14ac:dyDescent="0.4">
      <c r="A152" s="317" t="s">
        <v>116</v>
      </c>
      <c r="B152" s="319" t="s">
        <v>117</v>
      </c>
      <c r="C152" s="319" t="s">
        <v>21</v>
      </c>
      <c r="D152" s="321" t="s">
        <v>34</v>
      </c>
      <c r="E152" s="321" t="s">
        <v>28</v>
      </c>
      <c r="F152" s="319">
        <v>4</v>
      </c>
      <c r="G152" s="283">
        <v>1</v>
      </c>
      <c r="H152" s="287">
        <v>3.0000000000000001E-3</v>
      </c>
      <c r="I152" s="288">
        <f t="shared" si="24"/>
        <v>0.03</v>
      </c>
      <c r="J152" s="287">
        <v>3.0000000000000001E-3</v>
      </c>
      <c r="K152" s="288">
        <f t="shared" si="25"/>
        <v>0.03</v>
      </c>
      <c r="L152" s="287">
        <v>4.9000000000000002E-2</v>
      </c>
      <c r="M152" s="288">
        <f t="shared" si="26"/>
        <v>0.49</v>
      </c>
      <c r="N152" s="287">
        <v>1.18</v>
      </c>
      <c r="O152" s="288">
        <f t="shared" si="27"/>
        <v>11.799999999999999</v>
      </c>
      <c r="P152" s="287">
        <v>8.0000000000000002E-3</v>
      </c>
      <c r="Q152" s="288">
        <f t="shared" si="28"/>
        <v>0.08</v>
      </c>
      <c r="R152" s="287">
        <v>3.5000000000000003E-2</v>
      </c>
      <c r="S152" s="288">
        <f t="shared" si="29"/>
        <v>0.35000000000000003</v>
      </c>
      <c r="T152" s="287">
        <v>1E-3</v>
      </c>
      <c r="U152" s="299">
        <f t="shared" si="30"/>
        <v>0.01</v>
      </c>
      <c r="V152" s="287">
        <v>1E-3</v>
      </c>
      <c r="W152" s="299">
        <f t="shared" si="31"/>
        <v>0.01</v>
      </c>
      <c r="X152" s="287">
        <v>2.7E-2</v>
      </c>
      <c r="Y152" s="288">
        <f t="shared" si="35"/>
        <v>0.27</v>
      </c>
      <c r="Z152" s="287">
        <v>1.276</v>
      </c>
      <c r="AA152" s="288">
        <f t="shared" si="32"/>
        <v>12.76</v>
      </c>
      <c r="AB152" s="287">
        <v>4.1000000000000002E-2</v>
      </c>
      <c r="AC152" s="288">
        <f t="shared" si="33"/>
        <v>0.41000000000000003</v>
      </c>
      <c r="AD152" s="287">
        <v>1.7999999999999999E-2</v>
      </c>
      <c r="AE152" s="299">
        <f t="shared" si="34"/>
        <v>0.18</v>
      </c>
    </row>
    <row r="153" spans="1:31" ht="16" thickBot="1" x14ac:dyDescent="0.4">
      <c r="A153" s="326"/>
      <c r="B153" s="327"/>
      <c r="C153" s="327"/>
      <c r="D153" s="328"/>
      <c r="E153" s="328"/>
      <c r="F153" s="327"/>
      <c r="G153" s="283">
        <v>2</v>
      </c>
      <c r="H153" s="287">
        <v>3.0000000000000001E-3</v>
      </c>
      <c r="I153" s="288">
        <f t="shared" si="24"/>
        <v>0.03</v>
      </c>
      <c r="J153" s="287">
        <v>1.4E-2</v>
      </c>
      <c r="K153" s="288">
        <f t="shared" si="25"/>
        <v>0.14000000000000001</v>
      </c>
      <c r="L153" s="287">
        <v>5.8000000000000003E-2</v>
      </c>
      <c r="M153" s="288">
        <f t="shared" si="26"/>
        <v>0.58000000000000007</v>
      </c>
      <c r="N153" s="287">
        <v>1.873</v>
      </c>
      <c r="O153" s="288">
        <f t="shared" si="27"/>
        <v>18.73</v>
      </c>
      <c r="P153" s="287">
        <v>8.9999999999999993E-3</v>
      </c>
      <c r="Q153" s="288">
        <f t="shared" si="28"/>
        <v>0.09</v>
      </c>
      <c r="R153" s="287">
        <v>7.6999999999999999E-2</v>
      </c>
      <c r="S153" s="288">
        <f t="shared" si="29"/>
        <v>0.77</v>
      </c>
      <c r="T153" s="287">
        <v>1E-3</v>
      </c>
      <c r="U153" s="299">
        <f t="shared" si="30"/>
        <v>0.01</v>
      </c>
      <c r="V153" s="287">
        <v>1E-3</v>
      </c>
      <c r="W153" s="299">
        <f t="shared" si="31"/>
        <v>0.01</v>
      </c>
      <c r="X153" s="287">
        <v>2.7E-2</v>
      </c>
      <c r="Y153" s="288">
        <f t="shared" si="35"/>
        <v>0.27</v>
      </c>
      <c r="Z153" s="287">
        <v>1.3680000000000001</v>
      </c>
      <c r="AA153" s="288">
        <f t="shared" si="32"/>
        <v>13.680000000000001</v>
      </c>
      <c r="AB153" s="287">
        <v>4.9000000000000002E-2</v>
      </c>
      <c r="AC153" s="288">
        <f t="shared" si="33"/>
        <v>0.49</v>
      </c>
      <c r="AD153" s="287">
        <v>2.5000000000000001E-2</v>
      </c>
      <c r="AE153" s="299">
        <f t="shared" si="34"/>
        <v>0.25</v>
      </c>
    </row>
    <row r="154" spans="1:31" ht="16" thickBot="1" x14ac:dyDescent="0.4">
      <c r="A154" s="326"/>
      <c r="B154" s="327"/>
      <c r="C154" s="327"/>
      <c r="D154" s="328"/>
      <c r="E154" s="328"/>
      <c r="F154" s="327"/>
      <c r="G154" s="283">
        <v>3</v>
      </c>
      <c r="H154" s="287">
        <v>2E-3</v>
      </c>
      <c r="I154" s="288">
        <f t="shared" si="24"/>
        <v>0.02</v>
      </c>
      <c r="J154" s="287">
        <v>5.0000000000000001E-3</v>
      </c>
      <c r="K154" s="288">
        <f t="shared" si="25"/>
        <v>0.05</v>
      </c>
      <c r="L154" s="287">
        <v>5.1999999999999998E-2</v>
      </c>
      <c r="M154" s="288">
        <f t="shared" si="26"/>
        <v>0.52</v>
      </c>
      <c r="N154" s="287">
        <v>1.46</v>
      </c>
      <c r="O154" s="288">
        <f t="shared" si="27"/>
        <v>14.6</v>
      </c>
      <c r="P154" s="287">
        <v>1.0999999999999999E-2</v>
      </c>
      <c r="Q154" s="288">
        <f t="shared" si="28"/>
        <v>0.10999999999999999</v>
      </c>
      <c r="R154" s="287">
        <v>6.6000000000000003E-2</v>
      </c>
      <c r="S154" s="288">
        <f t="shared" si="29"/>
        <v>0.66</v>
      </c>
      <c r="T154" s="287">
        <v>2E-3</v>
      </c>
      <c r="U154" s="299">
        <f t="shared" si="30"/>
        <v>0.02</v>
      </c>
      <c r="V154" s="287">
        <v>4.0000000000000001E-3</v>
      </c>
      <c r="W154" s="299">
        <f t="shared" si="31"/>
        <v>0.04</v>
      </c>
      <c r="X154" s="287">
        <v>3.3000000000000002E-2</v>
      </c>
      <c r="Y154" s="288">
        <f t="shared" si="35"/>
        <v>0.33</v>
      </c>
      <c r="Z154" s="287">
        <v>1.7450000000000001</v>
      </c>
      <c r="AA154" s="288">
        <f t="shared" si="32"/>
        <v>17.450000000000003</v>
      </c>
      <c r="AB154" s="287">
        <v>6.7000000000000004E-2</v>
      </c>
      <c r="AC154" s="288">
        <f t="shared" si="33"/>
        <v>0.67</v>
      </c>
      <c r="AD154" s="287">
        <v>4.8000000000000001E-2</v>
      </c>
      <c r="AE154" s="299">
        <f t="shared" si="34"/>
        <v>0.48</v>
      </c>
    </row>
    <row r="155" spans="1:31" ht="16" thickBot="1" x14ac:dyDescent="0.4">
      <c r="A155" s="323"/>
      <c r="B155" s="324"/>
      <c r="C155" s="324"/>
      <c r="D155" s="325"/>
      <c r="E155" s="325"/>
      <c r="F155" s="324"/>
      <c r="G155" s="283">
        <v>4</v>
      </c>
      <c r="H155" s="287">
        <v>2E-3</v>
      </c>
      <c r="I155" s="288">
        <f t="shared" si="24"/>
        <v>0.02</v>
      </c>
      <c r="J155" s="287">
        <v>6.0000000000000001E-3</v>
      </c>
      <c r="K155" s="288">
        <f t="shared" si="25"/>
        <v>0.06</v>
      </c>
      <c r="L155" s="287">
        <v>2.7E-2</v>
      </c>
      <c r="M155" s="288">
        <f t="shared" si="26"/>
        <v>0.27</v>
      </c>
      <c r="N155" s="287">
        <v>1.31</v>
      </c>
      <c r="O155" s="288">
        <f t="shared" si="27"/>
        <v>13.100000000000001</v>
      </c>
      <c r="P155" s="287">
        <v>7.0000000000000001E-3</v>
      </c>
      <c r="Q155" s="288">
        <f t="shared" si="28"/>
        <v>7.0000000000000007E-2</v>
      </c>
      <c r="R155" s="287">
        <v>5.5E-2</v>
      </c>
      <c r="S155" s="288">
        <f t="shared" si="29"/>
        <v>0.55000000000000004</v>
      </c>
      <c r="T155" s="310" t="s">
        <v>598</v>
      </c>
      <c r="U155" s="311"/>
      <c r="V155" s="310" t="s">
        <v>598</v>
      </c>
      <c r="W155" s="311"/>
      <c r="X155" s="287">
        <v>2.3E-2</v>
      </c>
      <c r="Y155" s="288">
        <f t="shared" si="35"/>
        <v>0.22999999999999998</v>
      </c>
      <c r="Z155" s="287">
        <v>1.278</v>
      </c>
      <c r="AA155" s="288">
        <f t="shared" si="32"/>
        <v>12.780000000000001</v>
      </c>
      <c r="AB155" s="287">
        <v>7.0000000000000001E-3</v>
      </c>
      <c r="AC155" s="288">
        <f t="shared" si="33"/>
        <v>7.0000000000000007E-2</v>
      </c>
      <c r="AD155" s="287">
        <v>7.0000000000000001E-3</v>
      </c>
      <c r="AE155" s="299">
        <f t="shared" si="34"/>
        <v>7.0000000000000007E-2</v>
      </c>
    </row>
    <row r="156" spans="1:31" ht="16" thickBot="1" x14ac:dyDescent="0.4">
      <c r="A156" s="317" t="s">
        <v>118</v>
      </c>
      <c r="B156" s="319" t="s">
        <v>119</v>
      </c>
      <c r="C156" s="319" t="s">
        <v>21</v>
      </c>
      <c r="D156" s="321" t="s">
        <v>34</v>
      </c>
      <c r="E156" s="321" t="s">
        <v>32</v>
      </c>
      <c r="F156" s="319">
        <v>3</v>
      </c>
      <c r="G156" s="283">
        <v>1</v>
      </c>
      <c r="H156" s="287">
        <v>6.0000000000000001E-3</v>
      </c>
      <c r="I156" s="288">
        <f t="shared" si="24"/>
        <v>0.06</v>
      </c>
      <c r="J156" s="287">
        <v>0.18099999999999999</v>
      </c>
      <c r="K156" s="288">
        <f t="shared" si="25"/>
        <v>1.81</v>
      </c>
      <c r="L156" s="287">
        <v>0.153</v>
      </c>
      <c r="M156" s="288">
        <f t="shared" si="26"/>
        <v>1.53</v>
      </c>
      <c r="N156" s="287">
        <v>1.04</v>
      </c>
      <c r="O156" s="288">
        <f t="shared" si="27"/>
        <v>10.4</v>
      </c>
      <c r="P156" s="287">
        <v>0</v>
      </c>
      <c r="Q156" s="288">
        <f t="shared" si="28"/>
        <v>0</v>
      </c>
      <c r="R156" s="287">
        <v>4.2000000000000003E-2</v>
      </c>
      <c r="S156" s="288">
        <f t="shared" si="29"/>
        <v>0.42000000000000004</v>
      </c>
      <c r="T156" s="310" t="s">
        <v>598</v>
      </c>
      <c r="U156" s="311"/>
      <c r="V156" s="310" t="s">
        <v>598</v>
      </c>
      <c r="W156" s="311"/>
      <c r="X156" s="305" t="s">
        <v>598</v>
      </c>
      <c r="Y156" s="306"/>
      <c r="Z156" s="287">
        <v>5.0000000000000001E-3</v>
      </c>
      <c r="AA156" s="288">
        <f t="shared" si="32"/>
        <v>0.05</v>
      </c>
      <c r="AB156" s="287">
        <v>2.4E-2</v>
      </c>
      <c r="AC156" s="288">
        <f t="shared" si="33"/>
        <v>0.24</v>
      </c>
      <c r="AD156" s="287">
        <v>2E-3</v>
      </c>
      <c r="AE156" s="299">
        <f t="shared" si="34"/>
        <v>0.02</v>
      </c>
    </row>
    <row r="157" spans="1:31" ht="16" thickBot="1" x14ac:dyDescent="0.4">
      <c r="A157" s="326"/>
      <c r="B157" s="327"/>
      <c r="C157" s="327"/>
      <c r="D157" s="328"/>
      <c r="E157" s="328"/>
      <c r="F157" s="327"/>
      <c r="G157" s="283">
        <v>2</v>
      </c>
      <c r="H157" s="287">
        <v>0.183</v>
      </c>
      <c r="I157" s="288">
        <f t="shared" si="24"/>
        <v>1.83</v>
      </c>
      <c r="J157" s="287">
        <v>3.4689999999999999</v>
      </c>
      <c r="K157" s="288">
        <f t="shared" si="25"/>
        <v>34.69</v>
      </c>
      <c r="L157" s="287">
        <v>0.03</v>
      </c>
      <c r="M157" s="288">
        <f t="shared" si="26"/>
        <v>0.3</v>
      </c>
      <c r="N157" s="287">
        <v>0.155</v>
      </c>
      <c r="O157" s="288">
        <f t="shared" si="27"/>
        <v>1.55</v>
      </c>
      <c r="P157" s="287">
        <v>2.5999999999999999E-2</v>
      </c>
      <c r="Q157" s="288">
        <f t="shared" si="28"/>
        <v>0.26</v>
      </c>
      <c r="R157" s="287">
        <v>0.53700000000000003</v>
      </c>
      <c r="S157" s="288">
        <f t="shared" si="29"/>
        <v>5.37</v>
      </c>
      <c r="T157" s="287">
        <v>4.0000000000000001E-3</v>
      </c>
      <c r="U157" s="299">
        <f t="shared" si="30"/>
        <v>0.04</v>
      </c>
      <c r="V157" s="287">
        <v>0.02</v>
      </c>
      <c r="W157" s="299">
        <f t="shared" si="31"/>
        <v>0.2</v>
      </c>
      <c r="X157" s="305" t="s">
        <v>598</v>
      </c>
      <c r="Y157" s="306"/>
      <c r="Z157" s="305" t="s">
        <v>598</v>
      </c>
      <c r="AA157" s="306"/>
      <c r="AB157" s="287">
        <v>0.214</v>
      </c>
      <c r="AC157" s="288">
        <f t="shared" si="33"/>
        <v>2.14</v>
      </c>
      <c r="AD157" s="287">
        <v>7.0000000000000001E-3</v>
      </c>
      <c r="AE157" s="299">
        <f t="shared" si="34"/>
        <v>7.0000000000000007E-2</v>
      </c>
    </row>
    <row r="158" spans="1:31" ht="16" thickBot="1" x14ac:dyDescent="0.4">
      <c r="A158" s="323"/>
      <c r="B158" s="324"/>
      <c r="C158" s="324"/>
      <c r="D158" s="325"/>
      <c r="E158" s="325"/>
      <c r="F158" s="324"/>
      <c r="G158" s="283">
        <v>3</v>
      </c>
      <c r="H158" s="287">
        <v>5.7000000000000002E-2</v>
      </c>
      <c r="I158" s="288">
        <f t="shared" si="24"/>
        <v>0.57000000000000006</v>
      </c>
      <c r="J158" s="287">
        <v>1.5209999999999999</v>
      </c>
      <c r="K158" s="288">
        <f t="shared" si="25"/>
        <v>15.209999999999999</v>
      </c>
      <c r="L158" s="287">
        <v>5.8000000000000003E-2</v>
      </c>
      <c r="M158" s="288">
        <f t="shared" si="26"/>
        <v>0.58000000000000007</v>
      </c>
      <c r="N158" s="287">
        <v>0.44700000000000001</v>
      </c>
      <c r="O158" s="288">
        <f t="shared" si="27"/>
        <v>4.47</v>
      </c>
      <c r="P158" s="287">
        <v>1.2E-2</v>
      </c>
      <c r="Q158" s="288">
        <f t="shared" si="28"/>
        <v>0.12</v>
      </c>
      <c r="R158" s="287">
        <v>0.20599999999999999</v>
      </c>
      <c r="S158" s="288">
        <f t="shared" si="29"/>
        <v>2.06</v>
      </c>
      <c r="T158" s="310" t="s">
        <v>598</v>
      </c>
      <c r="U158" s="311"/>
      <c r="V158" s="287">
        <v>6.0000000000000001E-3</v>
      </c>
      <c r="W158" s="299">
        <f t="shared" si="31"/>
        <v>0.06</v>
      </c>
      <c r="X158" s="305" t="s">
        <v>598</v>
      </c>
      <c r="Y158" s="306"/>
      <c r="Z158" s="305" t="s">
        <v>598</v>
      </c>
      <c r="AA158" s="306"/>
      <c r="AB158" s="287">
        <v>1.7000000000000001E-2</v>
      </c>
      <c r="AC158" s="288">
        <f t="shared" si="33"/>
        <v>0.17</v>
      </c>
      <c r="AD158" s="305" t="s">
        <v>598</v>
      </c>
      <c r="AE158" s="306"/>
    </row>
    <row r="159" spans="1:31" ht="16" thickBot="1" x14ac:dyDescent="0.4">
      <c r="A159" s="317" t="s">
        <v>120</v>
      </c>
      <c r="B159" s="319" t="s">
        <v>121</v>
      </c>
      <c r="C159" s="319" t="s">
        <v>21</v>
      </c>
      <c r="D159" s="321" t="s">
        <v>34</v>
      </c>
      <c r="E159" s="321" t="s">
        <v>122</v>
      </c>
      <c r="F159" s="319">
        <v>5</v>
      </c>
      <c r="G159" s="283">
        <v>1</v>
      </c>
      <c r="H159" s="287">
        <v>7.8E-2</v>
      </c>
      <c r="I159" s="288">
        <f t="shared" si="24"/>
        <v>0.78</v>
      </c>
      <c r="J159" s="287">
        <v>0.79</v>
      </c>
      <c r="K159" s="288">
        <f t="shared" si="25"/>
        <v>7.9</v>
      </c>
      <c r="L159" s="287">
        <v>0.12</v>
      </c>
      <c r="M159" s="288">
        <f t="shared" si="26"/>
        <v>1.2</v>
      </c>
      <c r="N159" s="287">
        <v>0.61099999999999999</v>
      </c>
      <c r="O159" s="288">
        <f t="shared" si="27"/>
        <v>6.1099999999999994</v>
      </c>
      <c r="P159" s="287">
        <v>8.9999999999999993E-3</v>
      </c>
      <c r="Q159" s="288">
        <f t="shared" si="28"/>
        <v>0.09</v>
      </c>
      <c r="R159" s="287">
        <v>5.6000000000000001E-2</v>
      </c>
      <c r="S159" s="288">
        <f t="shared" si="29"/>
        <v>0.56000000000000005</v>
      </c>
      <c r="T159" s="310" t="s">
        <v>598</v>
      </c>
      <c r="U159" s="311"/>
      <c r="V159" s="310" t="s">
        <v>598</v>
      </c>
      <c r="W159" s="311"/>
      <c r="X159" s="287">
        <v>0.01</v>
      </c>
      <c r="Y159" s="288">
        <f t="shared" si="35"/>
        <v>0.1</v>
      </c>
      <c r="Z159" s="287">
        <v>1.2E-2</v>
      </c>
      <c r="AA159" s="288">
        <f t="shared" si="32"/>
        <v>0.12</v>
      </c>
      <c r="AB159" s="287">
        <v>0.02</v>
      </c>
      <c r="AC159" s="288">
        <f t="shared" si="33"/>
        <v>0.2</v>
      </c>
      <c r="AD159" s="287">
        <v>1.6E-2</v>
      </c>
      <c r="AE159" s="299">
        <f t="shared" si="34"/>
        <v>0.16</v>
      </c>
    </row>
    <row r="160" spans="1:31" ht="16" thickBot="1" x14ac:dyDescent="0.4">
      <c r="A160" s="326"/>
      <c r="B160" s="327"/>
      <c r="C160" s="327"/>
      <c r="D160" s="328"/>
      <c r="E160" s="328"/>
      <c r="F160" s="327"/>
      <c r="G160" s="283">
        <v>2</v>
      </c>
      <c r="H160" s="287">
        <v>6.9000000000000006E-2</v>
      </c>
      <c r="I160" s="288">
        <f t="shared" si="24"/>
        <v>0.69000000000000006</v>
      </c>
      <c r="J160" s="287">
        <v>1.59</v>
      </c>
      <c r="K160" s="288">
        <f t="shared" si="25"/>
        <v>15.9</v>
      </c>
      <c r="L160" s="287">
        <v>0.129</v>
      </c>
      <c r="M160" s="288">
        <f t="shared" si="26"/>
        <v>1.29</v>
      </c>
      <c r="N160" s="287">
        <v>0.88300000000000001</v>
      </c>
      <c r="O160" s="288">
        <f t="shared" si="27"/>
        <v>8.83</v>
      </c>
      <c r="P160" s="287">
        <v>7.0000000000000001E-3</v>
      </c>
      <c r="Q160" s="288">
        <f t="shared" si="28"/>
        <v>7.0000000000000007E-2</v>
      </c>
      <c r="R160" s="287">
        <v>0.113</v>
      </c>
      <c r="S160" s="288">
        <f t="shared" si="29"/>
        <v>1.1300000000000001</v>
      </c>
      <c r="T160" s="287">
        <v>2E-3</v>
      </c>
      <c r="U160" s="299">
        <f t="shared" si="30"/>
        <v>0.02</v>
      </c>
      <c r="V160" s="287">
        <v>2E-3</v>
      </c>
      <c r="W160" s="299">
        <f t="shared" si="31"/>
        <v>0.02</v>
      </c>
      <c r="X160" s="305" t="s">
        <v>598</v>
      </c>
      <c r="Y160" s="306"/>
      <c r="Z160" s="287">
        <v>5.0000000000000001E-3</v>
      </c>
      <c r="AA160" s="288">
        <f t="shared" si="32"/>
        <v>0.05</v>
      </c>
      <c r="AB160" s="287">
        <v>0.11799999999999999</v>
      </c>
      <c r="AC160" s="288">
        <f t="shared" si="33"/>
        <v>1.18</v>
      </c>
      <c r="AD160" s="287">
        <v>2E-3</v>
      </c>
      <c r="AE160" s="299">
        <f t="shared" si="34"/>
        <v>0.02</v>
      </c>
    </row>
    <row r="161" spans="1:31" ht="16" thickBot="1" x14ac:dyDescent="0.4">
      <c r="A161" s="326"/>
      <c r="B161" s="327"/>
      <c r="C161" s="327"/>
      <c r="D161" s="328"/>
      <c r="E161" s="328"/>
      <c r="F161" s="327"/>
      <c r="G161" s="283">
        <v>3</v>
      </c>
      <c r="H161" s="287">
        <v>4.5999999999999999E-2</v>
      </c>
      <c r="I161" s="288">
        <f t="shared" si="24"/>
        <v>0.45999999999999996</v>
      </c>
      <c r="J161" s="287">
        <v>1.337</v>
      </c>
      <c r="K161" s="288">
        <f t="shared" si="25"/>
        <v>13.37</v>
      </c>
      <c r="L161" s="287">
        <v>0.126</v>
      </c>
      <c r="M161" s="288">
        <f t="shared" si="26"/>
        <v>1.26</v>
      </c>
      <c r="N161" s="287">
        <v>1.407</v>
      </c>
      <c r="O161" s="288">
        <f t="shared" si="27"/>
        <v>14.07</v>
      </c>
      <c r="P161" s="287">
        <v>5.0000000000000001E-3</v>
      </c>
      <c r="Q161" s="288">
        <f t="shared" si="28"/>
        <v>0.05</v>
      </c>
      <c r="R161" s="287">
        <v>9.4E-2</v>
      </c>
      <c r="S161" s="288">
        <f t="shared" si="29"/>
        <v>0.94</v>
      </c>
      <c r="T161" s="287">
        <v>3.0000000000000001E-3</v>
      </c>
      <c r="U161" s="299">
        <f t="shared" si="30"/>
        <v>0.03</v>
      </c>
      <c r="V161" s="287">
        <v>6.0000000000000001E-3</v>
      </c>
      <c r="W161" s="299">
        <f t="shared" si="31"/>
        <v>0.06</v>
      </c>
      <c r="X161" s="305" t="s">
        <v>598</v>
      </c>
      <c r="Y161" s="306"/>
      <c r="Z161" s="287">
        <v>8.9999999999999993E-3</v>
      </c>
      <c r="AA161" s="288">
        <f t="shared" si="32"/>
        <v>0.09</v>
      </c>
      <c r="AB161" s="287">
        <v>0.109</v>
      </c>
      <c r="AC161" s="288">
        <f t="shared" si="33"/>
        <v>1.0900000000000001</v>
      </c>
      <c r="AD161" s="287">
        <v>1.2E-2</v>
      </c>
      <c r="AE161" s="299">
        <f t="shared" si="34"/>
        <v>0.12</v>
      </c>
    </row>
    <row r="162" spans="1:31" ht="16" thickBot="1" x14ac:dyDescent="0.4">
      <c r="A162" s="326"/>
      <c r="B162" s="327"/>
      <c r="C162" s="327"/>
      <c r="D162" s="328"/>
      <c r="E162" s="328"/>
      <c r="F162" s="327"/>
      <c r="G162" s="283">
        <v>4</v>
      </c>
      <c r="H162" s="287">
        <v>7.4999999999999997E-2</v>
      </c>
      <c r="I162" s="288">
        <f t="shared" si="24"/>
        <v>0.75</v>
      </c>
      <c r="J162" s="287">
        <v>1.544</v>
      </c>
      <c r="K162" s="288">
        <f t="shared" si="25"/>
        <v>15.440000000000001</v>
      </c>
      <c r="L162" s="287">
        <v>0.115</v>
      </c>
      <c r="M162" s="288">
        <f t="shared" si="26"/>
        <v>1.1500000000000001</v>
      </c>
      <c r="N162" s="287">
        <v>0.46500000000000002</v>
      </c>
      <c r="O162" s="288">
        <f t="shared" si="27"/>
        <v>4.6500000000000004</v>
      </c>
      <c r="P162" s="287">
        <v>0.02</v>
      </c>
      <c r="Q162" s="288">
        <f t="shared" si="28"/>
        <v>0.2</v>
      </c>
      <c r="R162" s="287">
        <v>0.10199999999999999</v>
      </c>
      <c r="S162" s="288">
        <f t="shared" si="29"/>
        <v>1.02</v>
      </c>
      <c r="T162" s="287">
        <v>8.0000000000000002E-3</v>
      </c>
      <c r="U162" s="299">
        <f t="shared" si="30"/>
        <v>0.08</v>
      </c>
      <c r="V162" s="287">
        <v>0.01</v>
      </c>
      <c r="W162" s="299">
        <f t="shared" si="31"/>
        <v>0.1</v>
      </c>
      <c r="X162" s="305" t="s">
        <v>598</v>
      </c>
      <c r="Y162" s="306"/>
      <c r="Z162" s="287">
        <v>1.2E-2</v>
      </c>
      <c r="AA162" s="288">
        <f t="shared" si="32"/>
        <v>0.12</v>
      </c>
      <c r="AB162" s="287">
        <v>1.6E-2</v>
      </c>
      <c r="AC162" s="288">
        <f t="shared" si="33"/>
        <v>0.16</v>
      </c>
      <c r="AD162" s="287">
        <v>0.01</v>
      </c>
      <c r="AE162" s="299">
        <f t="shared" si="34"/>
        <v>0.1</v>
      </c>
    </row>
    <row r="163" spans="1:31" ht="16" thickBot="1" x14ac:dyDescent="0.4">
      <c r="A163" s="323"/>
      <c r="B163" s="324"/>
      <c r="C163" s="324"/>
      <c r="D163" s="325"/>
      <c r="E163" s="325"/>
      <c r="F163" s="324"/>
      <c r="G163" s="283">
        <v>5</v>
      </c>
      <c r="H163" s="287">
        <v>3.3000000000000002E-2</v>
      </c>
      <c r="I163" s="288">
        <f t="shared" si="24"/>
        <v>0.33</v>
      </c>
      <c r="J163" s="287">
        <v>1.6020000000000001</v>
      </c>
      <c r="K163" s="288">
        <f t="shared" si="25"/>
        <v>16.02</v>
      </c>
      <c r="L163" s="287">
        <v>0.10100000000000001</v>
      </c>
      <c r="M163" s="288">
        <f t="shared" si="26"/>
        <v>1.01</v>
      </c>
      <c r="N163" s="287">
        <v>0.87</v>
      </c>
      <c r="O163" s="288">
        <f t="shared" si="27"/>
        <v>8.6999999999999993</v>
      </c>
      <c r="P163" s="287">
        <v>1.0999999999999999E-2</v>
      </c>
      <c r="Q163" s="288">
        <f t="shared" si="28"/>
        <v>0.10999999999999999</v>
      </c>
      <c r="R163" s="287">
        <v>0.10299999999999999</v>
      </c>
      <c r="S163" s="288">
        <f t="shared" si="29"/>
        <v>1.03</v>
      </c>
      <c r="T163" s="287">
        <v>2E-3</v>
      </c>
      <c r="U163" s="299">
        <f t="shared" si="30"/>
        <v>0.02</v>
      </c>
      <c r="V163" s="287">
        <v>2E-3</v>
      </c>
      <c r="W163" s="299">
        <f t="shared" si="31"/>
        <v>0.02</v>
      </c>
      <c r="X163" s="305" t="s">
        <v>598</v>
      </c>
      <c r="Y163" s="306"/>
      <c r="Z163" s="305" t="s">
        <v>598</v>
      </c>
      <c r="AA163" s="306"/>
      <c r="AB163" s="287">
        <v>7.0000000000000001E-3</v>
      </c>
      <c r="AC163" s="288">
        <f t="shared" si="33"/>
        <v>7.0000000000000007E-2</v>
      </c>
      <c r="AD163" s="287">
        <v>1E-3</v>
      </c>
      <c r="AE163" s="299">
        <f t="shared" si="34"/>
        <v>0.01</v>
      </c>
    </row>
    <row r="164" spans="1:31" ht="16" thickBot="1" x14ac:dyDescent="0.4">
      <c r="A164" s="317" t="s">
        <v>123</v>
      </c>
      <c r="B164" s="319" t="s">
        <v>124</v>
      </c>
      <c r="C164" s="332" t="s">
        <v>125</v>
      </c>
      <c r="D164" s="321" t="s">
        <v>22</v>
      </c>
      <c r="E164" s="321" t="s">
        <v>82</v>
      </c>
      <c r="F164" s="319">
        <v>3</v>
      </c>
      <c r="G164" s="283">
        <v>1</v>
      </c>
      <c r="H164" s="287">
        <v>6.8000000000000005E-2</v>
      </c>
      <c r="I164" s="288">
        <f t="shared" si="24"/>
        <v>0.68</v>
      </c>
      <c r="J164" s="287">
        <v>1.984</v>
      </c>
      <c r="K164" s="288">
        <f t="shared" si="25"/>
        <v>19.84</v>
      </c>
      <c r="L164" s="287">
        <v>0.01</v>
      </c>
      <c r="M164" s="288">
        <f t="shared" si="26"/>
        <v>0.1</v>
      </c>
      <c r="N164" s="287">
        <v>7.9000000000000001E-2</v>
      </c>
      <c r="O164" s="288">
        <f t="shared" si="27"/>
        <v>0.79</v>
      </c>
      <c r="P164" s="287">
        <v>7.0000000000000001E-3</v>
      </c>
      <c r="Q164" s="288">
        <f t="shared" si="28"/>
        <v>7.0000000000000007E-2</v>
      </c>
      <c r="R164" s="287">
        <v>9.8000000000000004E-2</v>
      </c>
      <c r="S164" s="288">
        <f t="shared" si="29"/>
        <v>0.98</v>
      </c>
      <c r="T164" s="287">
        <v>4.0000000000000001E-3</v>
      </c>
      <c r="U164" s="299">
        <f t="shared" si="30"/>
        <v>0.04</v>
      </c>
      <c r="V164" s="287">
        <v>0.13800000000000001</v>
      </c>
      <c r="W164" s="299">
        <f t="shared" si="31"/>
        <v>1.3800000000000001</v>
      </c>
      <c r="X164" s="305" t="s">
        <v>598</v>
      </c>
      <c r="Y164" s="306"/>
      <c r="Z164" s="287">
        <v>5.0000000000000001E-3</v>
      </c>
      <c r="AA164" s="288">
        <f t="shared" si="32"/>
        <v>0.05</v>
      </c>
      <c r="AB164" s="287">
        <v>1.7999999999999999E-2</v>
      </c>
      <c r="AC164" s="288">
        <f t="shared" si="33"/>
        <v>0.18</v>
      </c>
      <c r="AD164" s="305" t="s">
        <v>598</v>
      </c>
      <c r="AE164" s="306"/>
    </row>
    <row r="165" spans="1:31" ht="16" thickBot="1" x14ac:dyDescent="0.4">
      <c r="A165" s="326"/>
      <c r="B165" s="327"/>
      <c r="C165" s="333"/>
      <c r="D165" s="328"/>
      <c r="E165" s="328"/>
      <c r="F165" s="327"/>
      <c r="G165" s="283">
        <v>2</v>
      </c>
      <c r="H165" s="287">
        <v>8.2000000000000003E-2</v>
      </c>
      <c r="I165" s="288">
        <f t="shared" si="24"/>
        <v>0.82000000000000006</v>
      </c>
      <c r="J165" s="287">
        <v>2.0150000000000001</v>
      </c>
      <c r="K165" s="288">
        <f t="shared" si="25"/>
        <v>20.150000000000002</v>
      </c>
      <c r="L165" s="287">
        <v>1.4999999999999999E-2</v>
      </c>
      <c r="M165" s="288">
        <f t="shared" si="26"/>
        <v>0.15</v>
      </c>
      <c r="N165" s="287">
        <v>7.9000000000000001E-2</v>
      </c>
      <c r="O165" s="288">
        <f t="shared" si="27"/>
        <v>0.79</v>
      </c>
      <c r="P165" s="287">
        <v>8.9999999999999993E-3</v>
      </c>
      <c r="Q165" s="288">
        <f t="shared" si="28"/>
        <v>0.09</v>
      </c>
      <c r="R165" s="287">
        <v>8.5000000000000006E-2</v>
      </c>
      <c r="S165" s="288">
        <f t="shared" si="29"/>
        <v>0.85000000000000009</v>
      </c>
      <c r="T165" s="287">
        <v>7.0000000000000001E-3</v>
      </c>
      <c r="U165" s="299">
        <f t="shared" si="30"/>
        <v>7.0000000000000007E-2</v>
      </c>
      <c r="V165" s="287">
        <v>0.13500000000000001</v>
      </c>
      <c r="W165" s="299">
        <f t="shared" si="31"/>
        <v>1.35</v>
      </c>
      <c r="X165" s="310" t="s">
        <v>597</v>
      </c>
      <c r="Y165" s="311"/>
      <c r="Z165" s="287">
        <v>8.0000000000000002E-3</v>
      </c>
      <c r="AA165" s="288">
        <f t="shared" si="32"/>
        <v>0.08</v>
      </c>
      <c r="AB165" s="287">
        <v>7.0000000000000001E-3</v>
      </c>
      <c r="AC165" s="288">
        <f t="shared" si="33"/>
        <v>7.0000000000000007E-2</v>
      </c>
      <c r="AD165" s="287">
        <v>5.0000000000000001E-3</v>
      </c>
      <c r="AE165" s="299">
        <f t="shared" si="34"/>
        <v>0.05</v>
      </c>
    </row>
    <row r="166" spans="1:31" ht="16" thickBot="1" x14ac:dyDescent="0.4">
      <c r="A166" s="323"/>
      <c r="B166" s="324"/>
      <c r="C166" s="334"/>
      <c r="D166" s="325"/>
      <c r="E166" s="325"/>
      <c r="F166" s="324"/>
      <c r="G166" s="283">
        <v>3</v>
      </c>
      <c r="H166" s="287">
        <v>0.10199999999999999</v>
      </c>
      <c r="I166" s="288">
        <f t="shared" si="24"/>
        <v>1.02</v>
      </c>
      <c r="J166" s="287">
        <v>2.629</v>
      </c>
      <c r="K166" s="288">
        <f t="shared" si="25"/>
        <v>26.29</v>
      </c>
      <c r="L166" s="287">
        <v>1.9E-2</v>
      </c>
      <c r="M166" s="288">
        <f t="shared" si="26"/>
        <v>0.19</v>
      </c>
      <c r="N166" s="287">
        <v>9.2999999999999999E-2</v>
      </c>
      <c r="O166" s="288">
        <f t="shared" si="27"/>
        <v>0.92999999999999994</v>
      </c>
      <c r="P166" s="287">
        <v>8.0000000000000002E-3</v>
      </c>
      <c r="Q166" s="288">
        <f t="shared" si="28"/>
        <v>0.08</v>
      </c>
      <c r="R166" s="287">
        <v>6.3E-2</v>
      </c>
      <c r="S166" s="288">
        <f t="shared" si="29"/>
        <v>0.63</v>
      </c>
      <c r="T166" s="287">
        <v>6.0000000000000001E-3</v>
      </c>
      <c r="U166" s="299">
        <f t="shared" si="30"/>
        <v>0.06</v>
      </c>
      <c r="V166" s="287">
        <v>0.13100000000000001</v>
      </c>
      <c r="W166" s="299">
        <f t="shared" si="31"/>
        <v>1.31</v>
      </c>
      <c r="X166" s="305" t="s">
        <v>598</v>
      </c>
      <c r="Y166" s="306"/>
      <c r="Z166" s="287">
        <v>5.0000000000000001E-3</v>
      </c>
      <c r="AA166" s="288">
        <f t="shared" si="32"/>
        <v>0.05</v>
      </c>
      <c r="AB166" s="287">
        <v>8.3000000000000004E-2</v>
      </c>
      <c r="AC166" s="288">
        <f t="shared" si="33"/>
        <v>0.83000000000000007</v>
      </c>
      <c r="AD166" s="287">
        <v>2E-3</v>
      </c>
      <c r="AE166" s="299">
        <f t="shared" si="34"/>
        <v>0.02</v>
      </c>
    </row>
    <row r="167" spans="1:31" ht="16" thickBot="1" x14ac:dyDescent="0.4">
      <c r="A167" s="317" t="s">
        <v>126</v>
      </c>
      <c r="B167" s="319" t="s">
        <v>127</v>
      </c>
      <c r="C167" s="319" t="s">
        <v>128</v>
      </c>
      <c r="D167" s="321" t="s">
        <v>34</v>
      </c>
      <c r="E167" s="321" t="s">
        <v>21</v>
      </c>
      <c r="F167" s="319">
        <v>3</v>
      </c>
      <c r="G167" s="283">
        <v>1</v>
      </c>
      <c r="H167" s="287">
        <v>1.4999999999999999E-2</v>
      </c>
      <c r="I167" s="288">
        <f t="shared" si="24"/>
        <v>0.15</v>
      </c>
      <c r="J167" s="287">
        <v>0.871</v>
      </c>
      <c r="K167" s="288">
        <f t="shared" si="25"/>
        <v>8.7100000000000009</v>
      </c>
      <c r="L167" s="287">
        <v>3.4000000000000002E-2</v>
      </c>
      <c r="M167" s="288">
        <f t="shared" si="26"/>
        <v>0.34</v>
      </c>
      <c r="N167" s="287">
        <v>0.89400000000000002</v>
      </c>
      <c r="O167" s="288">
        <f t="shared" si="27"/>
        <v>8.94</v>
      </c>
      <c r="P167" s="287">
        <v>1E-3</v>
      </c>
      <c r="Q167" s="288">
        <f t="shared" si="28"/>
        <v>0.01</v>
      </c>
      <c r="R167" s="287">
        <v>1.7000000000000001E-2</v>
      </c>
      <c r="S167" s="288">
        <f t="shared" si="29"/>
        <v>0.17</v>
      </c>
      <c r="T167" s="287">
        <v>1E-3</v>
      </c>
      <c r="U167" s="299">
        <f t="shared" si="30"/>
        <v>0.01</v>
      </c>
      <c r="V167" s="310" t="s">
        <v>597</v>
      </c>
      <c r="W167" s="311"/>
      <c r="X167" s="305" t="s">
        <v>598</v>
      </c>
      <c r="Y167" s="306"/>
      <c r="Z167" s="287">
        <v>0.01</v>
      </c>
      <c r="AA167" s="288">
        <f t="shared" si="32"/>
        <v>0.1</v>
      </c>
      <c r="AB167" s="287">
        <v>2.1999999999999999E-2</v>
      </c>
      <c r="AC167" s="288">
        <f t="shared" si="33"/>
        <v>0.21999999999999997</v>
      </c>
      <c r="AD167" s="287">
        <v>1E-3</v>
      </c>
      <c r="AE167" s="299">
        <f t="shared" si="34"/>
        <v>0.01</v>
      </c>
    </row>
    <row r="168" spans="1:31" ht="16" thickBot="1" x14ac:dyDescent="0.4">
      <c r="A168" s="326"/>
      <c r="B168" s="327"/>
      <c r="C168" s="327"/>
      <c r="D168" s="328"/>
      <c r="E168" s="328"/>
      <c r="F168" s="327"/>
      <c r="G168" s="283">
        <v>2</v>
      </c>
      <c r="H168" s="287">
        <v>4.7E-2</v>
      </c>
      <c r="I168" s="288">
        <f t="shared" si="24"/>
        <v>0.47</v>
      </c>
      <c r="J168" s="287">
        <v>2.6880000000000002</v>
      </c>
      <c r="K168" s="288">
        <f t="shared" si="25"/>
        <v>26.880000000000003</v>
      </c>
      <c r="L168" s="287">
        <v>1.7999999999999999E-2</v>
      </c>
      <c r="M168" s="288">
        <f t="shared" si="26"/>
        <v>0.18</v>
      </c>
      <c r="N168" s="287">
        <v>0.17100000000000001</v>
      </c>
      <c r="O168" s="288">
        <f t="shared" si="27"/>
        <v>1.7100000000000002</v>
      </c>
      <c r="P168" s="287">
        <v>3.0000000000000001E-3</v>
      </c>
      <c r="Q168" s="288">
        <f t="shared" si="28"/>
        <v>0.03</v>
      </c>
      <c r="R168" s="287">
        <v>6.7000000000000004E-2</v>
      </c>
      <c r="S168" s="288">
        <f t="shared" si="29"/>
        <v>0.67</v>
      </c>
      <c r="T168" s="310" t="s">
        <v>597</v>
      </c>
      <c r="U168" s="311"/>
      <c r="V168" s="287">
        <v>3.1E-2</v>
      </c>
      <c r="W168" s="299">
        <f t="shared" si="31"/>
        <v>0.31</v>
      </c>
      <c r="X168" s="310" t="s">
        <v>597</v>
      </c>
      <c r="Y168" s="311"/>
      <c r="Z168" s="305" t="s">
        <v>598</v>
      </c>
      <c r="AA168" s="306"/>
      <c r="AB168" s="287">
        <v>5.8000000000000003E-2</v>
      </c>
      <c r="AC168" s="288">
        <f t="shared" si="33"/>
        <v>0.58000000000000007</v>
      </c>
      <c r="AD168" s="287">
        <v>5.0000000000000001E-3</v>
      </c>
      <c r="AE168" s="299">
        <f t="shared" si="34"/>
        <v>0.05</v>
      </c>
    </row>
    <row r="169" spans="1:31" ht="16" thickBot="1" x14ac:dyDescent="0.4">
      <c r="A169" s="323"/>
      <c r="B169" s="324"/>
      <c r="C169" s="324"/>
      <c r="D169" s="325"/>
      <c r="E169" s="325"/>
      <c r="F169" s="324"/>
      <c r="G169" s="283">
        <v>3</v>
      </c>
      <c r="H169" s="287">
        <v>2.8000000000000001E-2</v>
      </c>
      <c r="I169" s="288">
        <f t="shared" si="24"/>
        <v>0.28000000000000003</v>
      </c>
      <c r="J169" s="287">
        <v>1.865</v>
      </c>
      <c r="K169" s="288">
        <f t="shared" si="25"/>
        <v>18.649999999999999</v>
      </c>
      <c r="L169" s="287">
        <v>0.03</v>
      </c>
      <c r="M169" s="288">
        <f t="shared" si="26"/>
        <v>0.3</v>
      </c>
      <c r="N169" s="287">
        <v>0.55400000000000005</v>
      </c>
      <c r="O169" s="288">
        <f t="shared" si="27"/>
        <v>5.5400000000000009</v>
      </c>
      <c r="P169" s="287">
        <v>6.0000000000000001E-3</v>
      </c>
      <c r="Q169" s="288">
        <f t="shared" si="28"/>
        <v>0.06</v>
      </c>
      <c r="R169" s="287">
        <v>6.2E-2</v>
      </c>
      <c r="S169" s="288">
        <f t="shared" si="29"/>
        <v>0.62</v>
      </c>
      <c r="T169" s="310" t="s">
        <v>597</v>
      </c>
      <c r="U169" s="311"/>
      <c r="V169" s="287">
        <v>1.7000000000000001E-2</v>
      </c>
      <c r="W169" s="299">
        <f t="shared" si="31"/>
        <v>0.17</v>
      </c>
      <c r="X169" s="310" t="s">
        <v>597</v>
      </c>
      <c r="Y169" s="311"/>
      <c r="Z169" s="287">
        <v>7.0000000000000001E-3</v>
      </c>
      <c r="AA169" s="288">
        <f t="shared" si="32"/>
        <v>7.0000000000000007E-2</v>
      </c>
      <c r="AB169" s="287">
        <v>8.0000000000000002E-3</v>
      </c>
      <c r="AC169" s="288">
        <f t="shared" si="33"/>
        <v>0.08</v>
      </c>
      <c r="AD169" s="305" t="s">
        <v>598</v>
      </c>
      <c r="AE169" s="306"/>
    </row>
    <row r="170" spans="1:31" ht="16" thickBot="1" x14ac:dyDescent="0.4">
      <c r="A170" s="317" t="s">
        <v>129</v>
      </c>
      <c r="B170" s="319" t="s">
        <v>130</v>
      </c>
      <c r="C170" s="319" t="s">
        <v>131</v>
      </c>
      <c r="D170" s="321" t="s">
        <v>25</v>
      </c>
      <c r="E170" s="321" t="s">
        <v>21</v>
      </c>
      <c r="F170" s="319">
        <v>4</v>
      </c>
      <c r="G170" s="283">
        <v>1</v>
      </c>
      <c r="H170" s="287">
        <v>0.224</v>
      </c>
      <c r="I170" s="288">
        <f t="shared" si="24"/>
        <v>2.2400000000000002</v>
      </c>
      <c r="J170" s="287">
        <v>3.8759999999999999</v>
      </c>
      <c r="K170" s="288">
        <f t="shared" si="25"/>
        <v>38.76</v>
      </c>
      <c r="L170" s="287">
        <v>3.2000000000000001E-2</v>
      </c>
      <c r="M170" s="288">
        <f t="shared" si="26"/>
        <v>0.32</v>
      </c>
      <c r="N170" s="287">
        <v>0.11700000000000001</v>
      </c>
      <c r="O170" s="288">
        <f t="shared" si="27"/>
        <v>1.1700000000000002</v>
      </c>
      <c r="P170" s="287">
        <v>0.03</v>
      </c>
      <c r="Q170" s="288">
        <f t="shared" si="28"/>
        <v>0.3</v>
      </c>
      <c r="R170" s="287">
        <v>0.34399999999999997</v>
      </c>
      <c r="S170" s="288">
        <f t="shared" si="29"/>
        <v>3.4399999999999995</v>
      </c>
      <c r="T170" s="287">
        <v>5.0000000000000001E-3</v>
      </c>
      <c r="U170" s="299">
        <f t="shared" si="30"/>
        <v>0.05</v>
      </c>
      <c r="V170" s="287">
        <v>1.7999999999999999E-2</v>
      </c>
      <c r="W170" s="299">
        <f t="shared" si="31"/>
        <v>0.18</v>
      </c>
      <c r="X170" s="305" t="s">
        <v>598</v>
      </c>
      <c r="Y170" s="306"/>
      <c r="Z170" s="305" t="s">
        <v>598</v>
      </c>
      <c r="AA170" s="306"/>
      <c r="AB170" s="287">
        <v>6.6000000000000003E-2</v>
      </c>
      <c r="AC170" s="288">
        <f t="shared" si="33"/>
        <v>0.66</v>
      </c>
      <c r="AD170" s="287">
        <v>1.2999999999999999E-2</v>
      </c>
      <c r="AE170" s="299">
        <f t="shared" si="34"/>
        <v>0.13</v>
      </c>
    </row>
    <row r="171" spans="1:31" ht="16" thickBot="1" x14ac:dyDescent="0.4">
      <c r="A171" s="326"/>
      <c r="B171" s="327"/>
      <c r="C171" s="327"/>
      <c r="D171" s="328"/>
      <c r="E171" s="328"/>
      <c r="F171" s="327"/>
      <c r="G171" s="283">
        <v>2</v>
      </c>
      <c r="H171" s="287">
        <v>0.08</v>
      </c>
      <c r="I171" s="288">
        <f t="shared" si="24"/>
        <v>0.8</v>
      </c>
      <c r="J171" s="287">
        <v>2.1970000000000001</v>
      </c>
      <c r="K171" s="288">
        <f t="shared" si="25"/>
        <v>21.97</v>
      </c>
      <c r="L171" s="287">
        <v>0.01</v>
      </c>
      <c r="M171" s="288">
        <f t="shared" si="26"/>
        <v>0.1</v>
      </c>
      <c r="N171" s="287">
        <v>7.0999999999999994E-2</v>
      </c>
      <c r="O171" s="288">
        <f t="shared" si="27"/>
        <v>0.71</v>
      </c>
      <c r="P171" s="287">
        <v>2E-3</v>
      </c>
      <c r="Q171" s="288">
        <f t="shared" si="28"/>
        <v>0.02</v>
      </c>
      <c r="R171" s="287">
        <v>0.04</v>
      </c>
      <c r="S171" s="288">
        <f t="shared" si="29"/>
        <v>0.4</v>
      </c>
      <c r="T171" s="287">
        <v>1E-3</v>
      </c>
      <c r="U171" s="299">
        <f t="shared" si="30"/>
        <v>0.01</v>
      </c>
      <c r="V171" s="287">
        <v>0.04</v>
      </c>
      <c r="W171" s="299">
        <f t="shared" si="31"/>
        <v>0.4</v>
      </c>
      <c r="X171" s="305" t="s">
        <v>598</v>
      </c>
      <c r="Y171" s="306"/>
      <c r="Z171" s="305" t="s">
        <v>598</v>
      </c>
      <c r="AA171" s="306"/>
      <c r="AB171" s="287">
        <v>2.1999999999999999E-2</v>
      </c>
      <c r="AC171" s="288">
        <f t="shared" si="33"/>
        <v>0.21999999999999997</v>
      </c>
      <c r="AD171" s="287">
        <v>6.0000000000000001E-3</v>
      </c>
      <c r="AE171" s="299">
        <f t="shared" si="34"/>
        <v>0.06</v>
      </c>
    </row>
    <row r="172" spans="1:31" ht="16" thickBot="1" x14ac:dyDescent="0.4">
      <c r="A172" s="326"/>
      <c r="B172" s="327"/>
      <c r="C172" s="327"/>
      <c r="D172" s="328"/>
      <c r="E172" s="328"/>
      <c r="F172" s="327"/>
      <c r="G172" s="283">
        <v>3</v>
      </c>
      <c r="H172" s="287">
        <v>0.20200000000000001</v>
      </c>
      <c r="I172" s="288">
        <f t="shared" si="24"/>
        <v>2.02</v>
      </c>
      <c r="J172" s="287">
        <v>5.1740000000000004</v>
      </c>
      <c r="K172" s="288">
        <f t="shared" si="25"/>
        <v>51.74</v>
      </c>
      <c r="L172" s="287">
        <v>3.9E-2</v>
      </c>
      <c r="M172" s="288">
        <f t="shared" si="26"/>
        <v>0.39</v>
      </c>
      <c r="N172" s="287">
        <v>0.19400000000000001</v>
      </c>
      <c r="O172" s="288">
        <f t="shared" si="27"/>
        <v>1.94</v>
      </c>
      <c r="P172" s="287">
        <v>1.0999999999999999E-2</v>
      </c>
      <c r="Q172" s="288">
        <f t="shared" si="28"/>
        <v>0.10999999999999999</v>
      </c>
      <c r="R172" s="287">
        <v>0.23899999999999999</v>
      </c>
      <c r="S172" s="288">
        <f t="shared" si="29"/>
        <v>2.3899999999999997</v>
      </c>
      <c r="T172" s="287">
        <v>2.5999999999999999E-2</v>
      </c>
      <c r="U172" s="299">
        <f t="shared" si="30"/>
        <v>0.26</v>
      </c>
      <c r="V172" s="287">
        <v>0.73799999999999999</v>
      </c>
      <c r="W172" s="299">
        <f t="shared" si="31"/>
        <v>7.38</v>
      </c>
      <c r="X172" s="310" t="s">
        <v>597</v>
      </c>
      <c r="Y172" s="311"/>
      <c r="Z172" s="287">
        <v>0.03</v>
      </c>
      <c r="AA172" s="288">
        <f t="shared" si="32"/>
        <v>0.3</v>
      </c>
      <c r="AB172" s="287">
        <v>6.8000000000000005E-2</v>
      </c>
      <c r="AC172" s="288">
        <f t="shared" si="33"/>
        <v>0.68</v>
      </c>
      <c r="AD172" s="287">
        <v>2.4E-2</v>
      </c>
      <c r="AE172" s="299">
        <f t="shared" si="34"/>
        <v>0.24</v>
      </c>
    </row>
    <row r="173" spans="1:31" ht="16" thickBot="1" x14ac:dyDescent="0.4">
      <c r="A173" s="323"/>
      <c r="B173" s="324"/>
      <c r="C173" s="324"/>
      <c r="D173" s="325"/>
      <c r="E173" s="325"/>
      <c r="F173" s="324"/>
      <c r="G173" s="283">
        <v>4</v>
      </c>
      <c r="H173" s="287">
        <v>0.111</v>
      </c>
      <c r="I173" s="288">
        <f t="shared" si="24"/>
        <v>1.1100000000000001</v>
      </c>
      <c r="J173" s="287">
        <v>2.9630000000000001</v>
      </c>
      <c r="K173" s="288">
        <f t="shared" si="25"/>
        <v>29.630000000000003</v>
      </c>
      <c r="L173" s="287">
        <v>2.4E-2</v>
      </c>
      <c r="M173" s="288">
        <f t="shared" si="26"/>
        <v>0.24</v>
      </c>
      <c r="N173" s="287">
        <v>0.108</v>
      </c>
      <c r="O173" s="288">
        <f t="shared" si="27"/>
        <v>1.08</v>
      </c>
      <c r="P173" s="287">
        <v>1.7999999999999999E-2</v>
      </c>
      <c r="Q173" s="288">
        <f t="shared" si="28"/>
        <v>0.18</v>
      </c>
      <c r="R173" s="287">
        <v>0.17499999999999999</v>
      </c>
      <c r="S173" s="288">
        <f t="shared" si="29"/>
        <v>1.75</v>
      </c>
      <c r="T173" s="287">
        <v>5.0000000000000001E-3</v>
      </c>
      <c r="U173" s="299">
        <f t="shared" si="30"/>
        <v>0.05</v>
      </c>
      <c r="V173" s="287">
        <v>0.161</v>
      </c>
      <c r="W173" s="299">
        <f t="shared" si="31"/>
        <v>1.61</v>
      </c>
      <c r="X173" s="305" t="s">
        <v>598</v>
      </c>
      <c r="Y173" s="306"/>
      <c r="Z173" s="287">
        <v>7.0000000000000001E-3</v>
      </c>
      <c r="AA173" s="288">
        <f t="shared" si="32"/>
        <v>7.0000000000000007E-2</v>
      </c>
      <c r="AB173" s="287">
        <v>0.04</v>
      </c>
      <c r="AC173" s="288">
        <f t="shared" si="33"/>
        <v>0.4</v>
      </c>
      <c r="AD173" s="287">
        <v>7.0000000000000001E-3</v>
      </c>
      <c r="AE173" s="299">
        <f t="shared" si="34"/>
        <v>7.0000000000000007E-2</v>
      </c>
    </row>
    <row r="174" spans="1:31" ht="16" thickBot="1" x14ac:dyDescent="0.4">
      <c r="A174" s="12" t="s">
        <v>132</v>
      </c>
      <c r="B174" s="11" t="s">
        <v>133</v>
      </c>
      <c r="C174" s="11" t="s">
        <v>21</v>
      </c>
      <c r="D174" s="13" t="s">
        <v>22</v>
      </c>
      <c r="E174" s="13" t="s">
        <v>134</v>
      </c>
      <c r="F174" s="11">
        <v>1</v>
      </c>
      <c r="G174" s="283">
        <v>1</v>
      </c>
      <c r="H174" s="287">
        <v>0.126</v>
      </c>
      <c r="I174" s="288">
        <f t="shared" si="24"/>
        <v>1.26</v>
      </c>
      <c r="J174" s="287">
        <v>1.3160000000000001</v>
      </c>
      <c r="K174" s="288">
        <f t="shared" si="25"/>
        <v>13.16</v>
      </c>
      <c r="L174" s="287">
        <v>1.7999999999999999E-2</v>
      </c>
      <c r="M174" s="288">
        <f t="shared" si="26"/>
        <v>0.18</v>
      </c>
      <c r="N174" s="287">
        <v>4.2999999999999997E-2</v>
      </c>
      <c r="O174" s="288">
        <f t="shared" si="27"/>
        <v>0.42999999999999994</v>
      </c>
      <c r="P174" s="287">
        <v>4.0000000000000001E-3</v>
      </c>
      <c r="Q174" s="288">
        <f t="shared" si="28"/>
        <v>0.04</v>
      </c>
      <c r="R174" s="287">
        <v>2.4E-2</v>
      </c>
      <c r="S174" s="288">
        <f t="shared" si="29"/>
        <v>0.24</v>
      </c>
      <c r="T174" s="287">
        <v>1.6E-2</v>
      </c>
      <c r="U174" s="299">
        <f t="shared" si="30"/>
        <v>0.16</v>
      </c>
      <c r="V174" s="287">
        <v>3.3000000000000002E-2</v>
      </c>
      <c r="W174" s="299">
        <f t="shared" si="31"/>
        <v>0.33</v>
      </c>
      <c r="X174" s="305" t="s">
        <v>598</v>
      </c>
      <c r="Y174" s="306"/>
      <c r="Z174" s="287">
        <v>1E-3</v>
      </c>
      <c r="AA174" s="288">
        <f t="shared" si="32"/>
        <v>0.01</v>
      </c>
      <c r="AB174" s="287">
        <v>7.0000000000000001E-3</v>
      </c>
      <c r="AC174" s="288">
        <f t="shared" si="33"/>
        <v>7.0000000000000007E-2</v>
      </c>
      <c r="AD174" s="287">
        <v>4.0000000000000001E-3</v>
      </c>
      <c r="AE174" s="299">
        <f t="shared" si="34"/>
        <v>0.04</v>
      </c>
    </row>
    <row r="175" spans="1:31" ht="16" thickBot="1" x14ac:dyDescent="0.4">
      <c r="A175" s="317" t="s">
        <v>135</v>
      </c>
      <c r="B175" s="319" t="s">
        <v>136</v>
      </c>
      <c r="C175" s="332" t="s">
        <v>137</v>
      </c>
      <c r="D175" s="321" t="s">
        <v>34</v>
      </c>
      <c r="E175" s="321" t="s">
        <v>21</v>
      </c>
      <c r="F175" s="319">
        <v>3</v>
      </c>
      <c r="G175" s="283">
        <v>1</v>
      </c>
      <c r="H175" s="287">
        <v>5.8000000000000003E-2</v>
      </c>
      <c r="I175" s="288">
        <f t="shared" si="24"/>
        <v>0.58000000000000007</v>
      </c>
      <c r="J175" s="287">
        <v>2.3650000000000002</v>
      </c>
      <c r="K175" s="288">
        <f t="shared" si="25"/>
        <v>23.650000000000002</v>
      </c>
      <c r="L175" s="287">
        <v>9.7000000000000003E-2</v>
      </c>
      <c r="M175" s="288">
        <f t="shared" si="26"/>
        <v>0.97</v>
      </c>
      <c r="N175" s="287">
        <v>2.0339999999999998</v>
      </c>
      <c r="O175" s="288">
        <f t="shared" si="27"/>
        <v>20.339999999999996</v>
      </c>
      <c r="P175" s="287">
        <v>0.01</v>
      </c>
      <c r="Q175" s="288">
        <f t="shared" si="28"/>
        <v>0.1</v>
      </c>
      <c r="R175" s="287">
        <v>0.216</v>
      </c>
      <c r="S175" s="288">
        <f t="shared" si="29"/>
        <v>2.16</v>
      </c>
      <c r="T175" s="310" t="s">
        <v>598</v>
      </c>
      <c r="U175" s="311"/>
      <c r="V175" s="310" t="s">
        <v>598</v>
      </c>
      <c r="W175" s="311"/>
      <c r="X175" s="305" t="s">
        <v>598</v>
      </c>
      <c r="Y175" s="306"/>
      <c r="Z175" s="287">
        <v>1E-3</v>
      </c>
      <c r="AA175" s="288">
        <f t="shared" si="32"/>
        <v>0.01</v>
      </c>
      <c r="AB175" s="287">
        <v>5.8000000000000003E-2</v>
      </c>
      <c r="AC175" s="288">
        <f t="shared" si="33"/>
        <v>0.58000000000000007</v>
      </c>
      <c r="AD175" s="287">
        <v>1.4E-2</v>
      </c>
      <c r="AE175" s="299">
        <f t="shared" si="34"/>
        <v>0.14000000000000001</v>
      </c>
    </row>
    <row r="176" spans="1:31" ht="16" thickBot="1" x14ac:dyDescent="0.4">
      <c r="A176" s="326"/>
      <c r="B176" s="327"/>
      <c r="C176" s="333"/>
      <c r="D176" s="328"/>
      <c r="E176" s="328"/>
      <c r="F176" s="327"/>
      <c r="G176" s="283">
        <v>2</v>
      </c>
      <c r="H176" s="287">
        <v>2.8000000000000001E-2</v>
      </c>
      <c r="I176" s="288">
        <f t="shared" si="24"/>
        <v>0.28000000000000003</v>
      </c>
      <c r="J176" s="287">
        <v>2.0670000000000002</v>
      </c>
      <c r="K176" s="288">
        <f t="shared" si="25"/>
        <v>20.67</v>
      </c>
      <c r="L176" s="287">
        <v>6.9000000000000006E-2</v>
      </c>
      <c r="M176" s="288">
        <f t="shared" si="26"/>
        <v>0.69000000000000006</v>
      </c>
      <c r="N176" s="287">
        <v>2.097</v>
      </c>
      <c r="O176" s="288">
        <f t="shared" si="27"/>
        <v>20.97</v>
      </c>
      <c r="P176" s="287">
        <v>1.2E-2</v>
      </c>
      <c r="Q176" s="288">
        <f t="shared" si="28"/>
        <v>0.12</v>
      </c>
      <c r="R176" s="287">
        <v>0.13100000000000001</v>
      </c>
      <c r="S176" s="288">
        <f t="shared" si="29"/>
        <v>1.31</v>
      </c>
      <c r="T176" s="310" t="s">
        <v>598</v>
      </c>
      <c r="U176" s="311"/>
      <c r="V176" s="287">
        <v>1.4E-2</v>
      </c>
      <c r="W176" s="299">
        <f t="shared" si="31"/>
        <v>0.14000000000000001</v>
      </c>
      <c r="X176" s="310" t="s">
        <v>597</v>
      </c>
      <c r="Y176" s="311"/>
      <c r="Z176" s="287">
        <v>3.3000000000000002E-2</v>
      </c>
      <c r="AA176" s="288">
        <f t="shared" si="32"/>
        <v>0.33</v>
      </c>
      <c r="AB176" s="287">
        <v>2.5000000000000001E-2</v>
      </c>
      <c r="AC176" s="288">
        <f t="shared" si="33"/>
        <v>0.25</v>
      </c>
      <c r="AD176" s="287">
        <v>4.0000000000000001E-3</v>
      </c>
      <c r="AE176" s="299">
        <f t="shared" si="34"/>
        <v>0.04</v>
      </c>
    </row>
    <row r="177" spans="1:31" ht="16" thickBot="1" x14ac:dyDescent="0.4">
      <c r="A177" s="323"/>
      <c r="B177" s="324"/>
      <c r="C177" s="334"/>
      <c r="D177" s="325"/>
      <c r="E177" s="325"/>
      <c r="F177" s="324"/>
      <c r="G177" s="283">
        <v>3</v>
      </c>
      <c r="H177" s="287">
        <v>5.8999999999999997E-2</v>
      </c>
      <c r="I177" s="288">
        <f t="shared" si="24"/>
        <v>0.59</v>
      </c>
      <c r="J177" s="287">
        <v>2.3620000000000001</v>
      </c>
      <c r="K177" s="288">
        <f t="shared" si="25"/>
        <v>23.62</v>
      </c>
      <c r="L177" s="287">
        <v>9.5000000000000001E-2</v>
      </c>
      <c r="M177" s="288">
        <f t="shared" si="26"/>
        <v>0.95</v>
      </c>
      <c r="N177" s="287">
        <v>2.032</v>
      </c>
      <c r="O177" s="288">
        <f t="shared" si="27"/>
        <v>20.32</v>
      </c>
      <c r="P177" s="287">
        <v>1.0999999999999999E-2</v>
      </c>
      <c r="Q177" s="288">
        <f t="shared" si="28"/>
        <v>0.10999999999999999</v>
      </c>
      <c r="R177" s="287">
        <v>0.20799999999999999</v>
      </c>
      <c r="S177" s="288">
        <f t="shared" si="29"/>
        <v>2.08</v>
      </c>
      <c r="T177" s="310" t="s">
        <v>598</v>
      </c>
      <c r="U177" s="311"/>
      <c r="V177" s="310" t="s">
        <v>598</v>
      </c>
      <c r="W177" s="311"/>
      <c r="X177" s="305" t="s">
        <v>598</v>
      </c>
      <c r="Y177" s="306"/>
      <c r="Z177" s="287">
        <v>1E-3</v>
      </c>
      <c r="AA177" s="288">
        <f t="shared" si="32"/>
        <v>0.01</v>
      </c>
      <c r="AB177" s="287">
        <v>5.2999999999999999E-2</v>
      </c>
      <c r="AC177" s="288">
        <f t="shared" si="33"/>
        <v>0.53</v>
      </c>
      <c r="AD177" s="287">
        <v>1.4999999999999999E-2</v>
      </c>
      <c r="AE177" s="299">
        <f t="shared" si="34"/>
        <v>0.15</v>
      </c>
    </row>
    <row r="178" spans="1:31" ht="16" thickBot="1" x14ac:dyDescent="0.4">
      <c r="A178" s="317" t="s">
        <v>138</v>
      </c>
      <c r="B178" s="319" t="s">
        <v>139</v>
      </c>
      <c r="C178" s="319" t="s">
        <v>140</v>
      </c>
      <c r="D178" s="321" t="s">
        <v>25</v>
      </c>
      <c r="E178" s="321" t="s">
        <v>21</v>
      </c>
      <c r="F178" s="319">
        <v>6</v>
      </c>
      <c r="G178" s="283">
        <v>1</v>
      </c>
      <c r="H178" s="287">
        <v>5.2999999999999999E-2</v>
      </c>
      <c r="I178" s="288">
        <f t="shared" si="24"/>
        <v>0.53</v>
      </c>
      <c r="J178" s="287">
        <v>2.407</v>
      </c>
      <c r="K178" s="288">
        <f t="shared" si="25"/>
        <v>24.07</v>
      </c>
      <c r="L178" s="287">
        <v>0.10100000000000001</v>
      </c>
      <c r="M178" s="288">
        <f t="shared" si="26"/>
        <v>1.01</v>
      </c>
      <c r="N178" s="287">
        <v>1.958</v>
      </c>
      <c r="O178" s="288">
        <f t="shared" si="27"/>
        <v>19.579999999999998</v>
      </c>
      <c r="P178" s="287">
        <v>0.01</v>
      </c>
      <c r="Q178" s="288">
        <f t="shared" si="28"/>
        <v>0.1</v>
      </c>
      <c r="R178" s="287">
        <v>6.9000000000000006E-2</v>
      </c>
      <c r="S178" s="288">
        <f t="shared" si="29"/>
        <v>0.69000000000000006</v>
      </c>
      <c r="T178" s="287">
        <v>2E-3</v>
      </c>
      <c r="U178" s="299">
        <f t="shared" si="30"/>
        <v>0.02</v>
      </c>
      <c r="V178" s="287">
        <v>2E-3</v>
      </c>
      <c r="W178" s="299">
        <f t="shared" si="31"/>
        <v>0.02</v>
      </c>
      <c r="X178" s="305" t="s">
        <v>598</v>
      </c>
      <c r="Y178" s="306"/>
      <c r="Z178" s="287">
        <v>3.0000000000000001E-3</v>
      </c>
      <c r="AA178" s="288">
        <f t="shared" si="32"/>
        <v>0.03</v>
      </c>
      <c r="AB178" s="287">
        <v>8.6999999999999994E-2</v>
      </c>
      <c r="AC178" s="288">
        <f t="shared" si="33"/>
        <v>0.86999999999999988</v>
      </c>
      <c r="AD178" s="287">
        <v>2.1999999999999999E-2</v>
      </c>
      <c r="AE178" s="299">
        <f t="shared" si="34"/>
        <v>0.21999999999999997</v>
      </c>
    </row>
    <row r="179" spans="1:31" ht="16" thickBot="1" x14ac:dyDescent="0.4">
      <c r="A179" s="326"/>
      <c r="B179" s="327"/>
      <c r="C179" s="327"/>
      <c r="D179" s="328"/>
      <c r="E179" s="328"/>
      <c r="F179" s="327"/>
      <c r="G179" s="283">
        <v>2</v>
      </c>
      <c r="H179" s="287">
        <v>9.9000000000000005E-2</v>
      </c>
      <c r="I179" s="288">
        <f t="shared" si="24"/>
        <v>0.99</v>
      </c>
      <c r="J179" s="287">
        <v>4.6689999999999996</v>
      </c>
      <c r="K179" s="288">
        <f t="shared" si="25"/>
        <v>46.69</v>
      </c>
      <c r="L179" s="287">
        <v>2.9000000000000001E-2</v>
      </c>
      <c r="M179" s="288">
        <f t="shared" si="26"/>
        <v>0.29000000000000004</v>
      </c>
      <c r="N179" s="287">
        <v>0.19900000000000001</v>
      </c>
      <c r="O179" s="288">
        <f t="shared" si="27"/>
        <v>1.9900000000000002</v>
      </c>
      <c r="P179" s="287">
        <v>6.0000000000000001E-3</v>
      </c>
      <c r="Q179" s="288">
        <f t="shared" si="28"/>
        <v>0.06</v>
      </c>
      <c r="R179" s="287">
        <v>0.25</v>
      </c>
      <c r="S179" s="288">
        <f t="shared" si="29"/>
        <v>2.5</v>
      </c>
      <c r="T179" s="287">
        <v>1E-3</v>
      </c>
      <c r="U179" s="299">
        <f t="shared" si="30"/>
        <v>0.01</v>
      </c>
      <c r="V179" s="287">
        <v>7.0000000000000001E-3</v>
      </c>
      <c r="W179" s="299">
        <f t="shared" si="31"/>
        <v>7.0000000000000007E-2</v>
      </c>
      <c r="X179" s="305" t="s">
        <v>598</v>
      </c>
      <c r="Y179" s="306"/>
      <c r="Z179" s="305" t="s">
        <v>598</v>
      </c>
      <c r="AA179" s="306"/>
      <c r="AB179" s="287">
        <v>0.27200000000000002</v>
      </c>
      <c r="AC179" s="288">
        <f t="shared" si="33"/>
        <v>2.72</v>
      </c>
      <c r="AD179" s="287">
        <v>2.4E-2</v>
      </c>
      <c r="AE179" s="299">
        <f t="shared" si="34"/>
        <v>0.24</v>
      </c>
    </row>
    <row r="180" spans="1:31" ht="16" thickBot="1" x14ac:dyDescent="0.4">
      <c r="A180" s="326"/>
      <c r="B180" s="327"/>
      <c r="C180" s="327"/>
      <c r="D180" s="328"/>
      <c r="E180" s="328"/>
      <c r="F180" s="327"/>
      <c r="G180" s="283">
        <v>3</v>
      </c>
      <c r="H180" s="287">
        <v>5.5E-2</v>
      </c>
      <c r="I180" s="288">
        <f t="shared" si="24"/>
        <v>0.55000000000000004</v>
      </c>
      <c r="J180" s="287">
        <v>1.992</v>
      </c>
      <c r="K180" s="288">
        <f t="shared" si="25"/>
        <v>19.920000000000002</v>
      </c>
      <c r="L180" s="287">
        <v>0.14499999999999999</v>
      </c>
      <c r="M180" s="288">
        <f t="shared" si="26"/>
        <v>1.45</v>
      </c>
      <c r="N180" s="287">
        <v>2.69</v>
      </c>
      <c r="O180" s="288">
        <f t="shared" si="27"/>
        <v>26.9</v>
      </c>
      <c r="P180" s="287">
        <v>1.4E-2</v>
      </c>
      <c r="Q180" s="288">
        <f t="shared" si="28"/>
        <v>0.14000000000000001</v>
      </c>
      <c r="R180" s="287">
        <v>3.4000000000000002E-2</v>
      </c>
      <c r="S180" s="288">
        <f t="shared" si="29"/>
        <v>0.34</v>
      </c>
      <c r="T180" s="287">
        <v>1E-3</v>
      </c>
      <c r="U180" s="299">
        <f t="shared" si="30"/>
        <v>0.01</v>
      </c>
      <c r="V180" s="287">
        <v>2.3E-2</v>
      </c>
      <c r="W180" s="299">
        <f t="shared" si="31"/>
        <v>0.22999999999999998</v>
      </c>
      <c r="X180" s="287">
        <v>1E-3</v>
      </c>
      <c r="Y180" s="288">
        <f t="shared" si="35"/>
        <v>0.01</v>
      </c>
      <c r="Z180" s="287">
        <v>6.9000000000000006E-2</v>
      </c>
      <c r="AA180" s="288">
        <f t="shared" si="32"/>
        <v>0.69000000000000006</v>
      </c>
      <c r="AB180" s="287">
        <v>0.14299999999999999</v>
      </c>
      <c r="AC180" s="288">
        <f t="shared" si="33"/>
        <v>1.43</v>
      </c>
      <c r="AD180" s="287">
        <v>2.1000000000000001E-2</v>
      </c>
      <c r="AE180" s="299">
        <f t="shared" si="34"/>
        <v>0.21000000000000002</v>
      </c>
    </row>
    <row r="181" spans="1:31" ht="16" thickBot="1" x14ac:dyDescent="0.4">
      <c r="A181" s="326"/>
      <c r="B181" s="327"/>
      <c r="C181" s="327"/>
      <c r="D181" s="328"/>
      <c r="E181" s="328"/>
      <c r="F181" s="327"/>
      <c r="G181" s="283">
        <v>4</v>
      </c>
      <c r="H181" s="287">
        <v>0.01</v>
      </c>
      <c r="I181" s="288">
        <f t="shared" si="24"/>
        <v>0.1</v>
      </c>
      <c r="J181" s="287">
        <v>0.47</v>
      </c>
      <c r="K181" s="288">
        <f t="shared" si="25"/>
        <v>4.6999999999999993</v>
      </c>
      <c r="L181" s="287">
        <v>0.14899999999999999</v>
      </c>
      <c r="M181" s="288">
        <f t="shared" si="26"/>
        <v>1.49</v>
      </c>
      <c r="N181" s="287">
        <v>3.5640000000000001</v>
      </c>
      <c r="O181" s="288">
        <f t="shared" si="27"/>
        <v>35.64</v>
      </c>
      <c r="P181" s="287">
        <v>3.0000000000000001E-3</v>
      </c>
      <c r="Q181" s="288">
        <f t="shared" si="28"/>
        <v>0.03</v>
      </c>
      <c r="R181" s="287">
        <v>5.7000000000000002E-2</v>
      </c>
      <c r="S181" s="288">
        <f t="shared" si="29"/>
        <v>0.57000000000000006</v>
      </c>
      <c r="T181" s="310" t="s">
        <v>598</v>
      </c>
      <c r="U181" s="311"/>
      <c r="V181" s="310" t="s">
        <v>598</v>
      </c>
      <c r="W181" s="311"/>
      <c r="X181" s="310" t="s">
        <v>597</v>
      </c>
      <c r="Y181" s="311"/>
      <c r="Z181" s="287">
        <v>4.9000000000000002E-2</v>
      </c>
      <c r="AA181" s="288">
        <f t="shared" si="32"/>
        <v>0.49</v>
      </c>
      <c r="AB181" s="287">
        <v>0.28100000000000003</v>
      </c>
      <c r="AC181" s="288">
        <f t="shared" si="33"/>
        <v>2.8100000000000005</v>
      </c>
      <c r="AD181" s="287">
        <v>1.2999999999999999E-2</v>
      </c>
      <c r="AE181" s="299">
        <f t="shared" si="34"/>
        <v>0.13</v>
      </c>
    </row>
    <row r="182" spans="1:31" ht="16" thickBot="1" x14ac:dyDescent="0.4">
      <c r="A182" s="326"/>
      <c r="B182" s="327"/>
      <c r="C182" s="327"/>
      <c r="D182" s="328"/>
      <c r="E182" s="328"/>
      <c r="F182" s="327"/>
      <c r="G182" s="283">
        <v>5</v>
      </c>
      <c r="H182" s="287">
        <v>7.0000000000000007E-2</v>
      </c>
      <c r="I182" s="288">
        <f t="shared" si="24"/>
        <v>0.70000000000000007</v>
      </c>
      <c r="J182" s="287">
        <v>3.234</v>
      </c>
      <c r="K182" s="288">
        <f t="shared" si="25"/>
        <v>32.340000000000003</v>
      </c>
      <c r="L182" s="287">
        <v>2.8000000000000001E-2</v>
      </c>
      <c r="M182" s="288">
        <f t="shared" si="26"/>
        <v>0.28000000000000003</v>
      </c>
      <c r="N182" s="287">
        <v>0.39900000000000002</v>
      </c>
      <c r="O182" s="288">
        <f t="shared" si="27"/>
        <v>3.99</v>
      </c>
      <c r="P182" s="287">
        <v>1.4E-2</v>
      </c>
      <c r="Q182" s="288">
        <f t="shared" si="28"/>
        <v>0.14000000000000001</v>
      </c>
      <c r="R182" s="287">
        <v>0.13</v>
      </c>
      <c r="S182" s="288">
        <f t="shared" si="29"/>
        <v>1.3</v>
      </c>
      <c r="T182" s="310" t="s">
        <v>598</v>
      </c>
      <c r="U182" s="311"/>
      <c r="V182" s="310" t="s">
        <v>598</v>
      </c>
      <c r="W182" s="311"/>
      <c r="X182" s="305" t="s">
        <v>598</v>
      </c>
      <c r="Y182" s="306"/>
      <c r="Z182" s="305" t="s">
        <v>598</v>
      </c>
      <c r="AA182" s="306"/>
      <c r="AB182" s="287">
        <v>0.17599999999999999</v>
      </c>
      <c r="AC182" s="288">
        <f t="shared" si="33"/>
        <v>1.7599999999999998</v>
      </c>
      <c r="AD182" s="287">
        <v>1.7000000000000001E-2</v>
      </c>
      <c r="AE182" s="299">
        <f t="shared" si="34"/>
        <v>0.17</v>
      </c>
    </row>
    <row r="183" spans="1:31" ht="16" thickBot="1" x14ac:dyDescent="0.4">
      <c r="A183" s="323"/>
      <c r="B183" s="324"/>
      <c r="C183" s="324"/>
      <c r="D183" s="325"/>
      <c r="E183" s="325"/>
      <c r="F183" s="324"/>
      <c r="G183" s="283">
        <v>6</v>
      </c>
      <c r="H183" s="287">
        <v>6.6000000000000003E-2</v>
      </c>
      <c r="I183" s="288">
        <f t="shared" si="24"/>
        <v>0.66</v>
      </c>
      <c r="J183" s="287">
        <v>3.145</v>
      </c>
      <c r="K183" s="288">
        <f t="shared" si="25"/>
        <v>31.45</v>
      </c>
      <c r="L183" s="287">
        <v>7.0999999999999994E-2</v>
      </c>
      <c r="M183" s="288">
        <f t="shared" si="26"/>
        <v>0.71</v>
      </c>
      <c r="N183" s="287">
        <v>1.7290000000000001</v>
      </c>
      <c r="O183" s="288">
        <f t="shared" si="27"/>
        <v>17.29</v>
      </c>
      <c r="P183" s="287">
        <v>1.9E-2</v>
      </c>
      <c r="Q183" s="288">
        <f t="shared" si="28"/>
        <v>0.19</v>
      </c>
      <c r="R183" s="287">
        <v>0.17499999999999999</v>
      </c>
      <c r="S183" s="288">
        <f t="shared" si="29"/>
        <v>1.75</v>
      </c>
      <c r="T183" s="287">
        <v>4.0000000000000001E-3</v>
      </c>
      <c r="U183" s="299">
        <f t="shared" si="30"/>
        <v>0.04</v>
      </c>
      <c r="V183" s="287">
        <v>8.9999999999999993E-3</v>
      </c>
      <c r="W183" s="299">
        <f t="shared" si="31"/>
        <v>0.09</v>
      </c>
      <c r="X183" s="310" t="s">
        <v>597</v>
      </c>
      <c r="Y183" s="311"/>
      <c r="Z183" s="287">
        <v>2.1000000000000001E-2</v>
      </c>
      <c r="AA183" s="288">
        <f t="shared" si="32"/>
        <v>0.21000000000000002</v>
      </c>
      <c r="AB183" s="287">
        <v>2.9000000000000001E-2</v>
      </c>
      <c r="AC183" s="288">
        <f t="shared" si="33"/>
        <v>0.29000000000000004</v>
      </c>
      <c r="AD183" s="287">
        <v>7.0000000000000001E-3</v>
      </c>
      <c r="AE183" s="299">
        <f t="shared" si="34"/>
        <v>7.0000000000000007E-2</v>
      </c>
    </row>
    <row r="184" spans="1:31" ht="16" thickBot="1" x14ac:dyDescent="0.4">
      <c r="A184" s="317" t="s">
        <v>141</v>
      </c>
      <c r="B184" s="319" t="s">
        <v>142</v>
      </c>
      <c r="C184" s="319" t="s">
        <v>143</v>
      </c>
      <c r="D184" s="321" t="s">
        <v>25</v>
      </c>
      <c r="E184" s="321" t="s">
        <v>21</v>
      </c>
      <c r="F184" s="319">
        <v>6</v>
      </c>
      <c r="G184" s="283">
        <v>1</v>
      </c>
      <c r="H184" s="287">
        <v>4.1000000000000002E-2</v>
      </c>
      <c r="I184" s="288">
        <f t="shared" si="24"/>
        <v>0.41000000000000003</v>
      </c>
      <c r="J184" s="287">
        <v>1.637</v>
      </c>
      <c r="K184" s="288">
        <f t="shared" si="25"/>
        <v>16.37</v>
      </c>
      <c r="L184" s="287">
        <v>8.9999999999999993E-3</v>
      </c>
      <c r="M184" s="288">
        <f t="shared" si="26"/>
        <v>0.09</v>
      </c>
      <c r="N184" s="287">
        <v>6.0999999999999999E-2</v>
      </c>
      <c r="O184" s="288">
        <f t="shared" si="27"/>
        <v>0.61</v>
      </c>
      <c r="P184" s="287">
        <v>4.0000000000000001E-3</v>
      </c>
      <c r="Q184" s="288">
        <f t="shared" si="28"/>
        <v>0.04</v>
      </c>
      <c r="R184" s="287">
        <v>7.4999999999999997E-2</v>
      </c>
      <c r="S184" s="288">
        <f t="shared" si="29"/>
        <v>0.75</v>
      </c>
      <c r="T184" s="287">
        <v>2E-3</v>
      </c>
      <c r="U184" s="299">
        <f t="shared" si="30"/>
        <v>0.02</v>
      </c>
      <c r="V184" s="287">
        <v>3.4000000000000002E-2</v>
      </c>
      <c r="W184" s="299">
        <f t="shared" si="31"/>
        <v>0.34</v>
      </c>
      <c r="X184" s="305" t="s">
        <v>598</v>
      </c>
      <c r="Y184" s="306"/>
      <c r="Z184" s="305" t="s">
        <v>598</v>
      </c>
      <c r="AA184" s="306"/>
      <c r="AB184" s="287">
        <v>8.0000000000000002E-3</v>
      </c>
      <c r="AC184" s="288">
        <f t="shared" si="33"/>
        <v>0.08</v>
      </c>
      <c r="AD184" s="305" t="s">
        <v>598</v>
      </c>
      <c r="AE184" s="306"/>
    </row>
    <row r="185" spans="1:31" ht="16" thickBot="1" x14ac:dyDescent="0.4">
      <c r="A185" s="326"/>
      <c r="B185" s="327"/>
      <c r="C185" s="327"/>
      <c r="D185" s="328"/>
      <c r="E185" s="328"/>
      <c r="F185" s="327"/>
      <c r="G185" s="283">
        <v>2</v>
      </c>
      <c r="H185" s="287">
        <v>4.1000000000000002E-2</v>
      </c>
      <c r="I185" s="288">
        <f t="shared" si="24"/>
        <v>0.41000000000000003</v>
      </c>
      <c r="J185" s="287">
        <v>1.64</v>
      </c>
      <c r="K185" s="288">
        <f t="shared" si="25"/>
        <v>16.399999999999999</v>
      </c>
      <c r="L185" s="287">
        <v>8.9999999999999993E-3</v>
      </c>
      <c r="M185" s="288">
        <f t="shared" si="26"/>
        <v>0.09</v>
      </c>
      <c r="N185" s="287">
        <v>0.06</v>
      </c>
      <c r="O185" s="288">
        <f t="shared" si="27"/>
        <v>0.6</v>
      </c>
      <c r="P185" s="287">
        <v>4.0000000000000001E-3</v>
      </c>
      <c r="Q185" s="288">
        <f t="shared" si="28"/>
        <v>0.04</v>
      </c>
      <c r="R185" s="287">
        <v>7.0999999999999994E-2</v>
      </c>
      <c r="S185" s="288">
        <f t="shared" si="29"/>
        <v>0.71</v>
      </c>
      <c r="T185" s="287">
        <v>2E-3</v>
      </c>
      <c r="U185" s="299">
        <f t="shared" si="30"/>
        <v>0.02</v>
      </c>
      <c r="V185" s="287">
        <v>3.4000000000000002E-2</v>
      </c>
      <c r="W185" s="299">
        <f t="shared" si="31"/>
        <v>0.34</v>
      </c>
      <c r="X185" s="287">
        <v>1E-3</v>
      </c>
      <c r="Y185" s="288">
        <f t="shared" si="35"/>
        <v>0.01</v>
      </c>
      <c r="Z185" s="287">
        <v>2E-3</v>
      </c>
      <c r="AA185" s="288">
        <f t="shared" si="32"/>
        <v>0.02</v>
      </c>
      <c r="AB185" s="287">
        <v>1.7999999999999999E-2</v>
      </c>
      <c r="AC185" s="288">
        <f t="shared" si="33"/>
        <v>0.18</v>
      </c>
      <c r="AD185" s="305" t="s">
        <v>598</v>
      </c>
      <c r="AE185" s="306"/>
    </row>
    <row r="186" spans="1:31" ht="16" thickBot="1" x14ac:dyDescent="0.4">
      <c r="A186" s="326"/>
      <c r="B186" s="327"/>
      <c r="C186" s="327"/>
      <c r="D186" s="328"/>
      <c r="E186" s="328"/>
      <c r="F186" s="327"/>
      <c r="G186" s="283">
        <v>3</v>
      </c>
      <c r="H186" s="287">
        <v>1.4999999999999999E-2</v>
      </c>
      <c r="I186" s="288">
        <f t="shared" si="24"/>
        <v>0.15</v>
      </c>
      <c r="J186" s="287">
        <v>0.435</v>
      </c>
      <c r="K186" s="288">
        <f t="shared" si="25"/>
        <v>4.3499999999999996</v>
      </c>
      <c r="L186" s="287">
        <v>4.0000000000000001E-3</v>
      </c>
      <c r="M186" s="288">
        <f t="shared" si="26"/>
        <v>0.04</v>
      </c>
      <c r="N186" s="287">
        <v>1.4999999999999999E-2</v>
      </c>
      <c r="O186" s="288">
        <f t="shared" si="27"/>
        <v>0.15</v>
      </c>
      <c r="P186" s="287">
        <v>3.0000000000000001E-3</v>
      </c>
      <c r="Q186" s="288">
        <f t="shared" si="28"/>
        <v>0.03</v>
      </c>
      <c r="R186" s="287">
        <v>1.7000000000000001E-2</v>
      </c>
      <c r="S186" s="288">
        <f t="shared" si="29"/>
        <v>0.17</v>
      </c>
      <c r="T186" s="310" t="s">
        <v>598</v>
      </c>
      <c r="U186" s="311"/>
      <c r="V186" s="287">
        <v>8.0000000000000002E-3</v>
      </c>
      <c r="W186" s="299">
        <f t="shared" si="31"/>
        <v>0.08</v>
      </c>
      <c r="X186" s="305" t="s">
        <v>598</v>
      </c>
      <c r="Y186" s="306"/>
      <c r="Z186" s="305" t="s">
        <v>598</v>
      </c>
      <c r="AA186" s="306"/>
      <c r="AB186" s="287">
        <v>0.02</v>
      </c>
      <c r="AC186" s="288">
        <f t="shared" si="33"/>
        <v>0.2</v>
      </c>
      <c r="AD186" s="287">
        <v>1E-3</v>
      </c>
      <c r="AE186" s="299">
        <f t="shared" si="34"/>
        <v>0.01</v>
      </c>
    </row>
    <row r="187" spans="1:31" ht="16" thickBot="1" x14ac:dyDescent="0.4">
      <c r="A187" s="326"/>
      <c r="B187" s="327"/>
      <c r="C187" s="327"/>
      <c r="D187" s="328"/>
      <c r="E187" s="328"/>
      <c r="F187" s="327"/>
      <c r="G187" s="283">
        <v>4</v>
      </c>
      <c r="H187" s="287">
        <v>8.4000000000000005E-2</v>
      </c>
      <c r="I187" s="288">
        <f t="shared" si="24"/>
        <v>0.84000000000000008</v>
      </c>
      <c r="J187" s="287">
        <v>1.534</v>
      </c>
      <c r="K187" s="288">
        <f t="shared" si="25"/>
        <v>15.34</v>
      </c>
      <c r="L187" s="287">
        <v>1.7000000000000001E-2</v>
      </c>
      <c r="M187" s="288">
        <f t="shared" si="26"/>
        <v>0.17</v>
      </c>
      <c r="N187" s="287">
        <v>7.0000000000000007E-2</v>
      </c>
      <c r="O187" s="288">
        <f t="shared" si="27"/>
        <v>0.70000000000000007</v>
      </c>
      <c r="P187" s="287">
        <v>6.0000000000000001E-3</v>
      </c>
      <c r="Q187" s="288">
        <f t="shared" si="28"/>
        <v>0.06</v>
      </c>
      <c r="R187" s="287">
        <v>0.03</v>
      </c>
      <c r="S187" s="288">
        <f t="shared" si="29"/>
        <v>0.3</v>
      </c>
      <c r="T187" s="287">
        <v>5.0000000000000001E-3</v>
      </c>
      <c r="U187" s="299">
        <f t="shared" si="30"/>
        <v>0.05</v>
      </c>
      <c r="V187" s="287">
        <v>2.9000000000000001E-2</v>
      </c>
      <c r="W187" s="299">
        <f t="shared" si="31"/>
        <v>0.29000000000000004</v>
      </c>
      <c r="X187" s="305" t="s">
        <v>598</v>
      </c>
      <c r="Y187" s="306"/>
      <c r="Z187" s="287">
        <v>5.0000000000000001E-3</v>
      </c>
      <c r="AA187" s="288">
        <f t="shared" si="32"/>
        <v>0.05</v>
      </c>
      <c r="AB187" s="287">
        <v>2.1999999999999999E-2</v>
      </c>
      <c r="AC187" s="288">
        <f t="shared" si="33"/>
        <v>0.21999999999999997</v>
      </c>
      <c r="AD187" s="287">
        <v>7.0000000000000001E-3</v>
      </c>
      <c r="AE187" s="299">
        <f t="shared" si="34"/>
        <v>7.0000000000000007E-2</v>
      </c>
    </row>
    <row r="188" spans="1:31" ht="16" thickBot="1" x14ac:dyDescent="0.4">
      <c r="A188" s="326"/>
      <c r="B188" s="327"/>
      <c r="C188" s="327"/>
      <c r="D188" s="328"/>
      <c r="E188" s="328"/>
      <c r="F188" s="327"/>
      <c r="G188" s="283">
        <v>5</v>
      </c>
      <c r="H188" s="287">
        <v>6.4000000000000001E-2</v>
      </c>
      <c r="I188" s="288">
        <f t="shared" si="24"/>
        <v>0.64</v>
      </c>
      <c r="J188" s="287">
        <v>1.155</v>
      </c>
      <c r="K188" s="288">
        <f t="shared" si="25"/>
        <v>11.55</v>
      </c>
      <c r="L188" s="287">
        <v>1.4999999999999999E-2</v>
      </c>
      <c r="M188" s="288">
        <f t="shared" si="26"/>
        <v>0.15</v>
      </c>
      <c r="N188" s="287">
        <v>0.06</v>
      </c>
      <c r="O188" s="288">
        <f t="shared" si="27"/>
        <v>0.6</v>
      </c>
      <c r="P188" s="287">
        <v>5.0000000000000001E-3</v>
      </c>
      <c r="Q188" s="288">
        <f t="shared" si="28"/>
        <v>0.05</v>
      </c>
      <c r="R188" s="287">
        <v>2.1000000000000001E-2</v>
      </c>
      <c r="S188" s="288">
        <f t="shared" si="29"/>
        <v>0.21000000000000002</v>
      </c>
      <c r="T188" s="287">
        <v>5.0000000000000001E-3</v>
      </c>
      <c r="U188" s="299">
        <f t="shared" si="30"/>
        <v>0.05</v>
      </c>
      <c r="V188" s="287">
        <v>2.1999999999999999E-2</v>
      </c>
      <c r="W188" s="299">
        <f t="shared" si="31"/>
        <v>0.21999999999999997</v>
      </c>
      <c r="X188" s="287">
        <v>2E-3</v>
      </c>
      <c r="Y188" s="288">
        <f t="shared" si="35"/>
        <v>0.02</v>
      </c>
      <c r="Z188" s="287">
        <v>4.0000000000000001E-3</v>
      </c>
      <c r="AA188" s="288">
        <f t="shared" si="32"/>
        <v>0.04</v>
      </c>
      <c r="AB188" s="287">
        <v>1.4E-2</v>
      </c>
      <c r="AC188" s="288">
        <f t="shared" si="33"/>
        <v>0.14000000000000001</v>
      </c>
      <c r="AD188" s="287">
        <v>6.0000000000000001E-3</v>
      </c>
      <c r="AE188" s="299">
        <f t="shared" si="34"/>
        <v>0.06</v>
      </c>
    </row>
    <row r="189" spans="1:31" ht="16" thickBot="1" x14ac:dyDescent="0.4">
      <c r="A189" s="323"/>
      <c r="B189" s="324"/>
      <c r="C189" s="324"/>
      <c r="D189" s="325"/>
      <c r="E189" s="325"/>
      <c r="F189" s="324"/>
      <c r="G189" s="283">
        <v>6</v>
      </c>
      <c r="H189" s="287">
        <v>2.8000000000000001E-2</v>
      </c>
      <c r="I189" s="288">
        <f t="shared" si="24"/>
        <v>0.28000000000000003</v>
      </c>
      <c r="J189" s="287">
        <v>2.2250000000000001</v>
      </c>
      <c r="K189" s="288">
        <f t="shared" si="25"/>
        <v>22.25</v>
      </c>
      <c r="L189" s="287">
        <v>6.7000000000000004E-2</v>
      </c>
      <c r="M189" s="288">
        <f t="shared" si="26"/>
        <v>0.67</v>
      </c>
      <c r="N189" s="287">
        <v>2.39</v>
      </c>
      <c r="O189" s="288">
        <f t="shared" si="27"/>
        <v>23.900000000000002</v>
      </c>
      <c r="P189" s="287">
        <v>1.4E-2</v>
      </c>
      <c r="Q189" s="288">
        <f t="shared" si="28"/>
        <v>0.14000000000000001</v>
      </c>
      <c r="R189" s="287">
        <v>0.14000000000000001</v>
      </c>
      <c r="S189" s="288">
        <f t="shared" si="29"/>
        <v>1.4000000000000001</v>
      </c>
      <c r="T189" s="310" t="s">
        <v>598</v>
      </c>
      <c r="U189" s="311"/>
      <c r="V189" s="287">
        <v>0.01</v>
      </c>
      <c r="W189" s="299">
        <f t="shared" si="31"/>
        <v>0.1</v>
      </c>
      <c r="X189" s="310" t="s">
        <v>597</v>
      </c>
      <c r="Y189" s="311"/>
      <c r="Z189" s="287">
        <v>3.4000000000000002E-2</v>
      </c>
      <c r="AA189" s="288">
        <f t="shared" si="32"/>
        <v>0.34</v>
      </c>
      <c r="AB189" s="287">
        <v>2.1000000000000001E-2</v>
      </c>
      <c r="AC189" s="288">
        <f t="shared" si="33"/>
        <v>0.21000000000000002</v>
      </c>
      <c r="AD189" s="287">
        <v>5.0000000000000001E-3</v>
      </c>
      <c r="AE189" s="299">
        <f t="shared" si="34"/>
        <v>0.05</v>
      </c>
    </row>
    <row r="190" spans="1:31" ht="16" thickBot="1" x14ac:dyDescent="0.4">
      <c r="A190" s="317" t="s">
        <v>144</v>
      </c>
      <c r="B190" s="319" t="s">
        <v>145</v>
      </c>
      <c r="C190" s="319" t="s">
        <v>146</v>
      </c>
      <c r="D190" s="321" t="s">
        <v>25</v>
      </c>
      <c r="E190" s="321" t="s">
        <v>21</v>
      </c>
      <c r="F190" s="319">
        <v>5</v>
      </c>
      <c r="G190" s="283">
        <v>1</v>
      </c>
      <c r="H190" s="287">
        <v>0.248</v>
      </c>
      <c r="I190" s="288">
        <f t="shared" si="24"/>
        <v>2.48</v>
      </c>
      <c r="J190" s="287">
        <v>5.149</v>
      </c>
      <c r="K190" s="288">
        <f t="shared" si="25"/>
        <v>51.49</v>
      </c>
      <c r="L190" s="287">
        <v>4.2999999999999997E-2</v>
      </c>
      <c r="M190" s="288">
        <f t="shared" si="26"/>
        <v>0.42999999999999994</v>
      </c>
      <c r="N190" s="287">
        <v>0.192</v>
      </c>
      <c r="O190" s="288">
        <f t="shared" si="27"/>
        <v>1.92</v>
      </c>
      <c r="P190" s="287">
        <v>2.4E-2</v>
      </c>
      <c r="Q190" s="288">
        <f t="shared" si="28"/>
        <v>0.24</v>
      </c>
      <c r="R190" s="287">
        <v>0.74199999999999999</v>
      </c>
      <c r="S190" s="288">
        <f t="shared" si="29"/>
        <v>7.42</v>
      </c>
      <c r="T190" s="287">
        <v>3.0000000000000001E-3</v>
      </c>
      <c r="U190" s="299">
        <f t="shared" si="30"/>
        <v>0.03</v>
      </c>
      <c r="V190" s="287">
        <v>3.5999999999999997E-2</v>
      </c>
      <c r="W190" s="299">
        <f t="shared" si="31"/>
        <v>0.36</v>
      </c>
      <c r="X190" s="305" t="s">
        <v>598</v>
      </c>
      <c r="Y190" s="306"/>
      <c r="Z190" s="305" t="s">
        <v>598</v>
      </c>
      <c r="AA190" s="306"/>
      <c r="AB190" s="287">
        <v>4.2999999999999997E-2</v>
      </c>
      <c r="AC190" s="288">
        <f t="shared" si="33"/>
        <v>0.42999999999999994</v>
      </c>
      <c r="AD190" s="287">
        <v>2.8000000000000001E-2</v>
      </c>
      <c r="AE190" s="299">
        <f t="shared" si="34"/>
        <v>0.28000000000000003</v>
      </c>
    </row>
    <row r="191" spans="1:31" ht="16" thickBot="1" x14ac:dyDescent="0.4">
      <c r="A191" s="326"/>
      <c r="B191" s="327"/>
      <c r="C191" s="327"/>
      <c r="D191" s="328"/>
      <c r="E191" s="328"/>
      <c r="F191" s="327"/>
      <c r="G191" s="283">
        <v>2</v>
      </c>
      <c r="H191" s="287">
        <v>0.42</v>
      </c>
      <c r="I191" s="288">
        <f t="shared" si="24"/>
        <v>4.2</v>
      </c>
      <c r="J191" s="287">
        <v>1.2470000000000001</v>
      </c>
      <c r="K191" s="288">
        <f t="shared" si="25"/>
        <v>12.47</v>
      </c>
      <c r="L191" s="287">
        <v>2.7E-2</v>
      </c>
      <c r="M191" s="288">
        <f t="shared" si="26"/>
        <v>0.27</v>
      </c>
      <c r="N191" s="287">
        <v>0.04</v>
      </c>
      <c r="O191" s="288">
        <f t="shared" si="27"/>
        <v>0.4</v>
      </c>
      <c r="P191" s="287">
        <v>8.0000000000000002E-3</v>
      </c>
      <c r="Q191" s="288">
        <f t="shared" si="28"/>
        <v>0.08</v>
      </c>
      <c r="R191" s="287">
        <v>2.5000000000000001E-2</v>
      </c>
      <c r="S191" s="288">
        <f t="shared" si="29"/>
        <v>0.25</v>
      </c>
      <c r="T191" s="287">
        <v>7.0000000000000001E-3</v>
      </c>
      <c r="U191" s="299">
        <f t="shared" si="30"/>
        <v>7.0000000000000007E-2</v>
      </c>
      <c r="V191" s="287">
        <v>5.0000000000000001E-3</v>
      </c>
      <c r="W191" s="299">
        <f t="shared" si="31"/>
        <v>0.05</v>
      </c>
      <c r="X191" s="305" t="s">
        <v>598</v>
      </c>
      <c r="Y191" s="306"/>
      <c r="Z191" s="305" t="s">
        <v>598</v>
      </c>
      <c r="AA191" s="306"/>
      <c r="AB191" s="287">
        <v>1.4E-2</v>
      </c>
      <c r="AC191" s="288">
        <f t="shared" si="33"/>
        <v>0.14000000000000001</v>
      </c>
      <c r="AD191" s="287">
        <v>8.9999999999999993E-3</v>
      </c>
      <c r="AE191" s="299">
        <f t="shared" si="34"/>
        <v>0.09</v>
      </c>
    </row>
    <row r="192" spans="1:31" ht="16" thickBot="1" x14ac:dyDescent="0.4">
      <c r="A192" s="326"/>
      <c r="B192" s="327"/>
      <c r="C192" s="327"/>
      <c r="D192" s="328"/>
      <c r="E192" s="328"/>
      <c r="F192" s="327"/>
      <c r="G192" s="283">
        <v>3</v>
      </c>
      <c r="H192" s="287">
        <v>0.123</v>
      </c>
      <c r="I192" s="288">
        <f t="shared" si="24"/>
        <v>1.23</v>
      </c>
      <c r="J192" s="287">
        <v>3.544</v>
      </c>
      <c r="K192" s="288">
        <f t="shared" si="25"/>
        <v>35.44</v>
      </c>
      <c r="L192" s="287">
        <v>2.3E-2</v>
      </c>
      <c r="M192" s="288">
        <f t="shared" si="26"/>
        <v>0.22999999999999998</v>
      </c>
      <c r="N192" s="287">
        <v>0.126</v>
      </c>
      <c r="O192" s="288">
        <f t="shared" si="27"/>
        <v>1.26</v>
      </c>
      <c r="P192" s="287">
        <v>5.6000000000000001E-2</v>
      </c>
      <c r="Q192" s="288">
        <f t="shared" si="28"/>
        <v>0.56000000000000005</v>
      </c>
      <c r="R192" s="287">
        <v>0.26</v>
      </c>
      <c r="S192" s="288">
        <f t="shared" si="29"/>
        <v>2.6</v>
      </c>
      <c r="T192" s="287">
        <v>1E-3</v>
      </c>
      <c r="U192" s="299">
        <f t="shared" si="30"/>
        <v>0.01</v>
      </c>
      <c r="V192" s="287">
        <v>1.4E-2</v>
      </c>
      <c r="W192" s="299">
        <f t="shared" si="31"/>
        <v>0.14000000000000001</v>
      </c>
      <c r="X192" s="305" t="s">
        <v>598</v>
      </c>
      <c r="Y192" s="306"/>
      <c r="Z192" s="305" t="s">
        <v>598</v>
      </c>
      <c r="AA192" s="306"/>
      <c r="AB192" s="287">
        <v>2.9000000000000001E-2</v>
      </c>
      <c r="AC192" s="288">
        <f t="shared" si="33"/>
        <v>0.29000000000000004</v>
      </c>
      <c r="AD192" s="287">
        <v>1.4999999999999999E-2</v>
      </c>
      <c r="AE192" s="299">
        <f t="shared" si="34"/>
        <v>0.15</v>
      </c>
    </row>
    <row r="193" spans="1:31" ht="16" thickBot="1" x14ac:dyDescent="0.4">
      <c r="A193" s="326"/>
      <c r="B193" s="327"/>
      <c r="C193" s="327"/>
      <c r="D193" s="328"/>
      <c r="E193" s="328"/>
      <c r="F193" s="327"/>
      <c r="G193" s="283">
        <v>4</v>
      </c>
      <c r="H193" s="287">
        <v>3.4000000000000002E-2</v>
      </c>
      <c r="I193" s="288">
        <f t="shared" si="24"/>
        <v>0.34</v>
      </c>
      <c r="J193" s="287">
        <v>0.72799999999999998</v>
      </c>
      <c r="K193" s="288">
        <f t="shared" si="25"/>
        <v>7.2799999999999994</v>
      </c>
      <c r="L193" s="287">
        <v>6.0000000000000001E-3</v>
      </c>
      <c r="M193" s="288">
        <f t="shared" si="26"/>
        <v>0.06</v>
      </c>
      <c r="N193" s="287">
        <v>0.03</v>
      </c>
      <c r="O193" s="288">
        <f t="shared" si="27"/>
        <v>0.3</v>
      </c>
      <c r="P193" s="287">
        <v>4.0000000000000001E-3</v>
      </c>
      <c r="Q193" s="288">
        <f t="shared" si="28"/>
        <v>0.04</v>
      </c>
      <c r="R193" s="287">
        <v>2.5000000000000001E-2</v>
      </c>
      <c r="S193" s="288">
        <f t="shared" si="29"/>
        <v>0.25</v>
      </c>
      <c r="T193" s="287">
        <v>1E-3</v>
      </c>
      <c r="U193" s="299">
        <f t="shared" si="30"/>
        <v>0.01</v>
      </c>
      <c r="V193" s="287">
        <v>1E-3</v>
      </c>
      <c r="W193" s="299">
        <f t="shared" si="31"/>
        <v>0.01</v>
      </c>
      <c r="X193" s="305" t="s">
        <v>598</v>
      </c>
      <c r="Y193" s="306"/>
      <c r="Z193" s="305" t="s">
        <v>598</v>
      </c>
      <c r="AA193" s="306"/>
      <c r="AB193" s="287">
        <v>3.0000000000000001E-3</v>
      </c>
      <c r="AC193" s="288">
        <f t="shared" si="33"/>
        <v>0.03</v>
      </c>
      <c r="AD193" s="287">
        <v>2E-3</v>
      </c>
      <c r="AE193" s="299">
        <f t="shared" si="34"/>
        <v>0.02</v>
      </c>
    </row>
    <row r="194" spans="1:31" ht="16" thickBot="1" x14ac:dyDescent="0.4">
      <c r="A194" s="323"/>
      <c r="B194" s="324"/>
      <c r="C194" s="324"/>
      <c r="D194" s="325"/>
      <c r="E194" s="325"/>
      <c r="F194" s="324"/>
      <c r="G194" s="283">
        <v>5</v>
      </c>
      <c r="H194" s="287">
        <v>7.6999999999999999E-2</v>
      </c>
      <c r="I194" s="288">
        <f t="shared" si="24"/>
        <v>0.77</v>
      </c>
      <c r="J194" s="287">
        <v>3.327</v>
      </c>
      <c r="K194" s="288">
        <f t="shared" si="25"/>
        <v>33.269999999999996</v>
      </c>
      <c r="L194" s="287">
        <v>1.4E-2</v>
      </c>
      <c r="M194" s="288">
        <f t="shared" si="26"/>
        <v>0.14000000000000001</v>
      </c>
      <c r="N194" s="287">
        <v>0.129</v>
      </c>
      <c r="O194" s="288">
        <f t="shared" si="27"/>
        <v>1.29</v>
      </c>
      <c r="P194" s="287">
        <v>0.03</v>
      </c>
      <c r="Q194" s="288">
        <f t="shared" si="28"/>
        <v>0.3</v>
      </c>
      <c r="R194" s="287">
        <v>0.308</v>
      </c>
      <c r="S194" s="288">
        <f t="shared" si="29"/>
        <v>3.08</v>
      </c>
      <c r="T194" s="310" t="s">
        <v>598</v>
      </c>
      <c r="U194" s="311"/>
      <c r="V194" s="287">
        <v>1.7000000000000001E-2</v>
      </c>
      <c r="W194" s="299">
        <f t="shared" si="31"/>
        <v>0.17</v>
      </c>
      <c r="X194" s="305" t="s">
        <v>598</v>
      </c>
      <c r="Y194" s="306"/>
      <c r="Z194" s="305" t="s">
        <v>598</v>
      </c>
      <c r="AA194" s="306"/>
      <c r="AB194" s="287">
        <v>3.5000000000000003E-2</v>
      </c>
      <c r="AC194" s="288">
        <f t="shared" si="33"/>
        <v>0.35000000000000003</v>
      </c>
      <c r="AD194" s="287">
        <v>5.0000000000000001E-3</v>
      </c>
      <c r="AE194" s="299">
        <f t="shared" si="34"/>
        <v>0.05</v>
      </c>
    </row>
    <row r="195" spans="1:31" ht="16" thickBot="1" x14ac:dyDescent="0.4">
      <c r="A195" s="317" t="s">
        <v>147</v>
      </c>
      <c r="B195" s="319" t="s">
        <v>148</v>
      </c>
      <c r="C195" s="319" t="s">
        <v>143</v>
      </c>
      <c r="D195" s="321" t="s">
        <v>25</v>
      </c>
      <c r="E195" s="321" t="s">
        <v>21</v>
      </c>
      <c r="F195" s="319">
        <v>6</v>
      </c>
      <c r="G195" s="283">
        <v>1</v>
      </c>
      <c r="H195" s="287">
        <v>1.4E-2</v>
      </c>
      <c r="I195" s="288">
        <f t="shared" si="24"/>
        <v>0.14000000000000001</v>
      </c>
      <c r="J195" s="287">
        <v>0.33900000000000002</v>
      </c>
      <c r="K195" s="288">
        <f t="shared" si="25"/>
        <v>3.39</v>
      </c>
      <c r="L195" s="287">
        <v>3.0000000000000001E-3</v>
      </c>
      <c r="M195" s="288">
        <f t="shared" si="26"/>
        <v>0.03</v>
      </c>
      <c r="N195" s="287">
        <v>1.6E-2</v>
      </c>
      <c r="O195" s="288">
        <f t="shared" si="27"/>
        <v>0.16</v>
      </c>
      <c r="P195" s="287">
        <v>0</v>
      </c>
      <c r="Q195" s="288">
        <f t="shared" si="28"/>
        <v>0</v>
      </c>
      <c r="R195" s="287">
        <v>7.0000000000000001E-3</v>
      </c>
      <c r="S195" s="288">
        <f t="shared" si="29"/>
        <v>7.0000000000000007E-2</v>
      </c>
      <c r="T195" s="287">
        <v>4.0000000000000001E-3</v>
      </c>
      <c r="U195" s="299">
        <f t="shared" si="30"/>
        <v>0.04</v>
      </c>
      <c r="V195" s="287">
        <v>0.04</v>
      </c>
      <c r="W195" s="299">
        <f t="shared" si="31"/>
        <v>0.4</v>
      </c>
      <c r="X195" s="287">
        <v>2E-3</v>
      </c>
      <c r="Y195" s="288">
        <f t="shared" si="35"/>
        <v>0.02</v>
      </c>
      <c r="Z195" s="287">
        <v>5.0000000000000001E-3</v>
      </c>
      <c r="AA195" s="288">
        <f t="shared" si="32"/>
        <v>0.05</v>
      </c>
      <c r="AB195" s="287">
        <v>1E-3</v>
      </c>
      <c r="AC195" s="288">
        <f t="shared" si="33"/>
        <v>0.01</v>
      </c>
      <c r="AD195" s="287">
        <v>1E-3</v>
      </c>
      <c r="AE195" s="299">
        <f t="shared" si="34"/>
        <v>0.01</v>
      </c>
    </row>
    <row r="196" spans="1:31" ht="16" thickBot="1" x14ac:dyDescent="0.4">
      <c r="A196" s="326"/>
      <c r="B196" s="327"/>
      <c r="C196" s="327"/>
      <c r="D196" s="328"/>
      <c r="E196" s="328"/>
      <c r="F196" s="327"/>
      <c r="G196" s="283">
        <v>2</v>
      </c>
      <c r="H196" s="287">
        <v>8.6999999999999994E-2</v>
      </c>
      <c r="I196" s="288">
        <f t="shared" si="24"/>
        <v>0.86999999999999988</v>
      </c>
      <c r="J196" s="287">
        <v>0.76300000000000001</v>
      </c>
      <c r="K196" s="288">
        <f t="shared" si="25"/>
        <v>7.63</v>
      </c>
      <c r="L196" s="287">
        <v>1.4E-2</v>
      </c>
      <c r="M196" s="288">
        <f t="shared" si="26"/>
        <v>0.14000000000000001</v>
      </c>
      <c r="N196" s="287">
        <v>0.03</v>
      </c>
      <c r="O196" s="288">
        <f t="shared" si="27"/>
        <v>0.3</v>
      </c>
      <c r="P196" s="287">
        <v>5.0000000000000001E-3</v>
      </c>
      <c r="Q196" s="288">
        <f t="shared" si="28"/>
        <v>0.05</v>
      </c>
      <c r="R196" s="287">
        <v>1.7000000000000001E-2</v>
      </c>
      <c r="S196" s="288">
        <f t="shared" si="29"/>
        <v>0.17</v>
      </c>
      <c r="T196" s="287">
        <v>4.0000000000000001E-3</v>
      </c>
      <c r="U196" s="299">
        <f t="shared" si="30"/>
        <v>0.04</v>
      </c>
      <c r="V196" s="287">
        <v>6.0000000000000001E-3</v>
      </c>
      <c r="W196" s="299">
        <f t="shared" si="31"/>
        <v>0.06</v>
      </c>
      <c r="X196" s="287">
        <v>8.0000000000000002E-3</v>
      </c>
      <c r="Y196" s="288">
        <f t="shared" si="35"/>
        <v>0.08</v>
      </c>
      <c r="Z196" s="287">
        <v>4.0000000000000001E-3</v>
      </c>
      <c r="AA196" s="288">
        <f t="shared" si="32"/>
        <v>0.04</v>
      </c>
      <c r="AB196" s="287">
        <v>7.0000000000000001E-3</v>
      </c>
      <c r="AC196" s="288">
        <f t="shared" si="33"/>
        <v>7.0000000000000007E-2</v>
      </c>
      <c r="AD196" s="287">
        <v>8.0000000000000002E-3</v>
      </c>
      <c r="AE196" s="299">
        <f t="shared" si="34"/>
        <v>0.08</v>
      </c>
    </row>
    <row r="197" spans="1:31" ht="16" thickBot="1" x14ac:dyDescent="0.4">
      <c r="A197" s="326"/>
      <c r="B197" s="327"/>
      <c r="C197" s="327"/>
      <c r="D197" s="328"/>
      <c r="E197" s="328"/>
      <c r="F197" s="327"/>
      <c r="G197" s="283">
        <v>3</v>
      </c>
      <c r="H197" s="287">
        <v>0.04</v>
      </c>
      <c r="I197" s="288">
        <f t="shared" si="24"/>
        <v>0.4</v>
      </c>
      <c r="J197" s="287">
        <v>0.56200000000000006</v>
      </c>
      <c r="K197" s="288">
        <f t="shared" si="25"/>
        <v>5.620000000000001</v>
      </c>
      <c r="L197" s="287">
        <v>1.2E-2</v>
      </c>
      <c r="M197" s="288">
        <f t="shared" si="26"/>
        <v>0.12</v>
      </c>
      <c r="N197" s="287">
        <v>3.9E-2</v>
      </c>
      <c r="O197" s="288">
        <f t="shared" si="27"/>
        <v>0.39</v>
      </c>
      <c r="P197" s="287">
        <v>5.0000000000000001E-3</v>
      </c>
      <c r="Q197" s="288">
        <f t="shared" si="28"/>
        <v>0.05</v>
      </c>
      <c r="R197" s="287">
        <v>1.4E-2</v>
      </c>
      <c r="S197" s="288">
        <f t="shared" si="29"/>
        <v>0.14000000000000001</v>
      </c>
      <c r="T197" s="287">
        <v>6.0000000000000001E-3</v>
      </c>
      <c r="U197" s="299">
        <f t="shared" si="30"/>
        <v>0.06</v>
      </c>
      <c r="V197" s="287">
        <v>4.3999999999999997E-2</v>
      </c>
      <c r="W197" s="299">
        <f t="shared" si="31"/>
        <v>0.43999999999999995</v>
      </c>
      <c r="X197" s="287">
        <v>2E-3</v>
      </c>
      <c r="Y197" s="288">
        <f t="shared" si="35"/>
        <v>0.02</v>
      </c>
      <c r="Z197" s="287">
        <v>7.0000000000000001E-3</v>
      </c>
      <c r="AA197" s="288">
        <f t="shared" si="32"/>
        <v>7.0000000000000007E-2</v>
      </c>
      <c r="AB197" s="287">
        <v>4.0000000000000001E-3</v>
      </c>
      <c r="AC197" s="288">
        <f t="shared" si="33"/>
        <v>0.04</v>
      </c>
      <c r="AD197" s="287">
        <v>4.0000000000000001E-3</v>
      </c>
      <c r="AE197" s="299">
        <f t="shared" si="34"/>
        <v>0.04</v>
      </c>
    </row>
    <row r="198" spans="1:31" ht="16" thickBot="1" x14ac:dyDescent="0.4">
      <c r="A198" s="326"/>
      <c r="B198" s="327"/>
      <c r="C198" s="327"/>
      <c r="D198" s="328"/>
      <c r="E198" s="328"/>
      <c r="F198" s="327"/>
      <c r="G198" s="283">
        <v>4</v>
      </c>
      <c r="H198" s="287">
        <v>4.9000000000000002E-2</v>
      </c>
      <c r="I198" s="288">
        <f t="shared" si="24"/>
        <v>0.49</v>
      </c>
      <c r="J198" s="287">
        <v>0.60599999999999998</v>
      </c>
      <c r="K198" s="288">
        <f t="shared" si="25"/>
        <v>6.06</v>
      </c>
      <c r="L198" s="287">
        <v>0.01</v>
      </c>
      <c r="M198" s="288">
        <f t="shared" si="26"/>
        <v>0.1</v>
      </c>
      <c r="N198" s="287">
        <v>4.2000000000000003E-2</v>
      </c>
      <c r="O198" s="288">
        <f t="shared" si="27"/>
        <v>0.42000000000000004</v>
      </c>
      <c r="P198" s="287">
        <v>1E-3</v>
      </c>
      <c r="Q198" s="288">
        <f t="shared" si="28"/>
        <v>0.01</v>
      </c>
      <c r="R198" s="287">
        <v>1.4E-2</v>
      </c>
      <c r="S198" s="288">
        <f t="shared" si="29"/>
        <v>0.14000000000000001</v>
      </c>
      <c r="T198" s="287">
        <v>2E-3</v>
      </c>
      <c r="U198" s="299">
        <f t="shared" si="30"/>
        <v>0.02</v>
      </c>
      <c r="V198" s="287">
        <v>0.03</v>
      </c>
      <c r="W198" s="299">
        <f t="shared" si="31"/>
        <v>0.3</v>
      </c>
      <c r="X198" s="305" t="s">
        <v>598</v>
      </c>
      <c r="Y198" s="306"/>
      <c r="Z198" s="287">
        <v>3.0000000000000001E-3</v>
      </c>
      <c r="AA198" s="288">
        <f t="shared" si="32"/>
        <v>0.03</v>
      </c>
      <c r="AB198" s="287">
        <v>0.18</v>
      </c>
      <c r="AC198" s="288">
        <f t="shared" si="33"/>
        <v>1.7999999999999998</v>
      </c>
      <c r="AD198" s="287">
        <v>4.0000000000000001E-3</v>
      </c>
      <c r="AE198" s="299">
        <f t="shared" si="34"/>
        <v>0.04</v>
      </c>
    </row>
    <row r="199" spans="1:31" ht="16" thickBot="1" x14ac:dyDescent="0.4">
      <c r="A199" s="326"/>
      <c r="B199" s="327"/>
      <c r="C199" s="327"/>
      <c r="D199" s="328"/>
      <c r="E199" s="328"/>
      <c r="F199" s="327"/>
      <c r="G199" s="283">
        <v>5</v>
      </c>
      <c r="H199" s="287">
        <v>4.2000000000000003E-2</v>
      </c>
      <c r="I199" s="288">
        <f t="shared" ref="I199:I257" si="36">H199*10</f>
        <v>0.42000000000000004</v>
      </c>
      <c r="J199" s="287">
        <v>0.55800000000000005</v>
      </c>
      <c r="K199" s="288">
        <f t="shared" ref="K199:K257" si="37">J199*10</f>
        <v>5.58</v>
      </c>
      <c r="L199" s="287">
        <v>1.0999999999999999E-2</v>
      </c>
      <c r="M199" s="288">
        <f t="shared" ref="M199:M257" si="38">L199*10</f>
        <v>0.10999999999999999</v>
      </c>
      <c r="N199" s="287">
        <v>3.9E-2</v>
      </c>
      <c r="O199" s="288">
        <f t="shared" ref="O199:O257" si="39">N199*10</f>
        <v>0.39</v>
      </c>
      <c r="P199" s="287">
        <v>5.0000000000000001E-3</v>
      </c>
      <c r="Q199" s="288">
        <f t="shared" ref="Q199:Q256" si="40">P199*10</f>
        <v>0.05</v>
      </c>
      <c r="R199" s="287">
        <v>1.4E-2</v>
      </c>
      <c r="S199" s="288">
        <f t="shared" ref="S199:S257" si="41">R199*10</f>
        <v>0.14000000000000001</v>
      </c>
      <c r="T199" s="287">
        <v>5.0000000000000001E-3</v>
      </c>
      <c r="U199" s="299">
        <f t="shared" ref="U199:U257" si="42">T199*10</f>
        <v>0.05</v>
      </c>
      <c r="V199" s="287">
        <v>3.5999999999999997E-2</v>
      </c>
      <c r="W199" s="299">
        <f t="shared" ref="W199:W257" si="43">V199*10</f>
        <v>0.36</v>
      </c>
      <c r="X199" s="287">
        <v>2E-3</v>
      </c>
      <c r="Y199" s="288">
        <f t="shared" ref="Y199:Y257" si="44">X199*10</f>
        <v>0.02</v>
      </c>
      <c r="Z199" s="287">
        <v>6.0000000000000001E-3</v>
      </c>
      <c r="AA199" s="288">
        <f t="shared" ref="AA199:AA257" si="45">Z199*10</f>
        <v>0.06</v>
      </c>
      <c r="AB199" s="287">
        <v>5.0000000000000001E-3</v>
      </c>
      <c r="AC199" s="288">
        <f t="shared" ref="AC199:AC257" si="46">AB199*10</f>
        <v>0.05</v>
      </c>
      <c r="AD199" s="287">
        <v>5.0000000000000001E-3</v>
      </c>
      <c r="AE199" s="299">
        <f t="shared" ref="AE199:AE257" si="47">AD199*10</f>
        <v>0.05</v>
      </c>
    </row>
    <row r="200" spans="1:31" ht="16" thickBot="1" x14ac:dyDescent="0.4">
      <c r="A200" s="323"/>
      <c r="B200" s="324"/>
      <c r="C200" s="324"/>
      <c r="D200" s="325"/>
      <c r="E200" s="325"/>
      <c r="F200" s="324"/>
      <c r="G200" s="283">
        <v>6</v>
      </c>
      <c r="H200" s="287">
        <v>3.9E-2</v>
      </c>
      <c r="I200" s="288">
        <f t="shared" si="36"/>
        <v>0.39</v>
      </c>
      <c r="J200" s="287">
        <v>0.45500000000000002</v>
      </c>
      <c r="K200" s="288">
        <f t="shared" si="37"/>
        <v>4.55</v>
      </c>
      <c r="L200" s="287">
        <v>0.01</v>
      </c>
      <c r="M200" s="288">
        <f t="shared" si="38"/>
        <v>0.1</v>
      </c>
      <c r="N200" s="287">
        <v>2.4E-2</v>
      </c>
      <c r="O200" s="288">
        <f t="shared" si="39"/>
        <v>0.24</v>
      </c>
      <c r="P200" s="287">
        <v>5.0000000000000001E-3</v>
      </c>
      <c r="Q200" s="288">
        <f t="shared" si="40"/>
        <v>0.05</v>
      </c>
      <c r="R200" s="287">
        <v>0.01</v>
      </c>
      <c r="S200" s="288">
        <f t="shared" si="41"/>
        <v>0.1</v>
      </c>
      <c r="T200" s="287">
        <v>4.0000000000000001E-3</v>
      </c>
      <c r="U200" s="299">
        <f t="shared" si="42"/>
        <v>0.04</v>
      </c>
      <c r="V200" s="287">
        <v>1.9E-2</v>
      </c>
      <c r="W200" s="299">
        <f t="shared" si="43"/>
        <v>0.19</v>
      </c>
      <c r="X200" s="305" t="s">
        <v>598</v>
      </c>
      <c r="Y200" s="306"/>
      <c r="Z200" s="287">
        <v>4.0000000000000001E-3</v>
      </c>
      <c r="AA200" s="288">
        <f t="shared" si="45"/>
        <v>0.04</v>
      </c>
      <c r="AB200" s="287">
        <v>4.0000000000000001E-3</v>
      </c>
      <c r="AC200" s="288">
        <f t="shared" si="46"/>
        <v>0.04</v>
      </c>
      <c r="AD200" s="305" t="s">
        <v>598</v>
      </c>
      <c r="AE200" s="306"/>
    </row>
    <row r="201" spans="1:31" ht="16" thickBot="1" x14ac:dyDescent="0.4">
      <c r="A201" s="317" t="s">
        <v>149</v>
      </c>
      <c r="B201" s="319" t="s">
        <v>150</v>
      </c>
      <c r="C201" s="319" t="s">
        <v>151</v>
      </c>
      <c r="D201" s="321" t="s">
        <v>25</v>
      </c>
      <c r="E201" s="321" t="s">
        <v>21</v>
      </c>
      <c r="F201" s="319">
        <v>2</v>
      </c>
      <c r="G201" s="283">
        <v>1</v>
      </c>
      <c r="H201" s="287">
        <v>1.2E-2</v>
      </c>
      <c r="I201" s="288">
        <f t="shared" si="36"/>
        <v>0.12</v>
      </c>
      <c r="J201" s="287">
        <v>0.39800000000000002</v>
      </c>
      <c r="K201" s="288">
        <f t="shared" si="37"/>
        <v>3.9800000000000004</v>
      </c>
      <c r="L201" s="287">
        <v>4.0000000000000001E-3</v>
      </c>
      <c r="M201" s="288">
        <f t="shared" si="38"/>
        <v>0.04</v>
      </c>
      <c r="N201" s="287">
        <v>1.7000000000000001E-2</v>
      </c>
      <c r="O201" s="288">
        <f t="shared" si="39"/>
        <v>0.17</v>
      </c>
      <c r="P201" s="287">
        <v>0</v>
      </c>
      <c r="Q201" s="288">
        <f t="shared" si="40"/>
        <v>0</v>
      </c>
      <c r="R201" s="287">
        <v>5.0000000000000001E-3</v>
      </c>
      <c r="S201" s="288">
        <f t="shared" si="41"/>
        <v>0.05</v>
      </c>
      <c r="T201" s="287">
        <v>1E-3</v>
      </c>
      <c r="U201" s="299">
        <f t="shared" si="42"/>
        <v>0.01</v>
      </c>
      <c r="V201" s="287">
        <v>1.7000000000000001E-2</v>
      </c>
      <c r="W201" s="299">
        <f t="shared" si="43"/>
        <v>0.17</v>
      </c>
      <c r="X201" s="305" t="s">
        <v>598</v>
      </c>
      <c r="Y201" s="306"/>
      <c r="Z201" s="287">
        <v>2E-3</v>
      </c>
      <c r="AA201" s="288">
        <f t="shared" si="45"/>
        <v>0.02</v>
      </c>
      <c r="AB201" s="287">
        <v>8.0000000000000002E-3</v>
      </c>
      <c r="AC201" s="288">
        <f t="shared" si="46"/>
        <v>0.08</v>
      </c>
      <c r="AD201" s="287">
        <v>1E-3</v>
      </c>
      <c r="AE201" s="299">
        <f t="shared" si="47"/>
        <v>0.01</v>
      </c>
    </row>
    <row r="202" spans="1:31" ht="16" thickBot="1" x14ac:dyDescent="0.4">
      <c r="A202" s="323"/>
      <c r="B202" s="324"/>
      <c r="C202" s="324"/>
      <c r="D202" s="325"/>
      <c r="E202" s="325"/>
      <c r="F202" s="324"/>
      <c r="G202" s="283">
        <v>2</v>
      </c>
      <c r="H202" s="287">
        <v>5.5E-2</v>
      </c>
      <c r="I202" s="288">
        <f t="shared" si="36"/>
        <v>0.55000000000000004</v>
      </c>
      <c r="J202" s="287">
        <v>0.95499999999999996</v>
      </c>
      <c r="K202" s="288">
        <f t="shared" si="37"/>
        <v>9.5499999999999989</v>
      </c>
      <c r="L202" s="287">
        <v>7.0000000000000001E-3</v>
      </c>
      <c r="M202" s="288">
        <f t="shared" si="38"/>
        <v>7.0000000000000007E-2</v>
      </c>
      <c r="N202" s="287">
        <v>3.6999999999999998E-2</v>
      </c>
      <c r="O202" s="288">
        <f t="shared" si="39"/>
        <v>0.37</v>
      </c>
      <c r="P202" s="287">
        <v>4.0000000000000001E-3</v>
      </c>
      <c r="Q202" s="288">
        <f t="shared" si="40"/>
        <v>0.04</v>
      </c>
      <c r="R202" s="287">
        <v>2.1999999999999999E-2</v>
      </c>
      <c r="S202" s="288">
        <f t="shared" si="41"/>
        <v>0.21999999999999997</v>
      </c>
      <c r="T202" s="287">
        <v>2E-3</v>
      </c>
      <c r="U202" s="299">
        <f t="shared" si="42"/>
        <v>0.02</v>
      </c>
      <c r="V202" s="287">
        <v>3.6999999999999998E-2</v>
      </c>
      <c r="W202" s="299">
        <f t="shared" si="43"/>
        <v>0.37</v>
      </c>
      <c r="X202" s="305" t="s">
        <v>598</v>
      </c>
      <c r="Y202" s="306"/>
      <c r="Z202" s="305" t="s">
        <v>598</v>
      </c>
      <c r="AA202" s="306"/>
      <c r="AB202" s="287">
        <v>0.02</v>
      </c>
      <c r="AC202" s="288">
        <f t="shared" si="46"/>
        <v>0.2</v>
      </c>
      <c r="AD202" s="305" t="s">
        <v>598</v>
      </c>
      <c r="AE202" s="306"/>
    </row>
    <row r="203" spans="1:31" ht="16" thickBot="1" x14ac:dyDescent="0.4">
      <c r="A203" s="317" t="s">
        <v>152</v>
      </c>
      <c r="B203" s="319" t="s">
        <v>153</v>
      </c>
      <c r="C203" s="319" t="s">
        <v>154</v>
      </c>
      <c r="D203" s="321" t="s">
        <v>70</v>
      </c>
      <c r="E203" s="321" t="s">
        <v>48</v>
      </c>
      <c r="F203" s="319">
        <v>7</v>
      </c>
      <c r="G203" s="283">
        <v>1</v>
      </c>
      <c r="H203" s="287">
        <v>2E-3</v>
      </c>
      <c r="I203" s="288">
        <f t="shared" si="36"/>
        <v>0.02</v>
      </c>
      <c r="J203" s="287">
        <v>2E-3</v>
      </c>
      <c r="K203" s="288">
        <f t="shared" si="37"/>
        <v>0.02</v>
      </c>
      <c r="L203" s="287">
        <v>0.108</v>
      </c>
      <c r="M203" s="288">
        <f t="shared" si="38"/>
        <v>1.08</v>
      </c>
      <c r="N203" s="287">
        <v>1.67</v>
      </c>
      <c r="O203" s="288">
        <f t="shared" si="39"/>
        <v>16.7</v>
      </c>
      <c r="P203" s="287">
        <v>4.0000000000000001E-3</v>
      </c>
      <c r="Q203" s="288">
        <f t="shared" si="40"/>
        <v>0.04</v>
      </c>
      <c r="R203" s="287">
        <v>0.14299999999999999</v>
      </c>
      <c r="S203" s="288">
        <f t="shared" si="41"/>
        <v>1.43</v>
      </c>
      <c r="T203" s="310" t="s">
        <v>598</v>
      </c>
      <c r="U203" s="311"/>
      <c r="V203" s="310" t="s">
        <v>598</v>
      </c>
      <c r="W203" s="311"/>
      <c r="X203" s="287">
        <v>3.0000000000000001E-3</v>
      </c>
      <c r="Y203" s="288">
        <f t="shared" si="44"/>
        <v>0.03</v>
      </c>
      <c r="Z203" s="287">
        <v>6.5000000000000002E-2</v>
      </c>
      <c r="AA203" s="288">
        <f t="shared" si="45"/>
        <v>0.65</v>
      </c>
      <c r="AB203" s="287">
        <v>7.6999999999999999E-2</v>
      </c>
      <c r="AC203" s="288">
        <f t="shared" si="46"/>
        <v>0.77</v>
      </c>
      <c r="AD203" s="287">
        <v>1.6E-2</v>
      </c>
      <c r="AE203" s="299">
        <f t="shared" si="47"/>
        <v>0.16</v>
      </c>
    </row>
    <row r="204" spans="1:31" ht="16" thickBot="1" x14ac:dyDescent="0.4">
      <c r="A204" s="326"/>
      <c r="B204" s="327"/>
      <c r="C204" s="327"/>
      <c r="D204" s="328"/>
      <c r="E204" s="328"/>
      <c r="F204" s="327"/>
      <c r="G204" s="283">
        <v>2</v>
      </c>
      <c r="H204" s="287">
        <v>6.0000000000000001E-3</v>
      </c>
      <c r="I204" s="288">
        <f t="shared" si="36"/>
        <v>0.06</v>
      </c>
      <c r="J204" s="287">
        <v>0</v>
      </c>
      <c r="K204" s="288">
        <f t="shared" si="37"/>
        <v>0</v>
      </c>
      <c r="L204" s="287">
        <v>0.24299999999999999</v>
      </c>
      <c r="M204" s="288">
        <f t="shared" si="38"/>
        <v>2.4299999999999997</v>
      </c>
      <c r="N204" s="287">
        <v>4.2990000000000004</v>
      </c>
      <c r="O204" s="288">
        <f t="shared" si="39"/>
        <v>42.99</v>
      </c>
      <c r="P204" s="287">
        <v>0.01</v>
      </c>
      <c r="Q204" s="288">
        <f t="shared" si="40"/>
        <v>0.1</v>
      </c>
      <c r="R204" s="287">
        <v>0.32500000000000001</v>
      </c>
      <c r="S204" s="288">
        <f t="shared" si="41"/>
        <v>3.25</v>
      </c>
      <c r="T204" s="310" t="s">
        <v>598</v>
      </c>
      <c r="U204" s="311"/>
      <c r="V204" s="310" t="s">
        <v>598</v>
      </c>
      <c r="W204" s="311"/>
      <c r="X204" s="287">
        <v>5.0000000000000001E-3</v>
      </c>
      <c r="Y204" s="288">
        <f t="shared" si="44"/>
        <v>0.05</v>
      </c>
      <c r="Z204" s="287">
        <v>0.18099999999999999</v>
      </c>
      <c r="AA204" s="288">
        <f t="shared" si="45"/>
        <v>1.81</v>
      </c>
      <c r="AB204" s="287">
        <v>6.4000000000000001E-2</v>
      </c>
      <c r="AC204" s="288">
        <f t="shared" si="46"/>
        <v>0.64</v>
      </c>
      <c r="AD204" s="287">
        <v>2.9000000000000001E-2</v>
      </c>
      <c r="AE204" s="299">
        <f t="shared" si="47"/>
        <v>0.29000000000000004</v>
      </c>
    </row>
    <row r="205" spans="1:31" ht="16" thickBot="1" x14ac:dyDescent="0.4">
      <c r="A205" s="326"/>
      <c r="B205" s="327"/>
      <c r="C205" s="327"/>
      <c r="D205" s="328"/>
      <c r="E205" s="328"/>
      <c r="F205" s="327"/>
      <c r="G205" s="283">
        <v>3</v>
      </c>
      <c r="H205" s="287">
        <v>3.0000000000000001E-3</v>
      </c>
      <c r="I205" s="288">
        <f t="shared" si="36"/>
        <v>0.03</v>
      </c>
      <c r="J205" s="287">
        <v>3.0000000000000001E-3</v>
      </c>
      <c r="K205" s="288">
        <f t="shared" si="37"/>
        <v>0.03</v>
      </c>
      <c r="L205" s="287">
        <v>0.10199999999999999</v>
      </c>
      <c r="M205" s="288">
        <f t="shared" si="38"/>
        <v>1.02</v>
      </c>
      <c r="N205" s="287">
        <v>2.1859999999999999</v>
      </c>
      <c r="O205" s="288">
        <f t="shared" si="39"/>
        <v>21.86</v>
      </c>
      <c r="P205" s="287">
        <v>0</v>
      </c>
      <c r="Q205" s="288">
        <f t="shared" si="40"/>
        <v>0</v>
      </c>
      <c r="R205" s="287">
        <v>0.158</v>
      </c>
      <c r="S205" s="288">
        <f t="shared" si="41"/>
        <v>1.58</v>
      </c>
      <c r="T205" s="287">
        <v>1E-3</v>
      </c>
      <c r="U205" s="299">
        <f t="shared" si="42"/>
        <v>0.01</v>
      </c>
      <c r="V205" s="287">
        <v>1E-3</v>
      </c>
      <c r="W205" s="299">
        <f t="shared" si="43"/>
        <v>0.01</v>
      </c>
      <c r="X205" s="287">
        <v>2E-3</v>
      </c>
      <c r="Y205" s="288">
        <f t="shared" si="44"/>
        <v>0.02</v>
      </c>
      <c r="Z205" s="287">
        <v>0.108</v>
      </c>
      <c r="AA205" s="288">
        <f t="shared" si="45"/>
        <v>1.08</v>
      </c>
      <c r="AB205" s="287">
        <v>2.5999999999999999E-2</v>
      </c>
      <c r="AC205" s="288">
        <f t="shared" si="46"/>
        <v>0.26</v>
      </c>
      <c r="AD205" s="287">
        <v>1.9E-2</v>
      </c>
      <c r="AE205" s="299">
        <f t="shared" si="47"/>
        <v>0.19</v>
      </c>
    </row>
    <row r="206" spans="1:31" ht="16" thickBot="1" x14ac:dyDescent="0.4">
      <c r="A206" s="326"/>
      <c r="B206" s="327"/>
      <c r="C206" s="327"/>
      <c r="D206" s="328"/>
      <c r="E206" s="328"/>
      <c r="F206" s="327"/>
      <c r="G206" s="283">
        <v>4</v>
      </c>
      <c r="H206" s="287">
        <v>1E-3</v>
      </c>
      <c r="I206" s="288">
        <f t="shared" si="36"/>
        <v>0.01</v>
      </c>
      <c r="J206" s="287">
        <v>2E-3</v>
      </c>
      <c r="K206" s="288">
        <f t="shared" si="37"/>
        <v>0.02</v>
      </c>
      <c r="L206" s="287">
        <v>0.22500000000000001</v>
      </c>
      <c r="M206" s="288">
        <f t="shared" si="38"/>
        <v>2.25</v>
      </c>
      <c r="N206" s="287">
        <v>1.9610000000000001</v>
      </c>
      <c r="O206" s="288">
        <f t="shared" si="39"/>
        <v>19.61</v>
      </c>
      <c r="P206" s="287">
        <v>5.0000000000000001E-3</v>
      </c>
      <c r="Q206" s="288">
        <f t="shared" si="40"/>
        <v>0.05</v>
      </c>
      <c r="R206" s="287">
        <v>8.6999999999999994E-2</v>
      </c>
      <c r="S206" s="288">
        <f t="shared" si="41"/>
        <v>0.86999999999999988</v>
      </c>
      <c r="T206" s="310" t="s">
        <v>598</v>
      </c>
      <c r="U206" s="311"/>
      <c r="V206" s="310" t="s">
        <v>598</v>
      </c>
      <c r="W206" s="311"/>
      <c r="X206" s="287">
        <v>0.01</v>
      </c>
      <c r="Y206" s="288">
        <f t="shared" si="44"/>
        <v>0.1</v>
      </c>
      <c r="Z206" s="287">
        <v>9.6000000000000002E-2</v>
      </c>
      <c r="AA206" s="288">
        <f t="shared" si="45"/>
        <v>0.96</v>
      </c>
      <c r="AB206" s="287">
        <v>5.6000000000000001E-2</v>
      </c>
      <c r="AC206" s="288">
        <f t="shared" si="46"/>
        <v>0.56000000000000005</v>
      </c>
      <c r="AD206" s="287">
        <v>1.4999999999999999E-2</v>
      </c>
      <c r="AE206" s="299">
        <f t="shared" si="47"/>
        <v>0.15</v>
      </c>
    </row>
    <row r="207" spans="1:31" ht="16" thickBot="1" x14ac:dyDescent="0.4">
      <c r="A207" s="326"/>
      <c r="B207" s="327"/>
      <c r="C207" s="327"/>
      <c r="D207" s="328"/>
      <c r="E207" s="328"/>
      <c r="F207" s="327"/>
      <c r="G207" s="283">
        <v>5</v>
      </c>
      <c r="H207" s="287">
        <v>3.0000000000000001E-3</v>
      </c>
      <c r="I207" s="288">
        <f t="shared" si="36"/>
        <v>0.03</v>
      </c>
      <c r="J207" s="287">
        <v>1.2E-2</v>
      </c>
      <c r="K207" s="288">
        <f t="shared" si="37"/>
        <v>0.12</v>
      </c>
      <c r="L207" s="287">
        <v>0.312</v>
      </c>
      <c r="M207" s="288">
        <f t="shared" si="38"/>
        <v>3.12</v>
      </c>
      <c r="N207" s="287">
        <v>2.758</v>
      </c>
      <c r="O207" s="288">
        <f t="shared" si="39"/>
        <v>27.58</v>
      </c>
      <c r="P207" s="287">
        <v>1.4E-2</v>
      </c>
      <c r="Q207" s="288">
        <f t="shared" si="40"/>
        <v>0.14000000000000001</v>
      </c>
      <c r="R207" s="287">
        <v>0.436</v>
      </c>
      <c r="S207" s="288">
        <f t="shared" si="41"/>
        <v>4.3600000000000003</v>
      </c>
      <c r="T207" s="310" t="s">
        <v>598</v>
      </c>
      <c r="U207" s="311"/>
      <c r="V207" s="310" t="s">
        <v>598</v>
      </c>
      <c r="W207" s="311"/>
      <c r="X207" s="287">
        <v>1.4999999999999999E-2</v>
      </c>
      <c r="Y207" s="288">
        <f t="shared" si="44"/>
        <v>0.15</v>
      </c>
      <c r="Z207" s="287">
        <v>0.18</v>
      </c>
      <c r="AA207" s="288">
        <f t="shared" si="45"/>
        <v>1.7999999999999998</v>
      </c>
      <c r="AB207" s="287">
        <v>4.1000000000000002E-2</v>
      </c>
      <c r="AC207" s="288">
        <f t="shared" si="46"/>
        <v>0.41000000000000003</v>
      </c>
      <c r="AD207" s="287">
        <v>1.9E-2</v>
      </c>
      <c r="AE207" s="299">
        <f t="shared" si="47"/>
        <v>0.19</v>
      </c>
    </row>
    <row r="208" spans="1:31" ht="16" thickBot="1" x14ac:dyDescent="0.4">
      <c r="A208" s="326"/>
      <c r="B208" s="327"/>
      <c r="C208" s="327"/>
      <c r="D208" s="328"/>
      <c r="E208" s="328"/>
      <c r="F208" s="327"/>
      <c r="G208" s="283">
        <v>6</v>
      </c>
      <c r="H208" s="287">
        <v>6.0000000000000001E-3</v>
      </c>
      <c r="I208" s="288">
        <f t="shared" si="36"/>
        <v>0.06</v>
      </c>
      <c r="J208" s="287">
        <v>1.2999999999999999E-2</v>
      </c>
      <c r="K208" s="288">
        <f t="shared" si="37"/>
        <v>0.13</v>
      </c>
      <c r="L208" s="287">
        <v>0.23899999999999999</v>
      </c>
      <c r="M208" s="288">
        <f t="shared" si="38"/>
        <v>2.3899999999999997</v>
      </c>
      <c r="N208" s="287">
        <v>4.62</v>
      </c>
      <c r="O208" s="288">
        <f t="shared" si="39"/>
        <v>46.2</v>
      </c>
      <c r="P208" s="287">
        <v>1.2999999999999999E-2</v>
      </c>
      <c r="Q208" s="288">
        <f t="shared" si="40"/>
        <v>0.13</v>
      </c>
      <c r="R208" s="287">
        <v>0.47899999999999998</v>
      </c>
      <c r="S208" s="288">
        <f t="shared" si="41"/>
        <v>4.79</v>
      </c>
      <c r="T208" s="310" t="s">
        <v>598</v>
      </c>
      <c r="U208" s="311"/>
      <c r="V208" s="310" t="s">
        <v>598</v>
      </c>
      <c r="W208" s="311"/>
      <c r="X208" s="287">
        <v>8.9999999999999993E-3</v>
      </c>
      <c r="Y208" s="288">
        <f t="shared" si="44"/>
        <v>0.09</v>
      </c>
      <c r="Z208" s="287">
        <v>0.26700000000000002</v>
      </c>
      <c r="AA208" s="288">
        <f t="shared" si="45"/>
        <v>2.67</v>
      </c>
      <c r="AB208" s="287">
        <v>8.1000000000000003E-2</v>
      </c>
      <c r="AC208" s="288">
        <f t="shared" si="46"/>
        <v>0.81</v>
      </c>
      <c r="AD208" s="287">
        <v>2.1999999999999999E-2</v>
      </c>
      <c r="AE208" s="299">
        <f t="shared" si="47"/>
        <v>0.21999999999999997</v>
      </c>
    </row>
    <row r="209" spans="1:31" ht="16" thickBot="1" x14ac:dyDescent="0.4">
      <c r="A209" s="323"/>
      <c r="B209" s="324"/>
      <c r="C209" s="324"/>
      <c r="D209" s="325"/>
      <c r="E209" s="325"/>
      <c r="F209" s="324"/>
      <c r="G209" s="283">
        <v>7</v>
      </c>
      <c r="H209" s="287">
        <v>3.0000000000000001E-3</v>
      </c>
      <c r="I209" s="288">
        <f t="shared" si="36"/>
        <v>0.03</v>
      </c>
      <c r="J209" s="287">
        <v>1.7000000000000001E-2</v>
      </c>
      <c r="K209" s="288">
        <f t="shared" si="37"/>
        <v>0.17</v>
      </c>
      <c r="L209" s="287">
        <v>0.58099999999999996</v>
      </c>
      <c r="M209" s="288">
        <f t="shared" si="38"/>
        <v>5.81</v>
      </c>
      <c r="N209" s="287">
        <v>4.4530000000000003</v>
      </c>
      <c r="O209" s="288">
        <f t="shared" si="39"/>
        <v>44.53</v>
      </c>
      <c r="P209" s="287">
        <v>0</v>
      </c>
      <c r="Q209" s="288">
        <f t="shared" si="40"/>
        <v>0</v>
      </c>
      <c r="R209" s="287">
        <v>0.33400000000000002</v>
      </c>
      <c r="S209" s="288">
        <f t="shared" si="41"/>
        <v>3.3400000000000003</v>
      </c>
      <c r="T209" s="310" t="s">
        <v>598</v>
      </c>
      <c r="U209" s="311"/>
      <c r="V209" s="310" t="s">
        <v>598</v>
      </c>
      <c r="W209" s="311"/>
      <c r="X209" s="287">
        <v>8.0000000000000002E-3</v>
      </c>
      <c r="Y209" s="288">
        <f t="shared" si="44"/>
        <v>0.08</v>
      </c>
      <c r="Z209" s="287">
        <v>0.20200000000000001</v>
      </c>
      <c r="AA209" s="288">
        <f t="shared" si="45"/>
        <v>2.02</v>
      </c>
      <c r="AB209" s="287">
        <v>3.3000000000000002E-2</v>
      </c>
      <c r="AC209" s="288">
        <f t="shared" si="46"/>
        <v>0.33</v>
      </c>
      <c r="AD209" s="287">
        <v>1.4999999999999999E-2</v>
      </c>
      <c r="AE209" s="299">
        <f t="shared" si="47"/>
        <v>0.15</v>
      </c>
    </row>
    <row r="210" spans="1:31" ht="16" thickBot="1" x14ac:dyDescent="0.4">
      <c r="A210" s="317" t="s">
        <v>155</v>
      </c>
      <c r="B210" s="319" t="s">
        <v>156</v>
      </c>
      <c r="C210" s="319" t="s">
        <v>157</v>
      </c>
      <c r="D210" s="321" t="s">
        <v>34</v>
      </c>
      <c r="E210" s="321" t="s">
        <v>21</v>
      </c>
      <c r="F210" s="319">
        <v>3</v>
      </c>
      <c r="G210" s="283">
        <v>1</v>
      </c>
      <c r="H210" s="287">
        <v>0.115</v>
      </c>
      <c r="I210" s="288">
        <f t="shared" si="36"/>
        <v>1.1500000000000001</v>
      </c>
      <c r="J210" s="287">
        <v>4.37</v>
      </c>
      <c r="K210" s="288">
        <f t="shared" si="37"/>
        <v>43.7</v>
      </c>
      <c r="L210" s="287">
        <v>2.5999999999999999E-2</v>
      </c>
      <c r="M210" s="288">
        <f t="shared" si="38"/>
        <v>0.26</v>
      </c>
      <c r="N210" s="287">
        <v>0.17499999999999999</v>
      </c>
      <c r="O210" s="288">
        <f t="shared" si="39"/>
        <v>1.75</v>
      </c>
      <c r="P210" s="287">
        <v>0.01</v>
      </c>
      <c r="Q210" s="288">
        <f t="shared" si="40"/>
        <v>0.1</v>
      </c>
      <c r="R210" s="287">
        <v>0.249</v>
      </c>
      <c r="S210" s="288">
        <f t="shared" si="41"/>
        <v>2.4900000000000002</v>
      </c>
      <c r="T210" s="287">
        <v>3.0000000000000001E-3</v>
      </c>
      <c r="U210" s="299">
        <f t="shared" si="42"/>
        <v>0.03</v>
      </c>
      <c r="V210" s="287">
        <v>0.126</v>
      </c>
      <c r="W210" s="299">
        <f t="shared" si="43"/>
        <v>1.26</v>
      </c>
      <c r="X210" s="305" t="s">
        <v>598</v>
      </c>
      <c r="Y210" s="306"/>
      <c r="Z210" s="305" t="s">
        <v>598</v>
      </c>
      <c r="AA210" s="306"/>
      <c r="AB210" s="287">
        <v>7.0000000000000001E-3</v>
      </c>
      <c r="AC210" s="288">
        <f t="shared" si="46"/>
        <v>7.0000000000000007E-2</v>
      </c>
      <c r="AD210" s="287">
        <v>2.8000000000000001E-2</v>
      </c>
      <c r="AE210" s="299">
        <f t="shared" si="47"/>
        <v>0.28000000000000003</v>
      </c>
    </row>
    <row r="211" spans="1:31" ht="16" thickBot="1" x14ac:dyDescent="0.4">
      <c r="A211" s="326"/>
      <c r="B211" s="327"/>
      <c r="C211" s="327"/>
      <c r="D211" s="328"/>
      <c r="E211" s="328"/>
      <c r="F211" s="327"/>
      <c r="G211" s="283">
        <v>2</v>
      </c>
      <c r="H211" s="287">
        <v>1.9E-2</v>
      </c>
      <c r="I211" s="288">
        <f t="shared" si="36"/>
        <v>0.19</v>
      </c>
      <c r="J211" s="287">
        <v>0.79600000000000004</v>
      </c>
      <c r="K211" s="288">
        <f t="shared" si="37"/>
        <v>7.9600000000000009</v>
      </c>
      <c r="L211" s="287">
        <v>4.2000000000000003E-2</v>
      </c>
      <c r="M211" s="288">
        <f t="shared" si="38"/>
        <v>0.42000000000000004</v>
      </c>
      <c r="N211" s="287">
        <v>0.95799999999999996</v>
      </c>
      <c r="O211" s="288">
        <f t="shared" si="39"/>
        <v>9.58</v>
      </c>
      <c r="P211" s="287">
        <v>3.0000000000000001E-3</v>
      </c>
      <c r="Q211" s="288">
        <f t="shared" si="40"/>
        <v>0.03</v>
      </c>
      <c r="R211" s="287">
        <v>5.2999999999999999E-2</v>
      </c>
      <c r="S211" s="288">
        <f t="shared" si="41"/>
        <v>0.53</v>
      </c>
      <c r="T211" s="310" t="s">
        <v>597</v>
      </c>
      <c r="U211" s="311"/>
      <c r="V211" s="287">
        <v>8.9999999999999993E-3</v>
      </c>
      <c r="W211" s="299">
        <f t="shared" si="43"/>
        <v>0.09</v>
      </c>
      <c r="X211" s="287">
        <v>1E-3</v>
      </c>
      <c r="Y211" s="288">
        <f t="shared" si="44"/>
        <v>0.01</v>
      </c>
      <c r="Z211" s="287">
        <v>0.14299999999999999</v>
      </c>
      <c r="AA211" s="288">
        <f t="shared" si="45"/>
        <v>1.43</v>
      </c>
      <c r="AB211" s="287">
        <v>8.0000000000000002E-3</v>
      </c>
      <c r="AC211" s="288">
        <f t="shared" si="46"/>
        <v>0.08</v>
      </c>
      <c r="AD211" s="287">
        <v>1.4999999999999999E-2</v>
      </c>
      <c r="AE211" s="299">
        <f t="shared" si="47"/>
        <v>0.15</v>
      </c>
    </row>
    <row r="212" spans="1:31" ht="16" thickBot="1" x14ac:dyDescent="0.4">
      <c r="A212" s="323"/>
      <c r="B212" s="324"/>
      <c r="C212" s="324"/>
      <c r="D212" s="325"/>
      <c r="E212" s="325"/>
      <c r="F212" s="324"/>
      <c r="G212" s="283">
        <v>3</v>
      </c>
      <c r="H212" s="287">
        <v>3.6999999999999998E-2</v>
      </c>
      <c r="I212" s="288">
        <f t="shared" si="36"/>
        <v>0.37</v>
      </c>
      <c r="J212" s="287">
        <v>2.097</v>
      </c>
      <c r="K212" s="288">
        <f t="shared" si="37"/>
        <v>20.97</v>
      </c>
      <c r="L212" s="287">
        <v>2.1999999999999999E-2</v>
      </c>
      <c r="M212" s="288">
        <f t="shared" si="38"/>
        <v>0.21999999999999997</v>
      </c>
      <c r="N212" s="287">
        <v>0.57499999999999996</v>
      </c>
      <c r="O212" s="288">
        <f t="shared" si="39"/>
        <v>5.75</v>
      </c>
      <c r="P212" s="287">
        <v>0.01</v>
      </c>
      <c r="Q212" s="288">
        <f t="shared" si="40"/>
        <v>0.1</v>
      </c>
      <c r="R212" s="287">
        <v>0.14899999999999999</v>
      </c>
      <c r="S212" s="288">
        <f t="shared" si="41"/>
        <v>1.49</v>
      </c>
      <c r="T212" s="287">
        <v>5.0000000000000001E-3</v>
      </c>
      <c r="U212" s="299">
        <f t="shared" si="42"/>
        <v>0.05</v>
      </c>
      <c r="V212" s="287">
        <v>6.0999999999999999E-2</v>
      </c>
      <c r="W212" s="299">
        <f t="shared" si="43"/>
        <v>0.61</v>
      </c>
      <c r="X212" s="287">
        <v>5.0000000000000001E-3</v>
      </c>
      <c r="Y212" s="288">
        <f t="shared" si="44"/>
        <v>0.05</v>
      </c>
      <c r="Z212" s="287">
        <v>8.3000000000000004E-2</v>
      </c>
      <c r="AA212" s="288">
        <f t="shared" si="45"/>
        <v>0.83000000000000007</v>
      </c>
      <c r="AB212" s="287">
        <v>1.6E-2</v>
      </c>
      <c r="AC212" s="288">
        <f t="shared" si="46"/>
        <v>0.16</v>
      </c>
      <c r="AD212" s="287">
        <v>8.9999999999999993E-3</v>
      </c>
      <c r="AE212" s="299">
        <f t="shared" si="47"/>
        <v>0.09</v>
      </c>
    </row>
    <row r="213" spans="1:31" ht="16" thickBot="1" x14ac:dyDescent="0.4">
      <c r="A213" s="317" t="s">
        <v>158</v>
      </c>
      <c r="B213" s="319" t="s">
        <v>159</v>
      </c>
      <c r="C213" s="319" t="s">
        <v>160</v>
      </c>
      <c r="D213" s="329" t="s">
        <v>161</v>
      </c>
      <c r="E213" s="321" t="s">
        <v>21</v>
      </c>
      <c r="F213" s="319">
        <v>2</v>
      </c>
      <c r="G213" s="283">
        <v>1</v>
      </c>
      <c r="H213" s="287">
        <v>5.8000000000000003E-2</v>
      </c>
      <c r="I213" s="288">
        <f t="shared" si="36"/>
        <v>0.58000000000000007</v>
      </c>
      <c r="J213" s="287">
        <v>2.2829999999999999</v>
      </c>
      <c r="K213" s="288">
        <f t="shared" si="37"/>
        <v>22.83</v>
      </c>
      <c r="L213" s="287">
        <v>2.3E-2</v>
      </c>
      <c r="M213" s="288">
        <f t="shared" si="38"/>
        <v>0.22999999999999998</v>
      </c>
      <c r="N213" s="287">
        <v>8.6999999999999994E-2</v>
      </c>
      <c r="O213" s="288">
        <f t="shared" si="39"/>
        <v>0.86999999999999988</v>
      </c>
      <c r="P213" s="287">
        <v>5.0000000000000001E-3</v>
      </c>
      <c r="Q213" s="288">
        <f t="shared" si="40"/>
        <v>0.05</v>
      </c>
      <c r="R213" s="287">
        <v>0.123</v>
      </c>
      <c r="S213" s="288">
        <f t="shared" si="41"/>
        <v>1.23</v>
      </c>
      <c r="T213" s="310" t="s">
        <v>598</v>
      </c>
      <c r="U213" s="311"/>
      <c r="V213" s="287">
        <v>4.0000000000000001E-3</v>
      </c>
      <c r="W213" s="299">
        <f t="shared" si="43"/>
        <v>0.04</v>
      </c>
      <c r="X213" s="305" t="s">
        <v>598</v>
      </c>
      <c r="Y213" s="306"/>
      <c r="Z213" s="305" t="s">
        <v>598</v>
      </c>
      <c r="AA213" s="306"/>
      <c r="AB213" s="287">
        <v>5.0999999999999997E-2</v>
      </c>
      <c r="AC213" s="288">
        <f t="shared" si="46"/>
        <v>0.51</v>
      </c>
      <c r="AD213" s="287">
        <v>5.0000000000000001E-3</v>
      </c>
      <c r="AE213" s="299">
        <f t="shared" si="47"/>
        <v>0.05</v>
      </c>
    </row>
    <row r="214" spans="1:31" ht="16" thickBot="1" x14ac:dyDescent="0.4">
      <c r="A214" s="323"/>
      <c r="B214" s="324"/>
      <c r="C214" s="324"/>
      <c r="D214" s="331"/>
      <c r="E214" s="325"/>
      <c r="F214" s="324"/>
      <c r="G214" s="283">
        <v>2</v>
      </c>
      <c r="H214" s="287">
        <v>4.3999999999999997E-2</v>
      </c>
      <c r="I214" s="288">
        <f t="shared" si="36"/>
        <v>0.43999999999999995</v>
      </c>
      <c r="J214" s="287">
        <v>1.883</v>
      </c>
      <c r="K214" s="288">
        <f t="shared" si="37"/>
        <v>18.829999999999998</v>
      </c>
      <c r="L214" s="287">
        <v>1.7000000000000001E-2</v>
      </c>
      <c r="M214" s="288">
        <f t="shared" si="38"/>
        <v>0.17</v>
      </c>
      <c r="N214" s="287">
        <v>8.5000000000000006E-2</v>
      </c>
      <c r="O214" s="288">
        <f t="shared" si="39"/>
        <v>0.85000000000000009</v>
      </c>
      <c r="P214" s="287">
        <v>8.9999999999999993E-3</v>
      </c>
      <c r="Q214" s="288">
        <f t="shared" si="40"/>
        <v>0.09</v>
      </c>
      <c r="R214" s="287">
        <v>0.105</v>
      </c>
      <c r="S214" s="288">
        <f t="shared" si="41"/>
        <v>1.05</v>
      </c>
      <c r="T214" s="310" t="s">
        <v>598</v>
      </c>
      <c r="U214" s="311"/>
      <c r="V214" s="287">
        <v>0.01</v>
      </c>
      <c r="W214" s="299">
        <f t="shared" si="43"/>
        <v>0.1</v>
      </c>
      <c r="X214" s="305" t="s">
        <v>598</v>
      </c>
      <c r="Y214" s="306"/>
      <c r="Z214" s="305" t="s">
        <v>598</v>
      </c>
      <c r="AA214" s="306"/>
      <c r="AB214" s="287">
        <v>1.2999999999999999E-2</v>
      </c>
      <c r="AC214" s="288">
        <f t="shared" si="46"/>
        <v>0.13</v>
      </c>
      <c r="AD214" s="287">
        <v>3.0000000000000001E-3</v>
      </c>
      <c r="AE214" s="299">
        <f t="shared" si="47"/>
        <v>0.03</v>
      </c>
    </row>
    <row r="215" spans="1:31" ht="16" thickBot="1" x14ac:dyDescent="0.4">
      <c r="A215" s="12" t="s">
        <v>162</v>
      </c>
      <c r="B215" s="11" t="s">
        <v>163</v>
      </c>
      <c r="C215" s="11" t="s">
        <v>164</v>
      </c>
      <c r="D215" s="13" t="s">
        <v>22</v>
      </c>
      <c r="E215" s="13" t="s">
        <v>21</v>
      </c>
      <c r="F215" s="11">
        <v>1</v>
      </c>
      <c r="G215" s="283">
        <v>1</v>
      </c>
      <c r="H215" s="287">
        <v>5.7000000000000002E-2</v>
      </c>
      <c r="I215" s="288">
        <f t="shared" si="36"/>
        <v>0.57000000000000006</v>
      </c>
      <c r="J215" s="287">
        <v>2.847</v>
      </c>
      <c r="K215" s="288">
        <f t="shared" si="37"/>
        <v>28.47</v>
      </c>
      <c r="L215" s="287">
        <v>0.01</v>
      </c>
      <c r="M215" s="288">
        <f t="shared" si="38"/>
        <v>0.1</v>
      </c>
      <c r="N215" s="287">
        <v>0.105</v>
      </c>
      <c r="O215" s="288">
        <f t="shared" si="39"/>
        <v>1.05</v>
      </c>
      <c r="P215" s="287">
        <v>5.0000000000000001E-3</v>
      </c>
      <c r="Q215" s="288">
        <f t="shared" si="40"/>
        <v>0.05</v>
      </c>
      <c r="R215" s="287">
        <v>9.0999999999999998E-2</v>
      </c>
      <c r="S215" s="288">
        <f t="shared" si="41"/>
        <v>0.90999999999999992</v>
      </c>
      <c r="T215" s="310" t="s">
        <v>597</v>
      </c>
      <c r="U215" s="311"/>
      <c r="V215" s="287">
        <v>0.02</v>
      </c>
      <c r="W215" s="299">
        <f t="shared" si="43"/>
        <v>0.2</v>
      </c>
      <c r="X215" s="305" t="s">
        <v>598</v>
      </c>
      <c r="Y215" s="306"/>
      <c r="Z215" s="305" t="s">
        <v>598</v>
      </c>
      <c r="AA215" s="306"/>
      <c r="AB215" s="287">
        <v>2.3E-2</v>
      </c>
      <c r="AC215" s="288">
        <f t="shared" si="46"/>
        <v>0.22999999999999998</v>
      </c>
      <c r="AD215" s="287">
        <v>1.2999999999999999E-2</v>
      </c>
      <c r="AE215" s="299">
        <f t="shared" si="47"/>
        <v>0.13</v>
      </c>
    </row>
    <row r="216" spans="1:31" ht="16" thickBot="1" x14ac:dyDescent="0.4">
      <c r="A216" s="317" t="s">
        <v>165</v>
      </c>
      <c r="B216" s="319" t="s">
        <v>166</v>
      </c>
      <c r="C216" s="319" t="s">
        <v>167</v>
      </c>
      <c r="D216" s="321" t="s">
        <v>22</v>
      </c>
      <c r="E216" s="321" t="s">
        <v>82</v>
      </c>
      <c r="F216" s="319">
        <v>3</v>
      </c>
      <c r="G216" s="283">
        <v>1</v>
      </c>
      <c r="H216" s="287">
        <v>0.124</v>
      </c>
      <c r="I216" s="288">
        <f t="shared" si="36"/>
        <v>1.24</v>
      </c>
      <c r="J216" s="287">
        <v>3.2749999999999999</v>
      </c>
      <c r="K216" s="288">
        <f t="shared" si="37"/>
        <v>32.75</v>
      </c>
      <c r="L216" s="287">
        <v>2.4E-2</v>
      </c>
      <c r="M216" s="288">
        <f t="shared" si="38"/>
        <v>0.24</v>
      </c>
      <c r="N216" s="287">
        <v>0.13500000000000001</v>
      </c>
      <c r="O216" s="288">
        <f t="shared" si="39"/>
        <v>1.35</v>
      </c>
      <c r="P216" s="287">
        <v>8.0000000000000002E-3</v>
      </c>
      <c r="Q216" s="288">
        <f t="shared" si="40"/>
        <v>0.08</v>
      </c>
      <c r="R216" s="287">
        <v>0.17799999999999999</v>
      </c>
      <c r="S216" s="288">
        <f t="shared" si="41"/>
        <v>1.7799999999999998</v>
      </c>
      <c r="T216" s="287">
        <v>3.0000000000000001E-3</v>
      </c>
      <c r="U216" s="299">
        <f t="shared" si="42"/>
        <v>0.03</v>
      </c>
      <c r="V216" s="287">
        <v>6.9000000000000006E-2</v>
      </c>
      <c r="W216" s="299">
        <f t="shared" si="43"/>
        <v>0.69000000000000006</v>
      </c>
      <c r="X216" s="305" t="s">
        <v>598</v>
      </c>
      <c r="Y216" s="306"/>
      <c r="Z216" s="305" t="s">
        <v>598</v>
      </c>
      <c r="AA216" s="306"/>
      <c r="AB216" s="287">
        <v>5.2999999999999999E-2</v>
      </c>
      <c r="AC216" s="288">
        <f t="shared" si="46"/>
        <v>0.53</v>
      </c>
      <c r="AD216" s="287">
        <v>2.1999999999999999E-2</v>
      </c>
      <c r="AE216" s="299">
        <f t="shared" si="47"/>
        <v>0.21999999999999997</v>
      </c>
    </row>
    <row r="217" spans="1:31" ht="16" thickBot="1" x14ac:dyDescent="0.4">
      <c r="A217" s="326"/>
      <c r="B217" s="327"/>
      <c r="C217" s="327"/>
      <c r="D217" s="328"/>
      <c r="E217" s="328"/>
      <c r="F217" s="327"/>
      <c r="G217" s="283">
        <v>2</v>
      </c>
      <c r="H217" s="287">
        <v>0.122</v>
      </c>
      <c r="I217" s="288">
        <f t="shared" si="36"/>
        <v>1.22</v>
      </c>
      <c r="J217" s="287">
        <v>2.1659999999999999</v>
      </c>
      <c r="K217" s="288">
        <f t="shared" si="37"/>
        <v>21.66</v>
      </c>
      <c r="L217" s="287">
        <v>1.4999999999999999E-2</v>
      </c>
      <c r="M217" s="288">
        <f t="shared" si="38"/>
        <v>0.15</v>
      </c>
      <c r="N217" s="287">
        <v>0.108</v>
      </c>
      <c r="O217" s="288">
        <f t="shared" si="39"/>
        <v>1.08</v>
      </c>
      <c r="P217" s="287">
        <v>7.0000000000000001E-3</v>
      </c>
      <c r="Q217" s="288">
        <f t="shared" si="40"/>
        <v>7.0000000000000007E-2</v>
      </c>
      <c r="R217" s="287">
        <v>0.08</v>
      </c>
      <c r="S217" s="288">
        <f t="shared" si="41"/>
        <v>0.8</v>
      </c>
      <c r="T217" s="287">
        <v>5.0000000000000001E-3</v>
      </c>
      <c r="U217" s="299">
        <f t="shared" si="42"/>
        <v>0.05</v>
      </c>
      <c r="V217" s="287">
        <v>5.8000000000000003E-2</v>
      </c>
      <c r="W217" s="299">
        <f t="shared" si="43"/>
        <v>0.58000000000000007</v>
      </c>
      <c r="X217" s="305" t="s">
        <v>598</v>
      </c>
      <c r="Y217" s="306"/>
      <c r="Z217" s="287">
        <v>3.0000000000000001E-3</v>
      </c>
      <c r="AA217" s="288">
        <f t="shared" si="45"/>
        <v>0.03</v>
      </c>
      <c r="AB217" s="287">
        <v>8.9999999999999993E-3</v>
      </c>
      <c r="AC217" s="288">
        <f t="shared" si="46"/>
        <v>0.09</v>
      </c>
      <c r="AD217" s="305" t="s">
        <v>597</v>
      </c>
      <c r="AE217" s="306"/>
    </row>
    <row r="218" spans="1:31" ht="16" thickBot="1" x14ac:dyDescent="0.4">
      <c r="A218" s="323"/>
      <c r="B218" s="324"/>
      <c r="C218" s="324"/>
      <c r="D218" s="325"/>
      <c r="E218" s="325"/>
      <c r="F218" s="324"/>
      <c r="G218" s="283">
        <v>3</v>
      </c>
      <c r="H218" s="287">
        <v>7.5999999999999998E-2</v>
      </c>
      <c r="I218" s="288">
        <f t="shared" si="36"/>
        <v>0.76</v>
      </c>
      <c r="J218" s="287">
        <v>2.2480000000000002</v>
      </c>
      <c r="K218" s="288">
        <f t="shared" si="37"/>
        <v>22.480000000000004</v>
      </c>
      <c r="L218" s="287">
        <v>8.9999999999999993E-3</v>
      </c>
      <c r="M218" s="288">
        <f t="shared" si="38"/>
        <v>0.09</v>
      </c>
      <c r="N218" s="287">
        <v>9.5000000000000001E-2</v>
      </c>
      <c r="O218" s="288">
        <f t="shared" si="39"/>
        <v>0.95</v>
      </c>
      <c r="P218" s="287">
        <v>8.0000000000000002E-3</v>
      </c>
      <c r="Q218" s="288">
        <f t="shared" si="40"/>
        <v>0.08</v>
      </c>
      <c r="R218" s="287">
        <v>0.11899999999999999</v>
      </c>
      <c r="S218" s="288">
        <f t="shared" si="41"/>
        <v>1.19</v>
      </c>
      <c r="T218" s="287">
        <v>1E-3</v>
      </c>
      <c r="U218" s="299">
        <f t="shared" si="42"/>
        <v>0.01</v>
      </c>
      <c r="V218" s="287">
        <v>0.03</v>
      </c>
      <c r="W218" s="299">
        <f t="shared" si="43"/>
        <v>0.3</v>
      </c>
      <c r="X218" s="305" t="s">
        <v>598</v>
      </c>
      <c r="Y218" s="306"/>
      <c r="Z218" s="305" t="s">
        <v>598</v>
      </c>
      <c r="AA218" s="306"/>
      <c r="AB218" s="287">
        <v>1.2999999999999999E-2</v>
      </c>
      <c r="AC218" s="288">
        <f t="shared" si="46"/>
        <v>0.13</v>
      </c>
      <c r="AD218" s="305" t="s">
        <v>597</v>
      </c>
      <c r="AE218" s="306"/>
    </row>
    <row r="219" spans="1:31" ht="16" thickBot="1" x14ac:dyDescent="0.4">
      <c r="A219" s="12" t="s">
        <v>168</v>
      </c>
      <c r="B219" s="11" t="s">
        <v>169</v>
      </c>
      <c r="C219" s="11" t="s">
        <v>21</v>
      </c>
      <c r="D219" s="13" t="s">
        <v>22</v>
      </c>
      <c r="E219" s="13" t="s">
        <v>134</v>
      </c>
      <c r="F219" s="11">
        <v>1</v>
      </c>
      <c r="G219" s="283">
        <v>1</v>
      </c>
      <c r="H219" s="287">
        <v>0.222</v>
      </c>
      <c r="I219" s="288">
        <f t="shared" si="36"/>
        <v>2.2200000000000002</v>
      </c>
      <c r="J219" s="287">
        <v>7.4660000000000002</v>
      </c>
      <c r="K219" s="288">
        <f t="shared" si="37"/>
        <v>74.66</v>
      </c>
      <c r="L219" s="287">
        <v>0.02</v>
      </c>
      <c r="M219" s="288">
        <f t="shared" si="38"/>
        <v>0.2</v>
      </c>
      <c r="N219" s="287">
        <v>0.25900000000000001</v>
      </c>
      <c r="O219" s="288">
        <f t="shared" si="39"/>
        <v>2.59</v>
      </c>
      <c r="P219" s="287">
        <v>4.2999999999999997E-2</v>
      </c>
      <c r="Q219" s="288">
        <f t="shared" si="40"/>
        <v>0.42999999999999994</v>
      </c>
      <c r="R219" s="287">
        <v>0.19700000000000001</v>
      </c>
      <c r="S219" s="288">
        <f t="shared" si="41"/>
        <v>1.9700000000000002</v>
      </c>
      <c r="T219" s="287">
        <v>3.0000000000000001E-3</v>
      </c>
      <c r="U219" s="299">
        <f t="shared" si="42"/>
        <v>0.03</v>
      </c>
      <c r="V219" s="287">
        <v>2.5999999999999999E-2</v>
      </c>
      <c r="W219" s="299">
        <f t="shared" si="43"/>
        <v>0.26</v>
      </c>
      <c r="X219" s="305" t="s">
        <v>598</v>
      </c>
      <c r="Y219" s="306"/>
      <c r="Z219" s="305" t="s">
        <v>598</v>
      </c>
      <c r="AA219" s="306"/>
      <c r="AB219" s="287">
        <v>0.17499999999999999</v>
      </c>
      <c r="AC219" s="288">
        <f t="shared" si="46"/>
        <v>1.75</v>
      </c>
      <c r="AD219" s="305" t="s">
        <v>597</v>
      </c>
      <c r="AE219" s="306"/>
    </row>
    <row r="220" spans="1:31" ht="31.5" thickBot="1" x14ac:dyDescent="0.4">
      <c r="A220" s="12" t="s">
        <v>170</v>
      </c>
      <c r="B220" s="11" t="s">
        <v>171</v>
      </c>
      <c r="C220" s="11" t="s">
        <v>172</v>
      </c>
      <c r="D220" s="15" t="s">
        <v>161</v>
      </c>
      <c r="E220" s="13" t="s">
        <v>82</v>
      </c>
      <c r="F220" s="11">
        <v>1</v>
      </c>
      <c r="G220" s="283">
        <v>1</v>
      </c>
      <c r="H220" s="287">
        <v>9.2999999999999999E-2</v>
      </c>
      <c r="I220" s="288">
        <f t="shared" si="36"/>
        <v>0.92999999999999994</v>
      </c>
      <c r="J220" s="287">
        <v>3.9180000000000001</v>
      </c>
      <c r="K220" s="288">
        <f t="shared" si="37"/>
        <v>39.18</v>
      </c>
      <c r="L220" s="287">
        <v>3.2000000000000001E-2</v>
      </c>
      <c r="M220" s="288">
        <f t="shared" si="38"/>
        <v>0.32</v>
      </c>
      <c r="N220" s="287">
        <v>0.16</v>
      </c>
      <c r="O220" s="288">
        <f t="shared" si="39"/>
        <v>1.6</v>
      </c>
      <c r="P220" s="287">
        <v>1.0999999999999999E-2</v>
      </c>
      <c r="Q220" s="288">
        <f t="shared" si="40"/>
        <v>0.10999999999999999</v>
      </c>
      <c r="R220" s="287">
        <v>0.371</v>
      </c>
      <c r="S220" s="288">
        <f t="shared" si="41"/>
        <v>3.71</v>
      </c>
      <c r="T220" s="310" t="s">
        <v>597</v>
      </c>
      <c r="U220" s="311"/>
      <c r="V220" s="287">
        <v>2.9000000000000001E-2</v>
      </c>
      <c r="W220" s="299">
        <f t="shared" si="43"/>
        <v>0.29000000000000004</v>
      </c>
      <c r="X220" s="305" t="s">
        <v>598</v>
      </c>
      <c r="Y220" s="306"/>
      <c r="Z220" s="305" t="s">
        <v>598</v>
      </c>
      <c r="AA220" s="306"/>
      <c r="AB220" s="287">
        <v>4.7E-2</v>
      </c>
      <c r="AC220" s="288">
        <f t="shared" si="46"/>
        <v>0.47</v>
      </c>
      <c r="AD220" s="287">
        <v>3.1E-2</v>
      </c>
      <c r="AE220" s="299">
        <f t="shared" si="47"/>
        <v>0.31</v>
      </c>
    </row>
    <row r="221" spans="1:31" ht="16" thickBot="1" x14ac:dyDescent="0.4">
      <c r="A221" s="317" t="s">
        <v>173</v>
      </c>
      <c r="B221" s="319" t="s">
        <v>174</v>
      </c>
      <c r="C221" s="319" t="s">
        <v>172</v>
      </c>
      <c r="D221" s="329" t="s">
        <v>161</v>
      </c>
      <c r="E221" s="321" t="s">
        <v>82</v>
      </c>
      <c r="F221" s="319">
        <v>5</v>
      </c>
      <c r="G221" s="283">
        <v>1</v>
      </c>
      <c r="H221" s="287">
        <v>6.9000000000000006E-2</v>
      </c>
      <c r="I221" s="288">
        <f t="shared" si="36"/>
        <v>0.69000000000000006</v>
      </c>
      <c r="J221" s="287">
        <v>3.3820000000000001</v>
      </c>
      <c r="K221" s="288">
        <f t="shared" si="37"/>
        <v>33.82</v>
      </c>
      <c r="L221" s="287">
        <v>2.1999999999999999E-2</v>
      </c>
      <c r="M221" s="288">
        <f t="shared" si="38"/>
        <v>0.21999999999999997</v>
      </c>
      <c r="N221" s="287">
        <v>0.125</v>
      </c>
      <c r="O221" s="288">
        <f t="shared" si="39"/>
        <v>1.25</v>
      </c>
      <c r="P221" s="287">
        <v>4.0000000000000001E-3</v>
      </c>
      <c r="Q221" s="288">
        <f t="shared" si="40"/>
        <v>0.04</v>
      </c>
      <c r="R221" s="287">
        <v>0.19</v>
      </c>
      <c r="S221" s="288">
        <f t="shared" si="41"/>
        <v>1.9</v>
      </c>
      <c r="T221" s="310" t="s">
        <v>597</v>
      </c>
      <c r="U221" s="311"/>
      <c r="V221" s="287">
        <v>5.0999999999999997E-2</v>
      </c>
      <c r="W221" s="299">
        <f t="shared" si="43"/>
        <v>0.51</v>
      </c>
      <c r="X221" s="305" t="s">
        <v>598</v>
      </c>
      <c r="Y221" s="306"/>
      <c r="Z221" s="305" t="s">
        <v>598</v>
      </c>
      <c r="AA221" s="306"/>
      <c r="AB221" s="287">
        <v>0.11899999999999999</v>
      </c>
      <c r="AC221" s="288">
        <f t="shared" si="46"/>
        <v>1.19</v>
      </c>
      <c r="AD221" s="287">
        <v>0.02</v>
      </c>
      <c r="AE221" s="299">
        <f t="shared" si="47"/>
        <v>0.2</v>
      </c>
    </row>
    <row r="222" spans="1:31" ht="16" thickBot="1" x14ac:dyDescent="0.4">
      <c r="A222" s="326"/>
      <c r="B222" s="327"/>
      <c r="C222" s="327"/>
      <c r="D222" s="330"/>
      <c r="E222" s="328"/>
      <c r="F222" s="327"/>
      <c r="G222" s="283">
        <v>2</v>
      </c>
      <c r="H222" s="287">
        <v>6.7000000000000004E-2</v>
      </c>
      <c r="I222" s="288">
        <f t="shared" si="36"/>
        <v>0.67</v>
      </c>
      <c r="J222" s="287">
        <v>2.9860000000000002</v>
      </c>
      <c r="K222" s="288">
        <f t="shared" si="37"/>
        <v>29.860000000000003</v>
      </c>
      <c r="L222" s="287">
        <v>2.1999999999999999E-2</v>
      </c>
      <c r="M222" s="288">
        <f t="shared" si="38"/>
        <v>0.21999999999999997</v>
      </c>
      <c r="N222" s="287">
        <v>0.13800000000000001</v>
      </c>
      <c r="O222" s="288">
        <f t="shared" si="39"/>
        <v>1.3800000000000001</v>
      </c>
      <c r="P222" s="287">
        <v>3.0000000000000001E-3</v>
      </c>
      <c r="Q222" s="288">
        <f t="shared" si="40"/>
        <v>0.03</v>
      </c>
      <c r="R222" s="287">
        <v>0.154</v>
      </c>
      <c r="S222" s="288">
        <f t="shared" si="41"/>
        <v>1.54</v>
      </c>
      <c r="T222" s="287">
        <v>1E-3</v>
      </c>
      <c r="U222" s="299">
        <f t="shared" si="42"/>
        <v>0.01</v>
      </c>
      <c r="V222" s="287">
        <v>0.01</v>
      </c>
      <c r="W222" s="299">
        <f t="shared" si="43"/>
        <v>0.1</v>
      </c>
      <c r="X222" s="305" t="s">
        <v>598</v>
      </c>
      <c r="Y222" s="306"/>
      <c r="Z222" s="305" t="s">
        <v>598</v>
      </c>
      <c r="AA222" s="306"/>
      <c r="AB222" s="287">
        <v>6.3E-2</v>
      </c>
      <c r="AC222" s="288">
        <f t="shared" si="46"/>
        <v>0.63</v>
      </c>
      <c r="AD222" s="287">
        <v>4.9000000000000002E-2</v>
      </c>
      <c r="AE222" s="299">
        <f t="shared" si="47"/>
        <v>0.49</v>
      </c>
    </row>
    <row r="223" spans="1:31" ht="16" thickBot="1" x14ac:dyDescent="0.4">
      <c r="A223" s="326"/>
      <c r="B223" s="327"/>
      <c r="C223" s="327"/>
      <c r="D223" s="330"/>
      <c r="E223" s="328"/>
      <c r="F223" s="327"/>
      <c r="G223" s="283">
        <v>3</v>
      </c>
      <c r="H223" s="287">
        <v>4.0000000000000001E-3</v>
      </c>
      <c r="I223" s="288">
        <f t="shared" si="36"/>
        <v>0.04</v>
      </c>
      <c r="J223" s="287">
        <v>0.112</v>
      </c>
      <c r="K223" s="288">
        <f t="shared" si="37"/>
        <v>1.1200000000000001</v>
      </c>
      <c r="L223" s="287">
        <v>0.13900000000000001</v>
      </c>
      <c r="M223" s="288">
        <f t="shared" si="38"/>
        <v>1.3900000000000001</v>
      </c>
      <c r="N223" s="287">
        <v>2.7970000000000002</v>
      </c>
      <c r="O223" s="288">
        <f t="shared" si="39"/>
        <v>27.970000000000002</v>
      </c>
      <c r="P223" s="287">
        <v>2E-3</v>
      </c>
      <c r="Q223" s="288">
        <f t="shared" si="40"/>
        <v>0.02</v>
      </c>
      <c r="R223" s="287">
        <v>6.9000000000000006E-2</v>
      </c>
      <c r="S223" s="288">
        <f t="shared" si="41"/>
        <v>0.69000000000000006</v>
      </c>
      <c r="T223" s="287">
        <v>8.0000000000000002E-3</v>
      </c>
      <c r="U223" s="299">
        <f t="shared" si="42"/>
        <v>0.08</v>
      </c>
      <c r="V223" s="310" t="s">
        <v>597</v>
      </c>
      <c r="W223" s="311"/>
      <c r="X223" s="310" t="s">
        <v>597</v>
      </c>
      <c r="Y223" s="311"/>
      <c r="Z223" s="287">
        <v>2.5000000000000001E-2</v>
      </c>
      <c r="AA223" s="288">
        <f t="shared" si="45"/>
        <v>0.25</v>
      </c>
      <c r="AB223" s="287">
        <v>0.10299999999999999</v>
      </c>
      <c r="AC223" s="288">
        <f t="shared" si="46"/>
        <v>1.03</v>
      </c>
      <c r="AD223" s="287">
        <v>1.0999999999999999E-2</v>
      </c>
      <c r="AE223" s="299">
        <f t="shared" si="47"/>
        <v>0.10999999999999999</v>
      </c>
    </row>
    <row r="224" spans="1:31" ht="16" thickBot="1" x14ac:dyDescent="0.4">
      <c r="A224" s="326"/>
      <c r="B224" s="327"/>
      <c r="C224" s="327"/>
      <c r="D224" s="330"/>
      <c r="E224" s="328"/>
      <c r="F224" s="327"/>
      <c r="G224" s="283">
        <v>4</v>
      </c>
      <c r="H224" s="287">
        <v>2E-3</v>
      </c>
      <c r="I224" s="288">
        <f t="shared" si="36"/>
        <v>0.02</v>
      </c>
      <c r="J224" s="287">
        <v>0.124</v>
      </c>
      <c r="K224" s="288">
        <f t="shared" si="37"/>
        <v>1.24</v>
      </c>
      <c r="L224" s="287">
        <v>0.13100000000000001</v>
      </c>
      <c r="M224" s="288">
        <f t="shared" si="38"/>
        <v>1.31</v>
      </c>
      <c r="N224" s="287">
        <v>3.8010000000000002</v>
      </c>
      <c r="O224" s="288">
        <f t="shared" si="39"/>
        <v>38.010000000000005</v>
      </c>
      <c r="P224" s="287">
        <v>6.0000000000000001E-3</v>
      </c>
      <c r="Q224" s="288">
        <f t="shared" si="40"/>
        <v>0.06</v>
      </c>
      <c r="R224" s="287">
        <v>0.27600000000000002</v>
      </c>
      <c r="S224" s="288">
        <f t="shared" si="41"/>
        <v>2.7600000000000002</v>
      </c>
      <c r="T224" s="287">
        <v>2E-3</v>
      </c>
      <c r="U224" s="299">
        <f t="shared" si="42"/>
        <v>0.02</v>
      </c>
      <c r="V224" s="310" t="s">
        <v>597</v>
      </c>
      <c r="W224" s="311"/>
      <c r="X224" s="310" t="s">
        <v>597</v>
      </c>
      <c r="Y224" s="311"/>
      <c r="Z224" s="287">
        <v>1.2E-2</v>
      </c>
      <c r="AA224" s="288">
        <f t="shared" si="45"/>
        <v>0.12</v>
      </c>
      <c r="AB224" s="287">
        <v>0.11799999999999999</v>
      </c>
      <c r="AC224" s="288">
        <f t="shared" si="46"/>
        <v>1.18</v>
      </c>
      <c r="AD224" s="287">
        <v>5.1999999999999998E-2</v>
      </c>
      <c r="AE224" s="299">
        <f t="shared" si="47"/>
        <v>0.52</v>
      </c>
    </row>
    <row r="225" spans="1:31" ht="16" thickBot="1" x14ac:dyDescent="0.4">
      <c r="A225" s="323"/>
      <c r="B225" s="324"/>
      <c r="C225" s="324"/>
      <c r="D225" s="331"/>
      <c r="E225" s="325"/>
      <c r="F225" s="324"/>
      <c r="G225" s="283">
        <v>5</v>
      </c>
      <c r="H225" s="287">
        <v>4.2999999999999997E-2</v>
      </c>
      <c r="I225" s="288">
        <f t="shared" si="36"/>
        <v>0.42999999999999994</v>
      </c>
      <c r="J225" s="287">
        <v>2.0489999999999999</v>
      </c>
      <c r="K225" s="288">
        <f t="shared" si="37"/>
        <v>20.49</v>
      </c>
      <c r="L225" s="287">
        <v>8.4000000000000005E-2</v>
      </c>
      <c r="M225" s="288">
        <f t="shared" si="38"/>
        <v>0.84000000000000008</v>
      </c>
      <c r="N225" s="287">
        <v>1.62</v>
      </c>
      <c r="O225" s="288">
        <f t="shared" si="39"/>
        <v>16.200000000000003</v>
      </c>
      <c r="P225" s="287">
        <v>1.7000000000000001E-2</v>
      </c>
      <c r="Q225" s="288">
        <f t="shared" si="40"/>
        <v>0.17</v>
      </c>
      <c r="R225" s="287">
        <v>0.21</v>
      </c>
      <c r="S225" s="288">
        <f t="shared" si="41"/>
        <v>2.1</v>
      </c>
      <c r="T225" s="287">
        <v>4.0000000000000001E-3</v>
      </c>
      <c r="U225" s="299">
        <f t="shared" si="42"/>
        <v>0.04</v>
      </c>
      <c r="V225" s="287">
        <v>2.8000000000000001E-2</v>
      </c>
      <c r="W225" s="299">
        <f t="shared" si="43"/>
        <v>0.28000000000000003</v>
      </c>
      <c r="X225" s="310" t="s">
        <v>597</v>
      </c>
      <c r="Y225" s="311"/>
      <c r="Z225" s="287">
        <v>1.2999999999999999E-2</v>
      </c>
      <c r="AA225" s="288">
        <f t="shared" si="45"/>
        <v>0.13</v>
      </c>
      <c r="AB225" s="287">
        <v>0.03</v>
      </c>
      <c r="AC225" s="288">
        <f t="shared" si="46"/>
        <v>0.3</v>
      </c>
      <c r="AD225" s="287">
        <v>1.4999999999999999E-2</v>
      </c>
      <c r="AE225" s="299">
        <f t="shared" si="47"/>
        <v>0.15</v>
      </c>
    </row>
    <row r="226" spans="1:31" ht="16" thickBot="1" x14ac:dyDescent="0.4">
      <c r="A226" s="12" t="s">
        <v>175</v>
      </c>
      <c r="B226" s="11" t="s">
        <v>176</v>
      </c>
      <c r="C226" s="11" t="s">
        <v>177</v>
      </c>
      <c r="D226" s="13" t="s">
        <v>22</v>
      </c>
      <c r="E226" s="13" t="s">
        <v>21</v>
      </c>
      <c r="F226" s="11">
        <v>1</v>
      </c>
      <c r="G226" s="283">
        <v>1</v>
      </c>
      <c r="H226" s="287">
        <v>6.0000000000000001E-3</v>
      </c>
      <c r="I226" s="288">
        <f t="shared" si="36"/>
        <v>0.06</v>
      </c>
      <c r="J226" s="287">
        <v>7.1999999999999995E-2</v>
      </c>
      <c r="K226" s="288">
        <f t="shared" si="37"/>
        <v>0.72</v>
      </c>
      <c r="L226" s="287">
        <v>6.0999999999999999E-2</v>
      </c>
      <c r="M226" s="288">
        <f t="shared" si="38"/>
        <v>0.61</v>
      </c>
      <c r="N226" s="287">
        <v>0.50600000000000001</v>
      </c>
      <c r="O226" s="288">
        <f t="shared" si="39"/>
        <v>5.0600000000000005</v>
      </c>
      <c r="P226" s="287">
        <v>0</v>
      </c>
      <c r="Q226" s="288">
        <f t="shared" si="40"/>
        <v>0</v>
      </c>
      <c r="R226" s="287">
        <v>6.0000000000000001E-3</v>
      </c>
      <c r="S226" s="288">
        <f t="shared" si="41"/>
        <v>0.06</v>
      </c>
      <c r="T226" s="287">
        <v>2E-3</v>
      </c>
      <c r="U226" s="299">
        <f t="shared" si="42"/>
        <v>0.02</v>
      </c>
      <c r="V226" s="287">
        <v>1.2999999999999999E-2</v>
      </c>
      <c r="W226" s="299">
        <f t="shared" si="43"/>
        <v>0.13</v>
      </c>
      <c r="X226" s="287">
        <v>4.0000000000000001E-3</v>
      </c>
      <c r="Y226" s="288">
        <f t="shared" si="44"/>
        <v>0.04</v>
      </c>
      <c r="Z226" s="287">
        <v>0.03</v>
      </c>
      <c r="AA226" s="288">
        <f t="shared" si="45"/>
        <v>0.3</v>
      </c>
      <c r="AB226" s="287">
        <v>5.0000000000000001E-3</v>
      </c>
      <c r="AC226" s="288">
        <f t="shared" si="46"/>
        <v>0.05</v>
      </c>
      <c r="AD226" s="287">
        <v>2E-3</v>
      </c>
      <c r="AE226" s="299">
        <f t="shared" si="47"/>
        <v>0.02</v>
      </c>
    </row>
    <row r="227" spans="1:31" ht="16" thickBot="1" x14ac:dyDescent="0.4">
      <c r="A227" s="317" t="s">
        <v>178</v>
      </c>
      <c r="B227" s="319" t="s">
        <v>93</v>
      </c>
      <c r="C227" s="319" t="s">
        <v>21</v>
      </c>
      <c r="D227" s="321" t="s">
        <v>34</v>
      </c>
      <c r="E227" s="321" t="s">
        <v>94</v>
      </c>
      <c r="F227" s="319">
        <v>3</v>
      </c>
      <c r="G227" s="283">
        <v>1</v>
      </c>
      <c r="H227" s="287">
        <v>4.0000000000000001E-3</v>
      </c>
      <c r="I227" s="288">
        <f t="shared" si="36"/>
        <v>0.04</v>
      </c>
      <c r="J227" s="287">
        <v>1.0999999999999999E-2</v>
      </c>
      <c r="K227" s="288">
        <f t="shared" si="37"/>
        <v>0.10999999999999999</v>
      </c>
      <c r="L227" s="287">
        <v>4.5999999999999999E-2</v>
      </c>
      <c r="M227" s="288">
        <f t="shared" si="38"/>
        <v>0.45999999999999996</v>
      </c>
      <c r="N227" s="287">
        <v>0.85199999999999998</v>
      </c>
      <c r="O227" s="288">
        <f t="shared" si="39"/>
        <v>8.52</v>
      </c>
      <c r="P227" s="287">
        <v>0</v>
      </c>
      <c r="Q227" s="288">
        <f t="shared" si="40"/>
        <v>0</v>
      </c>
      <c r="R227" s="287">
        <v>3.2000000000000001E-2</v>
      </c>
      <c r="S227" s="288">
        <f t="shared" si="41"/>
        <v>0.32</v>
      </c>
      <c r="T227" s="287">
        <v>2E-3</v>
      </c>
      <c r="U227" s="299">
        <f t="shared" si="42"/>
        <v>0.02</v>
      </c>
      <c r="V227" s="310" t="s">
        <v>597</v>
      </c>
      <c r="W227" s="311"/>
      <c r="X227" s="287">
        <v>5.0000000000000001E-3</v>
      </c>
      <c r="Y227" s="288">
        <f t="shared" si="44"/>
        <v>0.05</v>
      </c>
      <c r="Z227" s="287">
        <v>6.0000000000000001E-3</v>
      </c>
      <c r="AA227" s="288">
        <f t="shared" si="45"/>
        <v>0.06</v>
      </c>
      <c r="AB227" s="287">
        <v>5.0000000000000001E-3</v>
      </c>
      <c r="AC227" s="288">
        <f t="shared" si="46"/>
        <v>0.05</v>
      </c>
      <c r="AD227" s="287">
        <v>1.7999999999999999E-2</v>
      </c>
      <c r="AE227" s="299">
        <f t="shared" si="47"/>
        <v>0.18</v>
      </c>
    </row>
    <row r="228" spans="1:31" ht="16" thickBot="1" x14ac:dyDescent="0.4">
      <c r="A228" s="326"/>
      <c r="B228" s="327"/>
      <c r="C228" s="327"/>
      <c r="D228" s="328"/>
      <c r="E228" s="328"/>
      <c r="F228" s="327"/>
      <c r="G228" s="283">
        <v>2</v>
      </c>
      <c r="H228" s="287">
        <v>1.2E-2</v>
      </c>
      <c r="I228" s="288">
        <f t="shared" si="36"/>
        <v>0.12</v>
      </c>
      <c r="J228" s="287">
        <v>0.02</v>
      </c>
      <c r="K228" s="288">
        <f t="shared" si="37"/>
        <v>0.2</v>
      </c>
      <c r="L228" s="287">
        <v>0.98</v>
      </c>
      <c r="M228" s="288">
        <f t="shared" si="38"/>
        <v>9.8000000000000007</v>
      </c>
      <c r="N228" s="287">
        <v>3.8490000000000002</v>
      </c>
      <c r="O228" s="288">
        <f t="shared" si="39"/>
        <v>38.49</v>
      </c>
      <c r="P228" s="287">
        <v>2.5999999999999999E-2</v>
      </c>
      <c r="Q228" s="288">
        <f t="shared" si="40"/>
        <v>0.26</v>
      </c>
      <c r="R228" s="287">
        <v>0.125</v>
      </c>
      <c r="S228" s="288">
        <f t="shared" si="41"/>
        <v>1.25</v>
      </c>
      <c r="T228" s="310" t="s">
        <v>598</v>
      </c>
      <c r="U228" s="311"/>
      <c r="V228" s="310" t="s">
        <v>598</v>
      </c>
      <c r="W228" s="311"/>
      <c r="X228" s="310" t="s">
        <v>597</v>
      </c>
      <c r="Y228" s="311"/>
      <c r="Z228" s="287">
        <v>1.4999999999999999E-2</v>
      </c>
      <c r="AA228" s="288">
        <f t="shared" si="45"/>
        <v>0.15</v>
      </c>
      <c r="AB228" s="287">
        <v>0.23300000000000001</v>
      </c>
      <c r="AC228" s="288">
        <f t="shared" si="46"/>
        <v>2.33</v>
      </c>
      <c r="AD228" s="287">
        <v>7.0000000000000007E-2</v>
      </c>
      <c r="AE228" s="299">
        <f t="shared" si="47"/>
        <v>0.70000000000000007</v>
      </c>
    </row>
    <row r="229" spans="1:31" ht="16" thickBot="1" x14ac:dyDescent="0.4">
      <c r="A229" s="323"/>
      <c r="B229" s="324"/>
      <c r="C229" s="324"/>
      <c r="D229" s="325"/>
      <c r="E229" s="325"/>
      <c r="F229" s="324"/>
      <c r="G229" s="283">
        <v>3</v>
      </c>
      <c r="H229" s="287">
        <v>3.0000000000000001E-3</v>
      </c>
      <c r="I229" s="288">
        <f t="shared" si="36"/>
        <v>0.03</v>
      </c>
      <c r="J229" s="287">
        <v>1.6E-2</v>
      </c>
      <c r="K229" s="288">
        <f t="shared" si="37"/>
        <v>0.16</v>
      </c>
      <c r="L229" s="287">
        <v>1.01</v>
      </c>
      <c r="M229" s="288">
        <f t="shared" si="38"/>
        <v>10.1</v>
      </c>
      <c r="N229" s="287">
        <v>4.7480000000000002</v>
      </c>
      <c r="O229" s="288">
        <f t="shared" si="39"/>
        <v>47.480000000000004</v>
      </c>
      <c r="P229" s="287">
        <v>0</v>
      </c>
      <c r="Q229" s="288">
        <f t="shared" si="40"/>
        <v>0</v>
      </c>
      <c r="R229" s="287">
        <v>0.35699999999999998</v>
      </c>
      <c r="S229" s="288">
        <f t="shared" si="41"/>
        <v>3.57</v>
      </c>
      <c r="T229" s="310" t="s">
        <v>598</v>
      </c>
      <c r="U229" s="311"/>
      <c r="V229" s="310" t="s">
        <v>598</v>
      </c>
      <c r="W229" s="311"/>
      <c r="X229" s="287">
        <v>7.0000000000000001E-3</v>
      </c>
      <c r="Y229" s="288">
        <f t="shared" si="44"/>
        <v>7.0000000000000007E-2</v>
      </c>
      <c r="Z229" s="287">
        <v>0.21299999999999999</v>
      </c>
      <c r="AA229" s="288">
        <f t="shared" si="45"/>
        <v>2.13</v>
      </c>
      <c r="AB229" s="287">
        <v>3.3000000000000002E-2</v>
      </c>
      <c r="AC229" s="288">
        <f t="shared" si="46"/>
        <v>0.33</v>
      </c>
      <c r="AD229" s="287">
        <v>1.6E-2</v>
      </c>
      <c r="AE229" s="299">
        <f t="shared" si="47"/>
        <v>0.16</v>
      </c>
    </row>
    <row r="230" spans="1:31" ht="16" thickBot="1" x14ac:dyDescent="0.4">
      <c r="A230" s="317" t="s">
        <v>179</v>
      </c>
      <c r="B230" s="319" t="s">
        <v>180</v>
      </c>
      <c r="C230" s="319" t="s">
        <v>21</v>
      </c>
      <c r="D230" s="321" t="s">
        <v>22</v>
      </c>
      <c r="E230" s="321" t="s">
        <v>181</v>
      </c>
      <c r="F230" s="319">
        <v>3</v>
      </c>
      <c r="G230" s="283">
        <v>1</v>
      </c>
      <c r="H230" s="287">
        <v>0.35099999999999998</v>
      </c>
      <c r="I230" s="288">
        <f t="shared" si="36"/>
        <v>3.51</v>
      </c>
      <c r="J230" s="287">
        <v>5.7320000000000002</v>
      </c>
      <c r="K230" s="288">
        <f t="shared" si="37"/>
        <v>57.32</v>
      </c>
      <c r="L230" s="287">
        <v>3.4000000000000002E-2</v>
      </c>
      <c r="M230" s="288">
        <f t="shared" si="38"/>
        <v>0.34</v>
      </c>
      <c r="N230" s="287">
        <v>0.20100000000000001</v>
      </c>
      <c r="O230" s="288">
        <f t="shared" si="39"/>
        <v>2.0100000000000002</v>
      </c>
      <c r="P230" s="287">
        <v>2.7E-2</v>
      </c>
      <c r="Q230" s="288">
        <f t="shared" si="40"/>
        <v>0.27</v>
      </c>
      <c r="R230" s="287">
        <v>0.13</v>
      </c>
      <c r="S230" s="288">
        <f t="shared" si="41"/>
        <v>1.3</v>
      </c>
      <c r="T230" s="287">
        <v>7.0000000000000001E-3</v>
      </c>
      <c r="U230" s="299">
        <f t="shared" si="42"/>
        <v>7.0000000000000007E-2</v>
      </c>
      <c r="V230" s="287">
        <v>0.04</v>
      </c>
      <c r="W230" s="299">
        <f t="shared" si="43"/>
        <v>0.4</v>
      </c>
      <c r="X230" s="305" t="s">
        <v>598</v>
      </c>
      <c r="Y230" s="306"/>
      <c r="Z230" s="305" t="s">
        <v>598</v>
      </c>
      <c r="AA230" s="306"/>
      <c r="AB230" s="287">
        <v>5.3999999999999999E-2</v>
      </c>
      <c r="AC230" s="288">
        <f t="shared" si="46"/>
        <v>0.54</v>
      </c>
      <c r="AD230" s="287">
        <v>1.2E-2</v>
      </c>
      <c r="AE230" s="299">
        <f t="shared" si="47"/>
        <v>0.12</v>
      </c>
    </row>
    <row r="231" spans="1:31" ht="16" thickBot="1" x14ac:dyDescent="0.4">
      <c r="A231" s="326"/>
      <c r="B231" s="327"/>
      <c r="C231" s="327"/>
      <c r="D231" s="328"/>
      <c r="E231" s="328"/>
      <c r="F231" s="327"/>
      <c r="G231" s="283">
        <v>2</v>
      </c>
      <c r="H231" s="287">
        <v>0.52</v>
      </c>
      <c r="I231" s="288">
        <f t="shared" si="36"/>
        <v>5.2</v>
      </c>
      <c r="J231" s="287">
        <v>9.7569999999999997</v>
      </c>
      <c r="K231" s="288">
        <f t="shared" si="37"/>
        <v>97.57</v>
      </c>
      <c r="L231" s="287">
        <v>3.3000000000000002E-2</v>
      </c>
      <c r="M231" s="288">
        <f t="shared" si="38"/>
        <v>0.33</v>
      </c>
      <c r="N231" s="287">
        <v>0.38200000000000001</v>
      </c>
      <c r="O231" s="288">
        <f t="shared" si="39"/>
        <v>3.8200000000000003</v>
      </c>
      <c r="P231" s="287">
        <v>4.2000000000000003E-2</v>
      </c>
      <c r="Q231" s="288">
        <f t="shared" si="40"/>
        <v>0.42000000000000004</v>
      </c>
      <c r="R231" s="287">
        <v>0.23400000000000001</v>
      </c>
      <c r="S231" s="288">
        <f t="shared" si="41"/>
        <v>2.3400000000000003</v>
      </c>
      <c r="T231" s="287">
        <v>1.0999999999999999E-2</v>
      </c>
      <c r="U231" s="299">
        <f t="shared" si="42"/>
        <v>0.10999999999999999</v>
      </c>
      <c r="V231" s="287">
        <v>7.5999999999999998E-2</v>
      </c>
      <c r="W231" s="299">
        <f t="shared" si="43"/>
        <v>0.76</v>
      </c>
      <c r="X231" s="305" t="s">
        <v>598</v>
      </c>
      <c r="Y231" s="306"/>
      <c r="Z231" s="305" t="s">
        <v>598</v>
      </c>
      <c r="AA231" s="306"/>
      <c r="AB231" s="287">
        <v>6.7000000000000004E-2</v>
      </c>
      <c r="AC231" s="288">
        <f t="shared" si="46"/>
        <v>0.67</v>
      </c>
      <c r="AD231" s="287">
        <v>1.9E-2</v>
      </c>
      <c r="AE231" s="299">
        <f t="shared" si="47"/>
        <v>0.19</v>
      </c>
    </row>
    <row r="232" spans="1:31" ht="16" thickBot="1" x14ac:dyDescent="0.4">
      <c r="A232" s="323"/>
      <c r="B232" s="324"/>
      <c r="C232" s="324"/>
      <c r="D232" s="325"/>
      <c r="E232" s="325"/>
      <c r="F232" s="324"/>
      <c r="G232" s="283">
        <v>3</v>
      </c>
      <c r="H232" s="287">
        <v>0.17299999999999999</v>
      </c>
      <c r="I232" s="288">
        <f t="shared" si="36"/>
        <v>1.73</v>
      </c>
      <c r="J232" s="287">
        <v>4.3659999999999997</v>
      </c>
      <c r="K232" s="288">
        <f t="shared" si="37"/>
        <v>43.66</v>
      </c>
      <c r="L232" s="287">
        <v>1.7999999999999999E-2</v>
      </c>
      <c r="M232" s="288">
        <f t="shared" si="38"/>
        <v>0.18</v>
      </c>
      <c r="N232" s="287">
        <v>0.14299999999999999</v>
      </c>
      <c r="O232" s="288">
        <f t="shared" si="39"/>
        <v>1.43</v>
      </c>
      <c r="P232" s="287">
        <v>1.6E-2</v>
      </c>
      <c r="Q232" s="288">
        <f t="shared" si="40"/>
        <v>0.16</v>
      </c>
      <c r="R232" s="287">
        <v>9.6000000000000002E-2</v>
      </c>
      <c r="S232" s="288">
        <f t="shared" si="41"/>
        <v>0.96</v>
      </c>
      <c r="T232" s="287">
        <v>5.0000000000000001E-3</v>
      </c>
      <c r="U232" s="299">
        <f t="shared" si="42"/>
        <v>0.05</v>
      </c>
      <c r="V232" s="287">
        <v>2.4E-2</v>
      </c>
      <c r="W232" s="299">
        <f t="shared" si="43"/>
        <v>0.24</v>
      </c>
      <c r="X232" s="305" t="s">
        <v>598</v>
      </c>
      <c r="Y232" s="306"/>
      <c r="Z232" s="305" t="s">
        <v>598</v>
      </c>
      <c r="AA232" s="306"/>
      <c r="AB232" s="287">
        <v>0.01</v>
      </c>
      <c r="AC232" s="288">
        <f t="shared" si="46"/>
        <v>0.1</v>
      </c>
      <c r="AD232" s="287">
        <v>0.12</v>
      </c>
      <c r="AE232" s="299">
        <f t="shared" si="47"/>
        <v>1.2</v>
      </c>
    </row>
    <row r="233" spans="1:31" ht="16" thickBot="1" x14ac:dyDescent="0.4">
      <c r="A233" s="317" t="s">
        <v>182</v>
      </c>
      <c r="B233" s="319" t="s">
        <v>183</v>
      </c>
      <c r="C233" s="319" t="s">
        <v>21</v>
      </c>
      <c r="D233" s="321" t="s">
        <v>22</v>
      </c>
      <c r="E233" s="321" t="s">
        <v>21</v>
      </c>
      <c r="F233" s="319">
        <v>6</v>
      </c>
      <c r="G233" s="283">
        <v>1</v>
      </c>
      <c r="H233" s="287">
        <v>0.14599999999999999</v>
      </c>
      <c r="I233" s="288">
        <f t="shared" si="36"/>
        <v>1.46</v>
      </c>
      <c r="J233" s="287">
        <v>5.3819999999999997</v>
      </c>
      <c r="K233" s="288">
        <f t="shared" si="37"/>
        <v>53.819999999999993</v>
      </c>
      <c r="L233" s="287">
        <v>4.3999999999999997E-2</v>
      </c>
      <c r="M233" s="288">
        <f t="shared" si="38"/>
        <v>0.43999999999999995</v>
      </c>
      <c r="N233" s="287">
        <v>0.192</v>
      </c>
      <c r="O233" s="288">
        <f t="shared" si="39"/>
        <v>1.92</v>
      </c>
      <c r="P233" s="287">
        <v>1.7999999999999999E-2</v>
      </c>
      <c r="Q233" s="288">
        <f t="shared" si="40"/>
        <v>0.18</v>
      </c>
      <c r="R233" s="287">
        <v>0.221</v>
      </c>
      <c r="S233" s="288">
        <f t="shared" si="41"/>
        <v>2.21</v>
      </c>
      <c r="T233" s="287">
        <v>6.0000000000000001E-3</v>
      </c>
      <c r="U233" s="299">
        <f t="shared" si="42"/>
        <v>0.06</v>
      </c>
      <c r="V233" s="287">
        <v>0.04</v>
      </c>
      <c r="W233" s="299">
        <f t="shared" si="43"/>
        <v>0.4</v>
      </c>
      <c r="X233" s="305" t="s">
        <v>598</v>
      </c>
      <c r="Y233" s="306"/>
      <c r="Z233" s="305" t="s">
        <v>598</v>
      </c>
      <c r="AA233" s="306"/>
      <c r="AB233" s="287">
        <v>0.17799999999999999</v>
      </c>
      <c r="AC233" s="288">
        <f t="shared" si="46"/>
        <v>1.7799999999999998</v>
      </c>
      <c r="AD233" s="287">
        <v>0.03</v>
      </c>
      <c r="AE233" s="299">
        <f t="shared" si="47"/>
        <v>0.3</v>
      </c>
    </row>
    <row r="234" spans="1:31" ht="16" thickBot="1" x14ac:dyDescent="0.4">
      <c r="A234" s="326"/>
      <c r="B234" s="327"/>
      <c r="C234" s="327"/>
      <c r="D234" s="328"/>
      <c r="E234" s="328"/>
      <c r="F234" s="327"/>
      <c r="G234" s="283">
        <v>2</v>
      </c>
      <c r="H234" s="287">
        <v>0.192</v>
      </c>
      <c r="I234" s="288">
        <f t="shared" si="36"/>
        <v>1.92</v>
      </c>
      <c r="J234" s="287">
        <v>2.218</v>
      </c>
      <c r="K234" s="288">
        <f t="shared" si="37"/>
        <v>22.18</v>
      </c>
      <c r="L234" s="287">
        <v>1.9E-2</v>
      </c>
      <c r="M234" s="288">
        <f t="shared" si="38"/>
        <v>0.19</v>
      </c>
      <c r="N234" s="287">
        <v>6.8000000000000005E-2</v>
      </c>
      <c r="O234" s="288">
        <f t="shared" si="39"/>
        <v>0.68</v>
      </c>
      <c r="P234" s="287">
        <v>1.0999999999999999E-2</v>
      </c>
      <c r="Q234" s="288">
        <f t="shared" si="40"/>
        <v>0.10999999999999999</v>
      </c>
      <c r="R234" s="287">
        <v>1.4999999999999999E-2</v>
      </c>
      <c r="S234" s="288">
        <f t="shared" si="41"/>
        <v>0.15</v>
      </c>
      <c r="T234" s="287">
        <v>2E-3</v>
      </c>
      <c r="U234" s="299">
        <f t="shared" si="42"/>
        <v>0.02</v>
      </c>
      <c r="V234" s="287">
        <v>4.0000000000000001E-3</v>
      </c>
      <c r="W234" s="299">
        <f t="shared" si="43"/>
        <v>0.04</v>
      </c>
      <c r="X234" s="305" t="s">
        <v>598</v>
      </c>
      <c r="Y234" s="306"/>
      <c r="Z234" s="305" t="s">
        <v>598</v>
      </c>
      <c r="AA234" s="306"/>
      <c r="AB234" s="287">
        <v>5.3999999999999999E-2</v>
      </c>
      <c r="AC234" s="288">
        <f t="shared" si="46"/>
        <v>0.54</v>
      </c>
      <c r="AD234" s="287">
        <v>8.0000000000000002E-3</v>
      </c>
      <c r="AE234" s="299">
        <f t="shared" si="47"/>
        <v>0.08</v>
      </c>
    </row>
    <row r="235" spans="1:31" ht="16" thickBot="1" x14ac:dyDescent="0.4">
      <c r="A235" s="326"/>
      <c r="B235" s="327"/>
      <c r="C235" s="327"/>
      <c r="D235" s="328"/>
      <c r="E235" s="328"/>
      <c r="F235" s="327"/>
      <c r="G235" s="283">
        <v>3</v>
      </c>
      <c r="H235" s="287">
        <v>0.10100000000000001</v>
      </c>
      <c r="I235" s="288">
        <f t="shared" si="36"/>
        <v>1.01</v>
      </c>
      <c r="J235" s="287">
        <v>3.9169999999999998</v>
      </c>
      <c r="K235" s="288">
        <f t="shared" si="37"/>
        <v>39.17</v>
      </c>
      <c r="L235" s="287">
        <v>2.9000000000000001E-2</v>
      </c>
      <c r="M235" s="288">
        <f t="shared" si="38"/>
        <v>0.29000000000000004</v>
      </c>
      <c r="N235" s="287">
        <v>0.151</v>
      </c>
      <c r="O235" s="288">
        <f t="shared" si="39"/>
        <v>1.51</v>
      </c>
      <c r="P235" s="287">
        <v>0.02</v>
      </c>
      <c r="Q235" s="288">
        <f t="shared" si="40"/>
        <v>0.2</v>
      </c>
      <c r="R235" s="287">
        <v>0.20599999999999999</v>
      </c>
      <c r="S235" s="288">
        <f t="shared" si="41"/>
        <v>2.06</v>
      </c>
      <c r="T235" s="287">
        <v>5.0000000000000001E-3</v>
      </c>
      <c r="U235" s="299">
        <f t="shared" si="42"/>
        <v>0.05</v>
      </c>
      <c r="V235" s="287">
        <v>3.5000000000000003E-2</v>
      </c>
      <c r="W235" s="299">
        <f t="shared" si="43"/>
        <v>0.35000000000000003</v>
      </c>
      <c r="X235" s="287">
        <v>0.03</v>
      </c>
      <c r="Y235" s="288">
        <f t="shared" si="44"/>
        <v>0.3</v>
      </c>
      <c r="Z235" s="287">
        <v>4.0000000000000001E-3</v>
      </c>
      <c r="AA235" s="288">
        <f t="shared" si="45"/>
        <v>0.04</v>
      </c>
      <c r="AB235" s="287">
        <v>0.23400000000000001</v>
      </c>
      <c r="AC235" s="288">
        <f t="shared" si="46"/>
        <v>2.3400000000000003</v>
      </c>
      <c r="AD235" s="287">
        <v>1.6E-2</v>
      </c>
      <c r="AE235" s="299">
        <f t="shared" si="47"/>
        <v>0.16</v>
      </c>
    </row>
    <row r="236" spans="1:31" ht="16" thickBot="1" x14ac:dyDescent="0.4">
      <c r="A236" s="326"/>
      <c r="B236" s="327"/>
      <c r="C236" s="327"/>
      <c r="D236" s="328"/>
      <c r="E236" s="328"/>
      <c r="F236" s="327"/>
      <c r="G236" s="283">
        <v>4</v>
      </c>
      <c r="H236" s="287">
        <v>0.13800000000000001</v>
      </c>
      <c r="I236" s="288">
        <f t="shared" si="36"/>
        <v>1.3800000000000001</v>
      </c>
      <c r="J236" s="287">
        <v>7.548</v>
      </c>
      <c r="K236" s="288">
        <f t="shared" si="37"/>
        <v>75.48</v>
      </c>
      <c r="L236" s="287">
        <v>8.1000000000000003E-2</v>
      </c>
      <c r="M236" s="288">
        <f t="shared" si="38"/>
        <v>0.81</v>
      </c>
      <c r="N236" s="287">
        <v>0.30099999999999999</v>
      </c>
      <c r="O236" s="288">
        <f t="shared" si="39"/>
        <v>3.01</v>
      </c>
      <c r="P236" s="287">
        <v>0.02</v>
      </c>
      <c r="Q236" s="288">
        <f t="shared" si="40"/>
        <v>0.2</v>
      </c>
      <c r="R236" s="287">
        <v>0.20799999999999999</v>
      </c>
      <c r="S236" s="288">
        <f t="shared" si="41"/>
        <v>2.08</v>
      </c>
      <c r="T236" s="287">
        <v>7.0000000000000001E-3</v>
      </c>
      <c r="U236" s="299">
        <f t="shared" si="42"/>
        <v>7.0000000000000007E-2</v>
      </c>
      <c r="V236" s="287">
        <v>0.109</v>
      </c>
      <c r="W236" s="299">
        <f t="shared" si="43"/>
        <v>1.0900000000000001</v>
      </c>
      <c r="X236" s="287">
        <v>2E-3</v>
      </c>
      <c r="Y236" s="288">
        <f t="shared" si="44"/>
        <v>0.02</v>
      </c>
      <c r="Z236" s="287">
        <v>7.0000000000000001E-3</v>
      </c>
      <c r="AA236" s="288">
        <f t="shared" si="45"/>
        <v>7.0000000000000007E-2</v>
      </c>
      <c r="AB236" s="287">
        <v>8.9999999999999993E-3</v>
      </c>
      <c r="AC236" s="288">
        <f t="shared" si="46"/>
        <v>0.09</v>
      </c>
      <c r="AD236" s="287">
        <v>9.5000000000000001E-2</v>
      </c>
      <c r="AE236" s="299">
        <f t="shared" si="47"/>
        <v>0.95</v>
      </c>
    </row>
    <row r="237" spans="1:31" ht="16" thickBot="1" x14ac:dyDescent="0.4">
      <c r="A237" s="326"/>
      <c r="B237" s="327"/>
      <c r="C237" s="327"/>
      <c r="D237" s="328"/>
      <c r="E237" s="328"/>
      <c r="F237" s="327"/>
      <c r="G237" s="283">
        <v>5</v>
      </c>
      <c r="H237" s="287">
        <v>0.159</v>
      </c>
      <c r="I237" s="288">
        <f t="shared" si="36"/>
        <v>1.59</v>
      </c>
      <c r="J237" s="287">
        <v>7.5449999999999999</v>
      </c>
      <c r="K237" s="288">
        <f t="shared" si="37"/>
        <v>75.45</v>
      </c>
      <c r="L237" s="287">
        <v>3.9E-2</v>
      </c>
      <c r="M237" s="288">
        <f t="shared" si="38"/>
        <v>0.39</v>
      </c>
      <c r="N237" s="287">
        <v>0.30399999999999999</v>
      </c>
      <c r="O237" s="288">
        <f t="shared" si="39"/>
        <v>3.04</v>
      </c>
      <c r="P237" s="287">
        <v>0.01</v>
      </c>
      <c r="Q237" s="288">
        <f t="shared" si="40"/>
        <v>0.1</v>
      </c>
      <c r="R237" s="287">
        <v>0.159</v>
      </c>
      <c r="S237" s="288">
        <f t="shared" si="41"/>
        <v>1.59</v>
      </c>
      <c r="T237" s="287">
        <v>2E-3</v>
      </c>
      <c r="U237" s="299">
        <f t="shared" si="42"/>
        <v>0.02</v>
      </c>
      <c r="V237" s="287">
        <v>5.0999999999999997E-2</v>
      </c>
      <c r="W237" s="299">
        <f t="shared" si="43"/>
        <v>0.51</v>
      </c>
      <c r="X237" s="305" t="s">
        <v>598</v>
      </c>
      <c r="Y237" s="306"/>
      <c r="Z237" s="305" t="s">
        <v>598</v>
      </c>
      <c r="AA237" s="306"/>
      <c r="AB237" s="287">
        <v>0.10299999999999999</v>
      </c>
      <c r="AC237" s="288">
        <f t="shared" si="46"/>
        <v>1.03</v>
      </c>
      <c r="AD237" s="287">
        <v>0.10100000000000001</v>
      </c>
      <c r="AE237" s="299">
        <f t="shared" si="47"/>
        <v>1.01</v>
      </c>
    </row>
    <row r="238" spans="1:31" ht="16" thickBot="1" x14ac:dyDescent="0.4">
      <c r="A238" s="323"/>
      <c r="B238" s="324"/>
      <c r="C238" s="324"/>
      <c r="D238" s="325"/>
      <c r="E238" s="325"/>
      <c r="F238" s="324"/>
      <c r="G238" s="283">
        <v>6</v>
      </c>
      <c r="H238" s="287">
        <v>8.5000000000000006E-2</v>
      </c>
      <c r="I238" s="288">
        <f t="shared" si="36"/>
        <v>0.85000000000000009</v>
      </c>
      <c r="J238" s="287">
        <v>2.9950000000000001</v>
      </c>
      <c r="K238" s="288">
        <f t="shared" si="37"/>
        <v>29.950000000000003</v>
      </c>
      <c r="L238" s="287">
        <v>9.1999999999999998E-2</v>
      </c>
      <c r="M238" s="288">
        <f t="shared" si="38"/>
        <v>0.91999999999999993</v>
      </c>
      <c r="N238" s="287">
        <v>1.216</v>
      </c>
      <c r="O238" s="288">
        <f t="shared" si="39"/>
        <v>12.16</v>
      </c>
      <c r="P238" s="287">
        <v>1.9E-2</v>
      </c>
      <c r="Q238" s="288">
        <f t="shared" si="40"/>
        <v>0.19</v>
      </c>
      <c r="R238" s="287">
        <v>0.13500000000000001</v>
      </c>
      <c r="S238" s="288">
        <f t="shared" si="41"/>
        <v>1.35</v>
      </c>
      <c r="T238" s="287">
        <v>5.0000000000000001E-3</v>
      </c>
      <c r="U238" s="299">
        <f t="shared" si="42"/>
        <v>0.05</v>
      </c>
      <c r="V238" s="287">
        <v>6.2E-2</v>
      </c>
      <c r="W238" s="299">
        <f t="shared" si="43"/>
        <v>0.62</v>
      </c>
      <c r="X238" s="287">
        <v>7.0000000000000001E-3</v>
      </c>
      <c r="Y238" s="288">
        <f t="shared" si="44"/>
        <v>7.0000000000000007E-2</v>
      </c>
      <c r="Z238" s="287">
        <v>8.6999999999999994E-2</v>
      </c>
      <c r="AA238" s="288">
        <f t="shared" si="45"/>
        <v>0.86999999999999988</v>
      </c>
      <c r="AB238" s="287">
        <v>2.5000000000000001E-2</v>
      </c>
      <c r="AC238" s="288">
        <f t="shared" si="46"/>
        <v>0.25</v>
      </c>
      <c r="AD238" s="287">
        <v>8.0000000000000002E-3</v>
      </c>
      <c r="AE238" s="299">
        <f t="shared" si="47"/>
        <v>0.08</v>
      </c>
    </row>
    <row r="239" spans="1:31" ht="16" thickBot="1" x14ac:dyDescent="0.4">
      <c r="A239" s="12" t="s">
        <v>184</v>
      </c>
      <c r="B239" s="11" t="s">
        <v>185</v>
      </c>
      <c r="C239" s="11" t="s">
        <v>21</v>
      </c>
      <c r="D239" s="13" t="s">
        <v>34</v>
      </c>
      <c r="E239" s="13" t="s">
        <v>94</v>
      </c>
      <c r="F239" s="11">
        <v>1</v>
      </c>
      <c r="G239" s="283">
        <v>1</v>
      </c>
      <c r="H239" s="287">
        <v>8.9999999999999993E-3</v>
      </c>
      <c r="I239" s="288">
        <f t="shared" si="36"/>
        <v>0.09</v>
      </c>
      <c r="J239" s="287">
        <v>0.14299999999999999</v>
      </c>
      <c r="K239" s="288">
        <f t="shared" si="37"/>
        <v>1.43</v>
      </c>
      <c r="L239" s="287">
        <v>0.193</v>
      </c>
      <c r="M239" s="288">
        <f t="shared" si="38"/>
        <v>1.9300000000000002</v>
      </c>
      <c r="N239" s="287">
        <v>2.21</v>
      </c>
      <c r="O239" s="288">
        <f t="shared" si="39"/>
        <v>22.1</v>
      </c>
      <c r="P239" s="287">
        <v>4.1000000000000002E-2</v>
      </c>
      <c r="Q239" s="288">
        <f t="shared" si="40"/>
        <v>0.41000000000000003</v>
      </c>
      <c r="R239" s="287">
        <v>0.16600000000000001</v>
      </c>
      <c r="S239" s="288">
        <f t="shared" si="41"/>
        <v>1.6600000000000001</v>
      </c>
      <c r="T239" s="310" t="s">
        <v>598</v>
      </c>
      <c r="U239" s="311"/>
      <c r="V239" s="310" t="s">
        <v>598</v>
      </c>
      <c r="W239" s="311"/>
      <c r="X239" s="310" t="s">
        <v>597</v>
      </c>
      <c r="Y239" s="311"/>
      <c r="Z239" s="287">
        <v>6.0000000000000001E-3</v>
      </c>
      <c r="AA239" s="288">
        <f t="shared" si="45"/>
        <v>0.06</v>
      </c>
      <c r="AB239" s="287">
        <v>2.7E-2</v>
      </c>
      <c r="AC239" s="288">
        <f t="shared" si="46"/>
        <v>0.27</v>
      </c>
      <c r="AD239" s="287">
        <v>4.3999999999999997E-2</v>
      </c>
      <c r="AE239" s="299">
        <f t="shared" si="47"/>
        <v>0.43999999999999995</v>
      </c>
    </row>
    <row r="240" spans="1:31" ht="16" thickBot="1" x14ac:dyDescent="0.4">
      <c r="A240" s="317" t="s">
        <v>186</v>
      </c>
      <c r="B240" s="319" t="s">
        <v>187</v>
      </c>
      <c r="C240" s="319" t="s">
        <v>21</v>
      </c>
      <c r="D240" s="321" t="s">
        <v>34</v>
      </c>
      <c r="E240" s="321" t="s">
        <v>188</v>
      </c>
      <c r="F240" s="319">
        <v>6</v>
      </c>
      <c r="G240" s="283">
        <v>1</v>
      </c>
      <c r="H240" s="287">
        <v>5.8999999999999997E-2</v>
      </c>
      <c r="I240" s="288">
        <f t="shared" si="36"/>
        <v>0.59</v>
      </c>
      <c r="J240" s="287">
        <v>1.62</v>
      </c>
      <c r="K240" s="288">
        <f t="shared" si="37"/>
        <v>16.200000000000003</v>
      </c>
      <c r="L240" s="287">
        <v>0.216</v>
      </c>
      <c r="M240" s="288">
        <f t="shared" si="38"/>
        <v>2.16</v>
      </c>
      <c r="N240" s="287">
        <v>2.8980000000000001</v>
      </c>
      <c r="O240" s="288">
        <f t="shared" si="39"/>
        <v>28.98</v>
      </c>
      <c r="P240" s="287">
        <v>1.0999999999999999E-2</v>
      </c>
      <c r="Q240" s="288">
        <f t="shared" si="40"/>
        <v>0.10999999999999999</v>
      </c>
      <c r="R240" s="287">
        <v>9.5000000000000001E-2</v>
      </c>
      <c r="S240" s="288">
        <f t="shared" si="41"/>
        <v>0.95</v>
      </c>
      <c r="T240" s="287">
        <v>8.9999999999999993E-3</v>
      </c>
      <c r="U240" s="299">
        <f t="shared" si="42"/>
        <v>0.09</v>
      </c>
      <c r="V240" s="287">
        <v>8.9999999999999993E-3</v>
      </c>
      <c r="W240" s="299">
        <f t="shared" si="43"/>
        <v>0.09</v>
      </c>
      <c r="X240" s="287">
        <v>3.6999999999999998E-2</v>
      </c>
      <c r="Y240" s="288">
        <f t="shared" si="44"/>
        <v>0.37</v>
      </c>
      <c r="Z240" s="287">
        <v>2.5999999999999999E-2</v>
      </c>
      <c r="AA240" s="288">
        <f t="shared" si="45"/>
        <v>0.26</v>
      </c>
      <c r="AB240" s="287">
        <v>9.7000000000000003E-2</v>
      </c>
      <c r="AC240" s="288">
        <f t="shared" si="46"/>
        <v>0.97</v>
      </c>
      <c r="AD240" s="287">
        <v>0.01</v>
      </c>
      <c r="AE240" s="299">
        <f t="shared" si="47"/>
        <v>0.1</v>
      </c>
    </row>
    <row r="241" spans="1:32" ht="16" thickBot="1" x14ac:dyDescent="0.4">
      <c r="A241" s="326"/>
      <c r="B241" s="327"/>
      <c r="C241" s="327"/>
      <c r="D241" s="328"/>
      <c r="E241" s="328"/>
      <c r="F241" s="327"/>
      <c r="G241" s="283">
        <v>2</v>
      </c>
      <c r="H241" s="287">
        <v>9.4E-2</v>
      </c>
      <c r="I241" s="288">
        <f t="shared" si="36"/>
        <v>0.94</v>
      </c>
      <c r="J241" s="287">
        <v>2.9929999999999999</v>
      </c>
      <c r="K241" s="288">
        <f t="shared" si="37"/>
        <v>29.93</v>
      </c>
      <c r="L241" s="287">
        <v>0.39100000000000001</v>
      </c>
      <c r="M241" s="288">
        <f t="shared" si="38"/>
        <v>3.91</v>
      </c>
      <c r="N241" s="287">
        <v>5.3579999999999997</v>
      </c>
      <c r="O241" s="288">
        <f t="shared" si="39"/>
        <v>53.58</v>
      </c>
      <c r="P241" s="287">
        <v>1.2999999999999999E-2</v>
      </c>
      <c r="Q241" s="288">
        <f t="shared" si="40"/>
        <v>0.13</v>
      </c>
      <c r="R241" s="287">
        <v>0.28899999999999998</v>
      </c>
      <c r="S241" s="288">
        <f t="shared" si="41"/>
        <v>2.8899999999999997</v>
      </c>
      <c r="T241" s="287">
        <v>6.0000000000000001E-3</v>
      </c>
      <c r="U241" s="299">
        <f t="shared" si="42"/>
        <v>0.06</v>
      </c>
      <c r="V241" s="287">
        <v>7.0000000000000001E-3</v>
      </c>
      <c r="W241" s="299">
        <f t="shared" si="43"/>
        <v>7.0000000000000007E-2</v>
      </c>
      <c r="X241" s="310" t="s">
        <v>597</v>
      </c>
      <c r="Y241" s="311"/>
      <c r="Z241" s="287">
        <v>2.5999999999999999E-2</v>
      </c>
      <c r="AA241" s="288">
        <f t="shared" si="45"/>
        <v>0.26</v>
      </c>
      <c r="AB241" s="287">
        <v>0.184</v>
      </c>
      <c r="AC241" s="288">
        <f t="shared" si="46"/>
        <v>1.8399999999999999</v>
      </c>
      <c r="AD241" s="287">
        <v>3.2000000000000001E-2</v>
      </c>
      <c r="AE241" s="299">
        <f t="shared" si="47"/>
        <v>0.32</v>
      </c>
    </row>
    <row r="242" spans="1:32" ht="16" thickBot="1" x14ac:dyDescent="0.4">
      <c r="A242" s="326"/>
      <c r="B242" s="327"/>
      <c r="C242" s="327"/>
      <c r="D242" s="328"/>
      <c r="E242" s="328"/>
      <c r="F242" s="327"/>
      <c r="G242" s="283">
        <v>3</v>
      </c>
      <c r="H242" s="287">
        <v>2.3E-2</v>
      </c>
      <c r="I242" s="288">
        <f t="shared" si="36"/>
        <v>0.22999999999999998</v>
      </c>
      <c r="J242" s="287">
        <v>1.004</v>
      </c>
      <c r="K242" s="288">
        <f t="shared" si="37"/>
        <v>10.039999999999999</v>
      </c>
      <c r="L242" s="287">
        <v>0.06</v>
      </c>
      <c r="M242" s="288">
        <f t="shared" si="38"/>
        <v>0.6</v>
      </c>
      <c r="N242" s="287">
        <v>1.179</v>
      </c>
      <c r="O242" s="288">
        <f t="shared" si="39"/>
        <v>11.790000000000001</v>
      </c>
      <c r="P242" s="287">
        <v>5.0000000000000001E-3</v>
      </c>
      <c r="Q242" s="288">
        <f t="shared" si="40"/>
        <v>0.05</v>
      </c>
      <c r="R242" s="287">
        <v>4.5999999999999999E-2</v>
      </c>
      <c r="S242" s="288">
        <f t="shared" si="41"/>
        <v>0.45999999999999996</v>
      </c>
      <c r="T242" s="287">
        <v>1.2E-2</v>
      </c>
      <c r="U242" s="299">
        <f t="shared" si="42"/>
        <v>0.12</v>
      </c>
      <c r="V242" s="287">
        <v>0.35099999999999998</v>
      </c>
      <c r="W242" s="299">
        <f t="shared" si="43"/>
        <v>3.51</v>
      </c>
      <c r="X242" s="287">
        <v>2.4E-2</v>
      </c>
      <c r="Y242" s="288">
        <f t="shared" si="44"/>
        <v>0.24</v>
      </c>
      <c r="Z242" s="287">
        <v>0.65200000000000002</v>
      </c>
      <c r="AA242" s="288">
        <f t="shared" si="45"/>
        <v>6.5200000000000005</v>
      </c>
      <c r="AB242" s="287">
        <v>9.7000000000000003E-2</v>
      </c>
      <c r="AC242" s="288">
        <f t="shared" si="46"/>
        <v>0.97</v>
      </c>
      <c r="AD242" s="287">
        <v>1.2999999999999999E-2</v>
      </c>
      <c r="AE242" s="299">
        <f t="shared" si="47"/>
        <v>0.13</v>
      </c>
    </row>
    <row r="243" spans="1:32" ht="16" thickBot="1" x14ac:dyDescent="0.4">
      <c r="A243" s="326"/>
      <c r="B243" s="327"/>
      <c r="C243" s="327"/>
      <c r="D243" s="328"/>
      <c r="E243" s="328"/>
      <c r="F243" s="327"/>
      <c r="G243" s="283">
        <v>4</v>
      </c>
      <c r="H243" s="287">
        <v>5.0999999999999997E-2</v>
      </c>
      <c r="I243" s="288">
        <f t="shared" si="36"/>
        <v>0.51</v>
      </c>
      <c r="J243" s="287">
        <v>2.3199999999999998</v>
      </c>
      <c r="K243" s="288">
        <f t="shared" si="37"/>
        <v>23.2</v>
      </c>
      <c r="L243" s="287">
        <v>0.17499999999999999</v>
      </c>
      <c r="M243" s="288">
        <f t="shared" si="38"/>
        <v>1.75</v>
      </c>
      <c r="N243" s="287">
        <v>3.798</v>
      </c>
      <c r="O243" s="288">
        <f t="shared" si="39"/>
        <v>37.980000000000004</v>
      </c>
      <c r="P243" s="287">
        <v>0.01</v>
      </c>
      <c r="Q243" s="288">
        <f t="shared" si="40"/>
        <v>0.1</v>
      </c>
      <c r="R243" s="287">
        <v>0.183</v>
      </c>
      <c r="S243" s="288">
        <f t="shared" si="41"/>
        <v>1.83</v>
      </c>
      <c r="T243" s="287">
        <v>8.0000000000000002E-3</v>
      </c>
      <c r="U243" s="299">
        <f t="shared" si="42"/>
        <v>0.08</v>
      </c>
      <c r="V243" s="287">
        <v>7.0000000000000001E-3</v>
      </c>
      <c r="W243" s="299">
        <f t="shared" si="43"/>
        <v>7.0000000000000007E-2</v>
      </c>
      <c r="X243" s="287">
        <v>5.1999999999999998E-2</v>
      </c>
      <c r="Y243" s="288">
        <f t="shared" si="44"/>
        <v>0.52</v>
      </c>
      <c r="Z243" s="287">
        <v>1.9E-2</v>
      </c>
      <c r="AA243" s="288">
        <f t="shared" si="45"/>
        <v>0.19</v>
      </c>
      <c r="AB243" s="287">
        <v>2.1000000000000001E-2</v>
      </c>
      <c r="AC243" s="288">
        <f t="shared" si="46"/>
        <v>0.21000000000000002</v>
      </c>
      <c r="AD243" s="287">
        <v>2.8000000000000001E-2</v>
      </c>
      <c r="AE243" s="299">
        <f t="shared" si="47"/>
        <v>0.28000000000000003</v>
      </c>
    </row>
    <row r="244" spans="1:32" ht="16" thickBot="1" x14ac:dyDescent="0.4">
      <c r="A244" s="326"/>
      <c r="B244" s="327"/>
      <c r="C244" s="327"/>
      <c r="D244" s="328"/>
      <c r="E244" s="328"/>
      <c r="F244" s="327"/>
      <c r="G244" s="283">
        <v>5</v>
      </c>
      <c r="H244" s="287">
        <v>9.1999999999999998E-2</v>
      </c>
      <c r="I244" s="288">
        <f t="shared" si="36"/>
        <v>0.91999999999999993</v>
      </c>
      <c r="J244" s="287">
        <v>5.2039999999999997</v>
      </c>
      <c r="K244" s="288">
        <f t="shared" si="37"/>
        <v>52.04</v>
      </c>
      <c r="L244" s="287">
        <v>2.1000000000000001E-2</v>
      </c>
      <c r="M244" s="288">
        <f t="shared" si="38"/>
        <v>0.21000000000000002</v>
      </c>
      <c r="N244" s="287">
        <v>0.20599999999999999</v>
      </c>
      <c r="O244" s="288">
        <f t="shared" si="39"/>
        <v>2.06</v>
      </c>
      <c r="P244" s="287">
        <v>1.4999999999999999E-2</v>
      </c>
      <c r="Q244" s="288">
        <f t="shared" si="40"/>
        <v>0.15</v>
      </c>
      <c r="R244" s="287">
        <v>0.158</v>
      </c>
      <c r="S244" s="288">
        <f t="shared" si="41"/>
        <v>1.58</v>
      </c>
      <c r="T244" s="287">
        <v>6.0000000000000001E-3</v>
      </c>
      <c r="U244" s="299">
        <f t="shared" si="42"/>
        <v>0.06</v>
      </c>
      <c r="V244" s="287">
        <v>3.1E-2</v>
      </c>
      <c r="W244" s="299">
        <f t="shared" si="43"/>
        <v>0.31</v>
      </c>
      <c r="X244" s="287">
        <v>4.2000000000000003E-2</v>
      </c>
      <c r="Y244" s="288">
        <f t="shared" si="44"/>
        <v>0.42000000000000004</v>
      </c>
      <c r="Z244" s="287">
        <v>4.0000000000000001E-3</v>
      </c>
      <c r="AA244" s="288">
        <f t="shared" si="45"/>
        <v>0.04</v>
      </c>
      <c r="AB244" s="287">
        <v>2.1999999999999999E-2</v>
      </c>
      <c r="AC244" s="288">
        <f t="shared" si="46"/>
        <v>0.21999999999999997</v>
      </c>
      <c r="AD244" s="287">
        <v>4.2000000000000003E-2</v>
      </c>
      <c r="AE244" s="299">
        <f t="shared" si="47"/>
        <v>0.42000000000000004</v>
      </c>
    </row>
    <row r="245" spans="1:32" ht="16" thickBot="1" x14ac:dyDescent="0.4">
      <c r="A245" s="323"/>
      <c r="B245" s="324"/>
      <c r="C245" s="324"/>
      <c r="D245" s="325"/>
      <c r="E245" s="325"/>
      <c r="F245" s="324"/>
      <c r="G245" s="283">
        <v>6</v>
      </c>
      <c r="H245" s="287">
        <v>6.5000000000000002E-2</v>
      </c>
      <c r="I245" s="288">
        <f t="shared" si="36"/>
        <v>0.65</v>
      </c>
      <c r="J245" s="287">
        <v>2.226</v>
      </c>
      <c r="K245" s="288">
        <f t="shared" si="37"/>
        <v>22.259999999999998</v>
      </c>
      <c r="L245" s="287">
        <v>0.159</v>
      </c>
      <c r="M245" s="288">
        <f t="shared" si="38"/>
        <v>1.59</v>
      </c>
      <c r="N245" s="287">
        <v>2.335</v>
      </c>
      <c r="O245" s="288">
        <f t="shared" si="39"/>
        <v>23.35</v>
      </c>
      <c r="P245" s="287">
        <v>1.7999999999999999E-2</v>
      </c>
      <c r="Q245" s="288">
        <f t="shared" si="40"/>
        <v>0.18</v>
      </c>
      <c r="R245" s="287">
        <v>0.129</v>
      </c>
      <c r="S245" s="288">
        <f t="shared" si="41"/>
        <v>1.29</v>
      </c>
      <c r="T245" s="287">
        <v>4.0000000000000001E-3</v>
      </c>
      <c r="U245" s="299">
        <f t="shared" si="42"/>
        <v>0.04</v>
      </c>
      <c r="V245" s="287">
        <v>9.2999999999999999E-2</v>
      </c>
      <c r="W245" s="299">
        <f t="shared" si="43"/>
        <v>0.92999999999999994</v>
      </c>
      <c r="X245" s="287">
        <v>8.9999999999999993E-3</v>
      </c>
      <c r="Y245" s="288">
        <f t="shared" si="44"/>
        <v>0.09</v>
      </c>
      <c r="Z245" s="287">
        <v>0.17199999999999999</v>
      </c>
      <c r="AA245" s="288">
        <f t="shared" si="45"/>
        <v>1.7199999999999998</v>
      </c>
      <c r="AB245" s="287">
        <v>2.9000000000000001E-2</v>
      </c>
      <c r="AC245" s="288">
        <f t="shared" si="46"/>
        <v>0.29000000000000004</v>
      </c>
      <c r="AD245" s="287">
        <v>8.0000000000000002E-3</v>
      </c>
      <c r="AE245" s="299">
        <f t="shared" si="47"/>
        <v>0.08</v>
      </c>
    </row>
    <row r="246" spans="1:32" ht="16" thickBot="1" x14ac:dyDescent="0.4">
      <c r="A246" s="12" t="s">
        <v>189</v>
      </c>
      <c r="B246" s="11" t="s">
        <v>81</v>
      </c>
      <c r="C246" s="11" t="s">
        <v>21</v>
      </c>
      <c r="D246" s="13" t="s">
        <v>34</v>
      </c>
      <c r="E246" s="13" t="s">
        <v>82</v>
      </c>
      <c r="F246" s="11">
        <v>1</v>
      </c>
      <c r="G246" s="283">
        <v>1</v>
      </c>
      <c r="H246" s="287">
        <v>0.13700000000000001</v>
      </c>
      <c r="I246" s="288">
        <f t="shared" si="36"/>
        <v>1.37</v>
      </c>
      <c r="J246" s="287">
        <v>2.617</v>
      </c>
      <c r="K246" s="288">
        <f t="shared" si="37"/>
        <v>26.17</v>
      </c>
      <c r="L246" s="287">
        <v>0.17399999999999999</v>
      </c>
      <c r="M246" s="288">
        <f t="shared" si="38"/>
        <v>1.7399999999999998</v>
      </c>
      <c r="N246" s="287">
        <v>1.649</v>
      </c>
      <c r="O246" s="288">
        <f t="shared" si="39"/>
        <v>16.490000000000002</v>
      </c>
      <c r="P246" s="287">
        <v>6.0000000000000001E-3</v>
      </c>
      <c r="Q246" s="288">
        <f t="shared" si="40"/>
        <v>0.06</v>
      </c>
      <c r="R246" s="287">
        <v>0.108</v>
      </c>
      <c r="S246" s="288">
        <f t="shared" si="41"/>
        <v>1.08</v>
      </c>
      <c r="T246" s="287">
        <v>3.0000000000000001E-3</v>
      </c>
      <c r="U246" s="299">
        <f t="shared" si="42"/>
        <v>0.03</v>
      </c>
      <c r="V246" s="287">
        <v>2.7E-2</v>
      </c>
      <c r="W246" s="299">
        <f t="shared" si="43"/>
        <v>0.27</v>
      </c>
      <c r="X246" s="287">
        <v>2E-3</v>
      </c>
      <c r="Y246" s="288">
        <f t="shared" si="44"/>
        <v>0.02</v>
      </c>
      <c r="Z246" s="287">
        <v>4.4999999999999998E-2</v>
      </c>
      <c r="AA246" s="288">
        <f t="shared" si="45"/>
        <v>0.44999999999999996</v>
      </c>
      <c r="AB246" s="287">
        <v>7.0000000000000001E-3</v>
      </c>
      <c r="AC246" s="288">
        <f t="shared" si="46"/>
        <v>7.0000000000000007E-2</v>
      </c>
      <c r="AD246" s="305" t="s">
        <v>598</v>
      </c>
      <c r="AE246" s="306"/>
    </row>
    <row r="247" spans="1:32" ht="16" thickBot="1" x14ac:dyDescent="0.4">
      <c r="A247" s="317" t="s">
        <v>190</v>
      </c>
      <c r="B247" s="319" t="s">
        <v>191</v>
      </c>
      <c r="C247" s="319" t="s">
        <v>21</v>
      </c>
      <c r="D247" s="321" t="s">
        <v>34</v>
      </c>
      <c r="E247" s="321" t="s">
        <v>21</v>
      </c>
      <c r="F247" s="319">
        <v>2</v>
      </c>
      <c r="G247" s="283">
        <v>1</v>
      </c>
      <c r="H247" s="287">
        <v>1E-3</v>
      </c>
      <c r="I247" s="288">
        <f t="shared" si="36"/>
        <v>0.01</v>
      </c>
      <c r="J247" s="287">
        <v>1.7000000000000001E-2</v>
      </c>
      <c r="K247" s="288">
        <f t="shared" si="37"/>
        <v>0.17</v>
      </c>
      <c r="L247" s="287">
        <v>0.58099999999999996</v>
      </c>
      <c r="M247" s="288">
        <f t="shared" si="38"/>
        <v>5.81</v>
      </c>
      <c r="N247" s="287">
        <v>10.513</v>
      </c>
      <c r="O247" s="288">
        <f t="shared" si="39"/>
        <v>105.13</v>
      </c>
      <c r="P247" s="287">
        <v>1.4E-2</v>
      </c>
      <c r="Q247" s="288">
        <f t="shared" si="40"/>
        <v>0.14000000000000001</v>
      </c>
      <c r="R247" s="287">
        <v>0.32800000000000001</v>
      </c>
      <c r="S247" s="288">
        <f t="shared" si="41"/>
        <v>3.2800000000000002</v>
      </c>
      <c r="T247" s="287">
        <v>4.0000000000000001E-3</v>
      </c>
      <c r="U247" s="299">
        <f t="shared" si="42"/>
        <v>0.04</v>
      </c>
      <c r="V247" s="310" t="s">
        <v>597</v>
      </c>
      <c r="W247" s="311"/>
      <c r="X247" s="287">
        <v>6.0000000000000001E-3</v>
      </c>
      <c r="Y247" s="288">
        <f t="shared" si="44"/>
        <v>0.06</v>
      </c>
      <c r="Z247" s="287">
        <v>0.187</v>
      </c>
      <c r="AA247" s="288">
        <f t="shared" si="45"/>
        <v>1.87</v>
      </c>
      <c r="AB247" s="287">
        <v>0.14899999999999999</v>
      </c>
      <c r="AC247" s="288">
        <f t="shared" si="46"/>
        <v>1.49</v>
      </c>
      <c r="AD247" s="287">
        <v>2.8000000000000001E-2</v>
      </c>
      <c r="AE247" s="299">
        <f t="shared" si="47"/>
        <v>0.28000000000000003</v>
      </c>
    </row>
    <row r="248" spans="1:32" ht="16" thickBot="1" x14ac:dyDescent="0.4">
      <c r="A248" s="323"/>
      <c r="B248" s="324"/>
      <c r="C248" s="324"/>
      <c r="D248" s="325"/>
      <c r="E248" s="325"/>
      <c r="F248" s="324"/>
      <c r="G248" s="283">
        <v>2</v>
      </c>
      <c r="H248" s="287">
        <v>6.0000000000000001E-3</v>
      </c>
      <c r="I248" s="288">
        <f t="shared" si="36"/>
        <v>0.06</v>
      </c>
      <c r="J248" s="287">
        <v>7.6999999999999999E-2</v>
      </c>
      <c r="K248" s="288">
        <f t="shared" si="37"/>
        <v>0.77</v>
      </c>
      <c r="L248" s="287">
        <v>0.436</v>
      </c>
      <c r="M248" s="288">
        <f t="shared" si="38"/>
        <v>4.3600000000000003</v>
      </c>
      <c r="N248" s="287">
        <v>7.4459999999999997</v>
      </c>
      <c r="O248" s="288">
        <f t="shared" si="39"/>
        <v>74.459999999999994</v>
      </c>
      <c r="P248" s="287">
        <v>0.02</v>
      </c>
      <c r="Q248" s="288">
        <f t="shared" si="40"/>
        <v>0.2</v>
      </c>
      <c r="R248" s="287">
        <v>0.16600000000000001</v>
      </c>
      <c r="S248" s="288">
        <f t="shared" si="41"/>
        <v>1.6600000000000001</v>
      </c>
      <c r="T248" s="310" t="s">
        <v>598</v>
      </c>
      <c r="U248" s="311"/>
      <c r="V248" s="310" t="s">
        <v>598</v>
      </c>
      <c r="W248" s="311"/>
      <c r="X248" s="310" t="s">
        <v>597</v>
      </c>
      <c r="Y248" s="311"/>
      <c r="Z248" s="287">
        <v>5.7000000000000002E-2</v>
      </c>
      <c r="AA248" s="288">
        <f t="shared" si="45"/>
        <v>0.57000000000000006</v>
      </c>
      <c r="AB248" s="287">
        <v>0.27600000000000002</v>
      </c>
      <c r="AC248" s="288">
        <f t="shared" si="46"/>
        <v>2.7600000000000002</v>
      </c>
      <c r="AD248" s="287">
        <v>5.8000000000000003E-2</v>
      </c>
      <c r="AE248" s="299">
        <f t="shared" si="47"/>
        <v>0.58000000000000007</v>
      </c>
    </row>
    <row r="249" spans="1:32" ht="16" thickBot="1" x14ac:dyDescent="0.4">
      <c r="A249" s="317" t="s">
        <v>192</v>
      </c>
      <c r="B249" s="319" t="s">
        <v>193</v>
      </c>
      <c r="C249" s="319" t="s">
        <v>21</v>
      </c>
      <c r="D249" s="321" t="s">
        <v>34</v>
      </c>
      <c r="E249" s="321" t="s">
        <v>21</v>
      </c>
      <c r="F249" s="319">
        <v>2</v>
      </c>
      <c r="G249" s="283">
        <v>1</v>
      </c>
      <c r="H249" s="287">
        <v>3.2000000000000001E-2</v>
      </c>
      <c r="I249" s="288">
        <f t="shared" si="36"/>
        <v>0.32</v>
      </c>
      <c r="J249" s="287">
        <v>1.1830000000000001</v>
      </c>
      <c r="K249" s="288">
        <f t="shared" si="37"/>
        <v>11.83</v>
      </c>
      <c r="L249" s="287">
        <v>7.1999999999999995E-2</v>
      </c>
      <c r="M249" s="288">
        <f t="shared" si="38"/>
        <v>0.72</v>
      </c>
      <c r="N249" s="287">
        <v>1.1970000000000001</v>
      </c>
      <c r="O249" s="288">
        <f t="shared" si="39"/>
        <v>11.97</v>
      </c>
      <c r="P249" s="287">
        <v>6.0000000000000001E-3</v>
      </c>
      <c r="Q249" s="288">
        <f t="shared" si="40"/>
        <v>0.06</v>
      </c>
      <c r="R249" s="287">
        <v>9.6000000000000002E-2</v>
      </c>
      <c r="S249" s="288">
        <f t="shared" si="41"/>
        <v>0.96</v>
      </c>
      <c r="T249" s="287">
        <v>5.0000000000000001E-3</v>
      </c>
      <c r="U249" s="299">
        <f t="shared" si="42"/>
        <v>0.05</v>
      </c>
      <c r="V249" s="287">
        <v>0.08</v>
      </c>
      <c r="W249" s="299">
        <f t="shared" si="43"/>
        <v>0.8</v>
      </c>
      <c r="X249" s="287">
        <v>8.0000000000000002E-3</v>
      </c>
      <c r="Y249" s="288">
        <f t="shared" si="44"/>
        <v>0.08</v>
      </c>
      <c r="Z249" s="287">
        <v>0.11799999999999999</v>
      </c>
      <c r="AA249" s="288">
        <f t="shared" si="45"/>
        <v>1.18</v>
      </c>
      <c r="AB249" s="287">
        <v>8.8999999999999996E-2</v>
      </c>
      <c r="AC249" s="288">
        <f t="shared" si="46"/>
        <v>0.8899999999999999</v>
      </c>
      <c r="AD249" s="287">
        <v>1.7999999999999999E-2</v>
      </c>
      <c r="AE249" s="299">
        <f t="shared" si="47"/>
        <v>0.18</v>
      </c>
    </row>
    <row r="250" spans="1:32" ht="16" thickBot="1" x14ac:dyDescent="0.4">
      <c r="A250" s="323"/>
      <c r="B250" s="324"/>
      <c r="C250" s="324"/>
      <c r="D250" s="325"/>
      <c r="E250" s="325"/>
      <c r="F250" s="324"/>
      <c r="G250" s="283">
        <v>2</v>
      </c>
      <c r="H250" s="287">
        <v>3.5000000000000003E-2</v>
      </c>
      <c r="I250" s="288">
        <f t="shared" si="36"/>
        <v>0.35000000000000003</v>
      </c>
      <c r="J250" s="287">
        <v>1.448</v>
      </c>
      <c r="K250" s="288">
        <f t="shared" si="37"/>
        <v>14.48</v>
      </c>
      <c r="L250" s="287">
        <v>1.4999999999999999E-2</v>
      </c>
      <c r="M250" s="288">
        <f t="shared" si="38"/>
        <v>0.15</v>
      </c>
      <c r="N250" s="287">
        <v>5.8000000000000003E-2</v>
      </c>
      <c r="O250" s="288">
        <f t="shared" si="39"/>
        <v>0.58000000000000007</v>
      </c>
      <c r="P250" s="287">
        <v>5.0000000000000001E-3</v>
      </c>
      <c r="Q250" s="288">
        <f t="shared" si="40"/>
        <v>0.05</v>
      </c>
      <c r="R250" s="287">
        <v>8.8999999999999996E-2</v>
      </c>
      <c r="S250" s="288">
        <f t="shared" si="41"/>
        <v>0.8899999999999999</v>
      </c>
      <c r="T250" s="287">
        <v>6.0000000000000001E-3</v>
      </c>
      <c r="U250" s="299">
        <f t="shared" si="42"/>
        <v>0.06</v>
      </c>
      <c r="V250" s="287">
        <v>0.20799999999999999</v>
      </c>
      <c r="W250" s="299">
        <f t="shared" si="43"/>
        <v>2.08</v>
      </c>
      <c r="X250" s="287">
        <v>4.0000000000000001E-3</v>
      </c>
      <c r="Y250" s="288">
        <f t="shared" si="44"/>
        <v>0.04</v>
      </c>
      <c r="Z250" s="287">
        <v>1.2E-2</v>
      </c>
      <c r="AA250" s="288">
        <f t="shared" si="45"/>
        <v>0.12</v>
      </c>
      <c r="AB250" s="287">
        <v>1.2999999999999999E-2</v>
      </c>
      <c r="AC250" s="288">
        <f t="shared" si="46"/>
        <v>0.13</v>
      </c>
      <c r="AD250" s="287">
        <v>7.0000000000000001E-3</v>
      </c>
      <c r="AE250" s="299">
        <f t="shared" si="47"/>
        <v>7.0000000000000007E-2</v>
      </c>
    </row>
    <row r="251" spans="1:32" ht="16" thickBot="1" x14ac:dyDescent="0.4">
      <c r="A251" s="317" t="s">
        <v>194</v>
      </c>
      <c r="B251" s="319" t="s">
        <v>195</v>
      </c>
      <c r="C251" s="319" t="s">
        <v>21</v>
      </c>
      <c r="D251" s="321" t="s">
        <v>34</v>
      </c>
      <c r="E251" s="321" t="s">
        <v>196</v>
      </c>
      <c r="F251" s="319">
        <v>2</v>
      </c>
      <c r="G251" s="283">
        <v>1</v>
      </c>
      <c r="H251" s="287">
        <v>1.4999999999999999E-2</v>
      </c>
      <c r="I251" s="288">
        <f t="shared" si="36"/>
        <v>0.15</v>
      </c>
      <c r="J251" s="287">
        <v>0.52800000000000002</v>
      </c>
      <c r="K251" s="288">
        <f t="shared" si="37"/>
        <v>5.28</v>
      </c>
      <c r="L251" s="287">
        <v>3.6999999999999998E-2</v>
      </c>
      <c r="M251" s="288">
        <f t="shared" si="38"/>
        <v>0.37</v>
      </c>
      <c r="N251" s="287">
        <v>0.71399999999999997</v>
      </c>
      <c r="O251" s="288">
        <f t="shared" si="39"/>
        <v>7.14</v>
      </c>
      <c r="P251" s="287">
        <v>4.0000000000000001E-3</v>
      </c>
      <c r="Q251" s="288">
        <f t="shared" si="40"/>
        <v>0.04</v>
      </c>
      <c r="R251" s="287">
        <v>2.1000000000000001E-2</v>
      </c>
      <c r="S251" s="288">
        <f t="shared" si="41"/>
        <v>0.21000000000000002</v>
      </c>
      <c r="T251" s="287">
        <v>4.0000000000000001E-3</v>
      </c>
      <c r="U251" s="299">
        <f t="shared" si="42"/>
        <v>0.04</v>
      </c>
      <c r="V251" s="287">
        <v>0.04</v>
      </c>
      <c r="W251" s="299">
        <f t="shared" si="43"/>
        <v>0.4</v>
      </c>
      <c r="X251" s="287">
        <v>6.0000000000000001E-3</v>
      </c>
      <c r="Y251" s="288">
        <f t="shared" si="44"/>
        <v>0.06</v>
      </c>
      <c r="Z251" s="287">
        <v>0.108</v>
      </c>
      <c r="AA251" s="288">
        <f t="shared" si="45"/>
        <v>1.08</v>
      </c>
      <c r="AB251" s="305" t="s">
        <v>598</v>
      </c>
      <c r="AC251" s="306"/>
      <c r="AD251" s="305" t="s">
        <v>598</v>
      </c>
      <c r="AE251" s="306"/>
    </row>
    <row r="252" spans="1:32" ht="16" thickBot="1" x14ac:dyDescent="0.4">
      <c r="A252" s="323"/>
      <c r="B252" s="324"/>
      <c r="C252" s="324"/>
      <c r="D252" s="325"/>
      <c r="E252" s="325"/>
      <c r="F252" s="324"/>
      <c r="G252" s="283">
        <v>2</v>
      </c>
      <c r="H252" s="287">
        <v>1.2E-2</v>
      </c>
      <c r="I252" s="288">
        <f t="shared" si="36"/>
        <v>0.12</v>
      </c>
      <c r="J252" s="287">
        <v>0.51900000000000002</v>
      </c>
      <c r="K252" s="288">
        <f t="shared" si="37"/>
        <v>5.19</v>
      </c>
      <c r="L252" s="287">
        <v>0.03</v>
      </c>
      <c r="M252" s="288">
        <f t="shared" si="38"/>
        <v>0.3</v>
      </c>
      <c r="N252" s="287">
        <v>0.7</v>
      </c>
      <c r="O252" s="288">
        <f t="shared" si="39"/>
        <v>7</v>
      </c>
      <c r="P252" s="287">
        <v>1E-3</v>
      </c>
      <c r="Q252" s="288">
        <f t="shared" si="40"/>
        <v>0.01</v>
      </c>
      <c r="R252" s="287">
        <v>1.7999999999999999E-2</v>
      </c>
      <c r="S252" s="288">
        <f t="shared" si="41"/>
        <v>0.18</v>
      </c>
      <c r="T252" s="310" t="s">
        <v>597</v>
      </c>
      <c r="U252" s="311"/>
      <c r="V252" s="287">
        <v>3.5999999999999997E-2</v>
      </c>
      <c r="W252" s="299">
        <f t="shared" si="43"/>
        <v>0.36</v>
      </c>
      <c r="X252" s="287">
        <v>2E-3</v>
      </c>
      <c r="Y252" s="288">
        <f t="shared" si="44"/>
        <v>0.02</v>
      </c>
      <c r="Z252" s="287">
        <v>0.10299999999999999</v>
      </c>
      <c r="AA252" s="288">
        <f t="shared" si="45"/>
        <v>1.03</v>
      </c>
      <c r="AB252" s="305" t="s">
        <v>598</v>
      </c>
      <c r="AC252" s="306"/>
      <c r="AD252" s="305" t="s">
        <v>598</v>
      </c>
      <c r="AE252" s="306"/>
    </row>
    <row r="253" spans="1:32" ht="16" thickBot="1" x14ac:dyDescent="0.4">
      <c r="A253" s="317" t="s">
        <v>197</v>
      </c>
      <c r="B253" s="319" t="s">
        <v>198</v>
      </c>
      <c r="C253" s="319" t="s">
        <v>21</v>
      </c>
      <c r="D253" s="321" t="s">
        <v>34</v>
      </c>
      <c r="E253" s="321" t="s">
        <v>21</v>
      </c>
      <c r="F253" s="319">
        <v>2</v>
      </c>
      <c r="G253" s="283">
        <v>1</v>
      </c>
      <c r="H253" s="287">
        <v>4.0000000000000001E-3</v>
      </c>
      <c r="I253" s="288">
        <f t="shared" si="36"/>
        <v>0.04</v>
      </c>
      <c r="J253" s="287">
        <v>1.2999999999999999E-2</v>
      </c>
      <c r="K253" s="288">
        <f t="shared" si="37"/>
        <v>0.13</v>
      </c>
      <c r="L253" s="287">
        <v>0.183</v>
      </c>
      <c r="M253" s="288">
        <f t="shared" si="38"/>
        <v>1.83</v>
      </c>
      <c r="N253" s="287">
        <v>2.9209999999999998</v>
      </c>
      <c r="O253" s="288">
        <f t="shared" si="39"/>
        <v>29.209999999999997</v>
      </c>
      <c r="P253" s="287">
        <v>0.01</v>
      </c>
      <c r="Q253" s="288">
        <f t="shared" si="40"/>
        <v>0.1</v>
      </c>
      <c r="R253" s="287">
        <v>9.9000000000000005E-2</v>
      </c>
      <c r="S253" s="288">
        <f t="shared" si="41"/>
        <v>0.99</v>
      </c>
      <c r="T253" s="310" t="s">
        <v>598</v>
      </c>
      <c r="U253" s="311"/>
      <c r="V253" s="310" t="s">
        <v>598</v>
      </c>
      <c r="W253" s="311"/>
      <c r="X253" s="310" t="s">
        <v>597</v>
      </c>
      <c r="Y253" s="311"/>
      <c r="Z253" s="287">
        <v>2.1999999999999999E-2</v>
      </c>
      <c r="AA253" s="288">
        <f t="shared" si="45"/>
        <v>0.21999999999999997</v>
      </c>
      <c r="AB253" s="287">
        <v>2.5000000000000001E-2</v>
      </c>
      <c r="AC253" s="288">
        <f t="shared" si="46"/>
        <v>0.25</v>
      </c>
      <c r="AD253" s="287">
        <v>2.3E-2</v>
      </c>
      <c r="AE253" s="299">
        <f t="shared" si="47"/>
        <v>0.22999999999999998</v>
      </c>
    </row>
    <row r="254" spans="1:32" ht="16" thickBot="1" x14ac:dyDescent="0.4">
      <c r="A254" s="318"/>
      <c r="B254" s="320"/>
      <c r="C254" s="320"/>
      <c r="D254" s="322"/>
      <c r="E254" s="322"/>
      <c r="F254" s="320"/>
      <c r="G254" s="296">
        <v>2</v>
      </c>
      <c r="H254" s="292">
        <v>6.0000000000000001E-3</v>
      </c>
      <c r="I254" s="293">
        <f t="shared" si="36"/>
        <v>0.06</v>
      </c>
      <c r="J254" s="289">
        <v>1.7000000000000001E-2</v>
      </c>
      <c r="K254" s="290">
        <f t="shared" si="37"/>
        <v>0.17</v>
      </c>
      <c r="L254" s="289">
        <v>0.436</v>
      </c>
      <c r="M254" s="290">
        <f t="shared" si="38"/>
        <v>4.3600000000000003</v>
      </c>
      <c r="N254" s="289">
        <v>4.3479999999999999</v>
      </c>
      <c r="O254" s="290">
        <f t="shared" si="39"/>
        <v>43.48</v>
      </c>
      <c r="P254" s="289">
        <v>8.0000000000000002E-3</v>
      </c>
      <c r="Q254" s="290">
        <f t="shared" si="40"/>
        <v>0.08</v>
      </c>
      <c r="R254" s="289">
        <v>0.115</v>
      </c>
      <c r="S254" s="290">
        <f t="shared" si="41"/>
        <v>1.1500000000000001</v>
      </c>
      <c r="T254" s="312" t="s">
        <v>598</v>
      </c>
      <c r="U254" s="313"/>
      <c r="V254" s="312" t="s">
        <v>598</v>
      </c>
      <c r="W254" s="313"/>
      <c r="X254" s="312" t="s">
        <v>597</v>
      </c>
      <c r="Y254" s="313"/>
      <c r="Z254" s="289">
        <v>2.4E-2</v>
      </c>
      <c r="AA254" s="290">
        <f t="shared" si="45"/>
        <v>0.24</v>
      </c>
      <c r="AB254" s="289">
        <v>0.114</v>
      </c>
      <c r="AC254" s="290">
        <f t="shared" si="46"/>
        <v>1.1400000000000001</v>
      </c>
      <c r="AD254" s="289">
        <v>6.6000000000000003E-2</v>
      </c>
      <c r="AE254" s="302">
        <f t="shared" si="47"/>
        <v>0.66</v>
      </c>
    </row>
    <row r="255" spans="1:32" ht="16.5" thickTop="1" thickBot="1" x14ac:dyDescent="0.4">
      <c r="A255" s="16"/>
      <c r="B255" s="16"/>
      <c r="C255" s="16"/>
      <c r="D255" s="17"/>
      <c r="E255" s="18" t="s">
        <v>199</v>
      </c>
      <c r="F255" s="283">
        <v>249</v>
      </c>
      <c r="G255" s="270" t="s">
        <v>200</v>
      </c>
      <c r="H255" s="285">
        <f>AVERAGE(H6:H254)</f>
        <v>6.1220833333333377E-2</v>
      </c>
      <c r="I255" s="286">
        <f t="shared" si="36"/>
        <v>0.6122083333333338</v>
      </c>
      <c r="J255" s="285">
        <f>AVERAGE(J6:J254)</f>
        <v>1.445842105263158</v>
      </c>
      <c r="K255" s="286">
        <f t="shared" si="37"/>
        <v>14.45842105263158</v>
      </c>
      <c r="L255" s="285">
        <f>AVERAGE(L6:L254)</f>
        <v>8.7686746987951786E-2</v>
      </c>
      <c r="M255" s="286">
        <f t="shared" si="38"/>
        <v>0.8768674698795178</v>
      </c>
      <c r="N255" s="285">
        <f>AVERAGE(N6:N254)</f>
        <v>1.0053975903614456</v>
      </c>
      <c r="O255" s="286">
        <f t="shared" si="39"/>
        <v>10.053975903614456</v>
      </c>
      <c r="P255" s="285">
        <f>AVERAGE(P6:P254)</f>
        <v>1.034210526315787E-2</v>
      </c>
      <c r="Q255" s="286">
        <f t="shared" si="40"/>
        <v>0.10342105263157869</v>
      </c>
      <c r="R255" s="285">
        <f>AVERAGE(R6:R254)</f>
        <v>0.10864344262295084</v>
      </c>
      <c r="S255" s="286">
        <f t="shared" si="41"/>
        <v>1.0864344262295083</v>
      </c>
      <c r="T255" s="285">
        <f>AVERAGE(T6:T254)</f>
        <v>5.364705882352945E-3</v>
      </c>
      <c r="U255" s="300">
        <f t="shared" si="42"/>
        <v>5.364705882352945E-2</v>
      </c>
      <c r="V255" s="285">
        <f>AVERAGE(V6:V254)</f>
        <v>5.2321428571428533E-2</v>
      </c>
      <c r="W255" s="300">
        <f t="shared" si="43"/>
        <v>0.5232142857142853</v>
      </c>
      <c r="X255" s="285">
        <f>AVERAGE(X6:X254)</f>
        <v>1.4973913043478242E-2</v>
      </c>
      <c r="Y255" s="286">
        <f t="shared" si="44"/>
        <v>0.14973913043478243</v>
      </c>
      <c r="Z255" s="285">
        <f>AVERAGE(Z6:Z254)</f>
        <v>9.9842931937172807E-2</v>
      </c>
      <c r="AA255" s="286">
        <f t="shared" si="45"/>
        <v>0.99842931937172807</v>
      </c>
      <c r="AB255" s="285">
        <f>AVERAGE(AB6:AB254)</f>
        <v>5.3796610169491492E-2</v>
      </c>
      <c r="AC255" s="286">
        <f t="shared" si="46"/>
        <v>0.53796610169491488</v>
      </c>
      <c r="AD255" s="285">
        <f>AVERAGE(AD6:AD254)</f>
        <v>1.3889908256880712E-2</v>
      </c>
      <c r="AE255" s="300">
        <f t="shared" si="47"/>
        <v>0.13889908256880712</v>
      </c>
    </row>
    <row r="256" spans="1:32" ht="16" thickBot="1" x14ac:dyDescent="0.4">
      <c r="A256" s="16"/>
      <c r="B256" s="16"/>
      <c r="C256" s="16"/>
      <c r="D256" s="16"/>
      <c r="E256" s="16"/>
      <c r="F256" s="295"/>
      <c r="G256" s="291" t="s">
        <v>201</v>
      </c>
      <c r="H256" s="292">
        <f>MEDIAN(H6:H254)</f>
        <v>4.1500000000000002E-2</v>
      </c>
      <c r="I256" s="293">
        <f t="shared" si="36"/>
        <v>0.41500000000000004</v>
      </c>
      <c r="J256" s="292">
        <f>MEDIAN(J6:J254)</f>
        <v>1.004</v>
      </c>
      <c r="K256" s="293">
        <f t="shared" si="37"/>
        <v>10.039999999999999</v>
      </c>
      <c r="L256" s="292">
        <f>MEDIAN(L6:L254)</f>
        <v>3.7999999999999999E-2</v>
      </c>
      <c r="M256" s="293">
        <f t="shared" si="38"/>
        <v>0.38</v>
      </c>
      <c r="N256" s="292">
        <f>MEDIAN(N6:N254)</f>
        <v>0.30399999999999999</v>
      </c>
      <c r="O256" s="293">
        <f t="shared" si="39"/>
        <v>3.04</v>
      </c>
      <c r="P256" s="292">
        <f>MEDIAN(P6:P254)</f>
        <v>7.0000000000000001E-3</v>
      </c>
      <c r="Q256" s="293">
        <f t="shared" si="40"/>
        <v>7.0000000000000007E-2</v>
      </c>
      <c r="R256" s="292">
        <f>MEDIAN(R6:R254)</f>
        <v>7.9500000000000001E-2</v>
      </c>
      <c r="S256" s="293">
        <f t="shared" si="41"/>
        <v>0.79500000000000004</v>
      </c>
      <c r="T256" s="292">
        <f>MEDIAN(T6:T254)</f>
        <v>4.0000000000000001E-3</v>
      </c>
      <c r="U256" s="301">
        <f t="shared" si="42"/>
        <v>0.04</v>
      </c>
      <c r="V256" s="292">
        <f>MEDIAN(V6:V254)</f>
        <v>2.3E-2</v>
      </c>
      <c r="W256" s="301">
        <f t="shared" si="43"/>
        <v>0.22999999999999998</v>
      </c>
      <c r="X256" s="292">
        <f>MEDIAN(X6:X254)</f>
        <v>5.0000000000000001E-3</v>
      </c>
      <c r="Y256" s="293">
        <f t="shared" si="44"/>
        <v>0.05</v>
      </c>
      <c r="Z256" s="292">
        <f>MEDIAN(Z6:Z254)</f>
        <v>1.9E-2</v>
      </c>
      <c r="AA256" s="293">
        <f t="shared" si="45"/>
        <v>0.19</v>
      </c>
      <c r="AB256" s="292">
        <f>MEDIAN(AB6:AB254)</f>
        <v>2.9000000000000001E-2</v>
      </c>
      <c r="AC256" s="293">
        <f t="shared" si="46"/>
        <v>0.29000000000000004</v>
      </c>
      <c r="AD256" s="292">
        <f>MEDIAN(AD6:AD254)</f>
        <v>8.9999999999999993E-3</v>
      </c>
      <c r="AE256" s="301">
        <f t="shared" si="47"/>
        <v>0.09</v>
      </c>
      <c r="AF256" s="303"/>
    </row>
    <row r="257" spans="1:153" s="294" customFormat="1" ht="16" thickBot="1" x14ac:dyDescent="0.4">
      <c r="A257" s="295"/>
      <c r="B257" s="295"/>
      <c r="C257" s="295"/>
      <c r="D257" s="295"/>
      <c r="E257" s="295"/>
      <c r="F257" s="295"/>
      <c r="G257" s="298" t="s">
        <v>202</v>
      </c>
      <c r="H257" s="297">
        <f>_xlfn.STDEV.P(H6:H254)</f>
        <v>7.7344556365044462E-2</v>
      </c>
      <c r="I257" s="290">
        <f t="shared" si="36"/>
        <v>0.77344556365044459</v>
      </c>
      <c r="J257" s="289">
        <f>_xlfn.STDEV.P(J6:J254)</f>
        <v>1.6629228631399173</v>
      </c>
      <c r="K257" s="290">
        <f t="shared" si="37"/>
        <v>16.629228631399172</v>
      </c>
      <c r="L257" s="289">
        <f>_xlfn.STDEV.P(L6:L254)</f>
        <v>0.1244167689446997</v>
      </c>
      <c r="M257" s="290">
        <f t="shared" si="38"/>
        <v>1.2441676894469971</v>
      </c>
      <c r="N257" s="289">
        <f>_xlfn.STDEV.P(N6:N254)</f>
        <v>1.4209607384566112</v>
      </c>
      <c r="O257" s="290">
        <f t="shared" si="39"/>
        <v>14.209607384566112</v>
      </c>
      <c r="P257" s="289">
        <f>_xlfn.STDEV.P(P6:P254)</f>
        <v>1.0768561248251389E-2</v>
      </c>
      <c r="Q257" s="290">
        <f>P257*10</f>
        <v>0.10768561248251389</v>
      </c>
      <c r="R257" s="289">
        <f>_xlfn.STDEV.P(R6:R254)</f>
        <v>0.11394919020688164</v>
      </c>
      <c r="S257" s="290">
        <f t="shared" si="41"/>
        <v>1.1394919020688163</v>
      </c>
      <c r="T257" s="289">
        <f>_xlfn.STDEV.P(T6:T254)</f>
        <v>1.0745009302624864E-2</v>
      </c>
      <c r="U257" s="302">
        <f t="shared" si="42"/>
        <v>0.10745009302624864</v>
      </c>
      <c r="V257" s="289">
        <f>_xlfn.STDEV.P(V6:V254)</f>
        <v>9.2035728144574613E-2</v>
      </c>
      <c r="W257" s="302">
        <f t="shared" si="43"/>
        <v>0.92035728144574613</v>
      </c>
      <c r="X257" s="289">
        <f>_xlfn.STDEV.P(X6:X254)</f>
        <v>3.0565812351188892E-2</v>
      </c>
      <c r="Y257" s="290">
        <f t="shared" si="44"/>
        <v>0.30565812351188892</v>
      </c>
      <c r="Z257" s="289">
        <f>_xlfn.STDEV.P(Z6:Z254)</f>
        <v>0.26286292575789511</v>
      </c>
      <c r="AA257" s="290">
        <f t="shared" si="45"/>
        <v>2.6286292575789512</v>
      </c>
      <c r="AB257" s="289">
        <f>_xlfn.STDEV.P(AB6:AB254)</f>
        <v>7.3985575703902379E-2</v>
      </c>
      <c r="AC257" s="290">
        <f t="shared" si="46"/>
        <v>0.73985575703902384</v>
      </c>
      <c r="AD257" s="289">
        <f>_xlfn.STDEV.P(AD6:AD254)</f>
        <v>1.6338360023223406E-2</v>
      </c>
      <c r="AE257" s="302">
        <f t="shared" si="47"/>
        <v>0.16338360023223406</v>
      </c>
      <c r="AF257" s="303"/>
      <c r="AG257" s="303"/>
      <c r="AH257" s="303"/>
      <c r="AI257" s="303"/>
      <c r="AJ257" s="303"/>
      <c r="AK257" s="303"/>
      <c r="AL257" s="303"/>
      <c r="AM257" s="303"/>
      <c r="AN257" s="303"/>
      <c r="AO257" s="303"/>
      <c r="AP257" s="303"/>
      <c r="AQ257" s="303"/>
      <c r="AR257" s="303"/>
      <c r="AS257" s="303"/>
      <c r="AT257" s="303"/>
      <c r="AU257" s="303"/>
      <c r="AV257" s="303"/>
      <c r="AW257" s="303"/>
      <c r="AX257" s="303"/>
      <c r="AY257" s="303"/>
      <c r="AZ257" s="303"/>
      <c r="BA257" s="303"/>
      <c r="BB257" s="303"/>
      <c r="BC257" s="303"/>
      <c r="BD257" s="303"/>
      <c r="BE257" s="303"/>
      <c r="BF257" s="303"/>
      <c r="BG257" s="303"/>
      <c r="BH257" s="303"/>
      <c r="BI257" s="303"/>
      <c r="BJ257" s="303"/>
      <c r="BK257" s="303"/>
      <c r="BL257" s="303"/>
      <c r="BM257" s="303"/>
      <c r="BN257" s="303"/>
      <c r="BO257" s="303"/>
      <c r="BP257" s="303"/>
      <c r="BQ257" s="303"/>
      <c r="BR257" s="303"/>
      <c r="BS257" s="303"/>
      <c r="BT257" s="303"/>
      <c r="BU257" s="303"/>
      <c r="BV257" s="303"/>
      <c r="BW257" s="303"/>
      <c r="BX257" s="303"/>
      <c r="BY257" s="303"/>
      <c r="BZ257" s="303"/>
      <c r="CA257" s="303"/>
      <c r="CB257" s="303"/>
      <c r="CC257" s="303"/>
      <c r="CD257" s="303"/>
      <c r="CE257" s="303"/>
      <c r="CF257" s="303"/>
      <c r="CG257" s="303"/>
      <c r="CH257" s="303"/>
      <c r="CI257" s="303"/>
      <c r="CJ257" s="303"/>
      <c r="CK257" s="303"/>
      <c r="CL257" s="303"/>
      <c r="CM257" s="303"/>
      <c r="CN257" s="303"/>
      <c r="CO257" s="303"/>
      <c r="CP257" s="303"/>
      <c r="CQ257" s="303"/>
      <c r="CR257" s="303"/>
      <c r="CS257" s="303"/>
      <c r="CT257" s="303"/>
      <c r="CU257" s="303"/>
      <c r="CV257" s="303"/>
      <c r="CW257" s="303"/>
      <c r="CX257" s="303"/>
      <c r="CY257" s="303"/>
      <c r="CZ257" s="303"/>
      <c r="DA257" s="303"/>
      <c r="DB257" s="303"/>
      <c r="DC257" s="303"/>
      <c r="DD257" s="303"/>
      <c r="DE257" s="303"/>
      <c r="DF257" s="303"/>
      <c r="DG257" s="303"/>
      <c r="DH257" s="303"/>
      <c r="DI257" s="303"/>
      <c r="DJ257" s="303"/>
      <c r="DK257" s="303"/>
      <c r="DL257" s="303"/>
      <c r="DM257" s="303"/>
      <c r="DN257" s="303"/>
      <c r="DO257" s="303"/>
      <c r="DP257" s="303"/>
      <c r="DQ257" s="303"/>
      <c r="DR257" s="303"/>
      <c r="DS257" s="303"/>
      <c r="DT257" s="303"/>
      <c r="DU257" s="303"/>
      <c r="DV257" s="303"/>
      <c r="DW257" s="303"/>
      <c r="DX257" s="303"/>
      <c r="DY257" s="303"/>
      <c r="DZ257" s="303"/>
      <c r="EA257" s="303"/>
      <c r="EB257" s="303"/>
      <c r="EC257" s="303"/>
      <c r="ED257" s="303"/>
      <c r="EE257" s="303"/>
      <c r="EF257" s="303"/>
      <c r="EG257" s="303"/>
      <c r="EH257" s="303"/>
      <c r="EI257" s="303"/>
      <c r="EJ257" s="303"/>
      <c r="EK257" s="303"/>
      <c r="EL257" s="303"/>
      <c r="EM257" s="303"/>
      <c r="EN257" s="303"/>
      <c r="EO257" s="303"/>
      <c r="EP257" s="303"/>
      <c r="EQ257" s="303"/>
      <c r="ER257" s="303"/>
      <c r="ES257" s="303"/>
      <c r="ET257" s="303"/>
      <c r="EU257" s="303"/>
      <c r="EV257" s="303"/>
      <c r="EW257" s="303"/>
    </row>
  </sheetData>
  <mergeCells count="803">
    <mergeCell ref="A10:A12"/>
    <mergeCell ref="B10:B12"/>
    <mergeCell ref="C10:C12"/>
    <mergeCell ref="D10:D12"/>
    <mergeCell ref="E10:E12"/>
    <mergeCell ref="F10:F12"/>
    <mergeCell ref="G4:G5"/>
    <mergeCell ref="A6:A8"/>
    <mergeCell ref="B6:B8"/>
    <mergeCell ref="C6:C8"/>
    <mergeCell ref="D6:D8"/>
    <mergeCell ref="E6:E8"/>
    <mergeCell ref="F6:F8"/>
    <mergeCell ref="A4:A5"/>
    <mergeCell ref="B4:B5"/>
    <mergeCell ref="C4:C5"/>
    <mergeCell ref="E4:E5"/>
    <mergeCell ref="F4:F5"/>
    <mergeCell ref="A17:A18"/>
    <mergeCell ref="B17:B18"/>
    <mergeCell ref="C17:C18"/>
    <mergeCell ref="D17:D18"/>
    <mergeCell ref="E17:E18"/>
    <mergeCell ref="F17:F18"/>
    <mergeCell ref="A15:A16"/>
    <mergeCell ref="B15:B16"/>
    <mergeCell ref="C15:C16"/>
    <mergeCell ref="D15:D16"/>
    <mergeCell ref="E15:E16"/>
    <mergeCell ref="F15:F16"/>
    <mergeCell ref="A22:A24"/>
    <mergeCell ref="B22:B24"/>
    <mergeCell ref="C22:C24"/>
    <mergeCell ref="D22:D24"/>
    <mergeCell ref="E22:E24"/>
    <mergeCell ref="F22:F24"/>
    <mergeCell ref="A19:A21"/>
    <mergeCell ref="B19:B21"/>
    <mergeCell ref="C19:C21"/>
    <mergeCell ref="D19:D21"/>
    <mergeCell ref="E19:E21"/>
    <mergeCell ref="F19:F21"/>
    <mergeCell ref="A28:A29"/>
    <mergeCell ref="B28:B29"/>
    <mergeCell ref="C28:C29"/>
    <mergeCell ref="D28:D29"/>
    <mergeCell ref="E28:E29"/>
    <mergeCell ref="F28:F29"/>
    <mergeCell ref="A25:A27"/>
    <mergeCell ref="B25:B27"/>
    <mergeCell ref="C25:C27"/>
    <mergeCell ref="D25:D27"/>
    <mergeCell ref="E25:E27"/>
    <mergeCell ref="F25:F27"/>
    <mergeCell ref="A34:A36"/>
    <mergeCell ref="B34:B36"/>
    <mergeCell ref="C34:C36"/>
    <mergeCell ref="D34:D36"/>
    <mergeCell ref="E34:E36"/>
    <mergeCell ref="F34:F36"/>
    <mergeCell ref="A30:A32"/>
    <mergeCell ref="B30:B32"/>
    <mergeCell ref="C30:C32"/>
    <mergeCell ref="D30:D32"/>
    <mergeCell ref="E30:E32"/>
    <mergeCell ref="F30:F32"/>
    <mergeCell ref="A39:A41"/>
    <mergeCell ref="B39:B41"/>
    <mergeCell ref="C39:C41"/>
    <mergeCell ref="D39:D41"/>
    <mergeCell ref="E39:E41"/>
    <mergeCell ref="F39:F41"/>
    <mergeCell ref="A37:A38"/>
    <mergeCell ref="B37:B38"/>
    <mergeCell ref="C37:C38"/>
    <mergeCell ref="D37:D38"/>
    <mergeCell ref="E37:E38"/>
    <mergeCell ref="F37:F38"/>
    <mergeCell ref="A44:A46"/>
    <mergeCell ref="B44:B46"/>
    <mergeCell ref="C44:C46"/>
    <mergeCell ref="D44:D46"/>
    <mergeCell ref="E44:E46"/>
    <mergeCell ref="F44:F46"/>
    <mergeCell ref="A42:A43"/>
    <mergeCell ref="B42:B43"/>
    <mergeCell ref="C42:C43"/>
    <mergeCell ref="D42:D43"/>
    <mergeCell ref="E42:E43"/>
    <mergeCell ref="F42:F43"/>
    <mergeCell ref="A50:A52"/>
    <mergeCell ref="B50:B52"/>
    <mergeCell ref="C50:C52"/>
    <mergeCell ref="D50:D52"/>
    <mergeCell ref="E50:E52"/>
    <mergeCell ref="F50:F52"/>
    <mergeCell ref="A47:A49"/>
    <mergeCell ref="B47:B49"/>
    <mergeCell ref="C47:C49"/>
    <mergeCell ref="D47:D49"/>
    <mergeCell ref="E47:E49"/>
    <mergeCell ref="F47:F49"/>
    <mergeCell ref="A56:A57"/>
    <mergeCell ref="B56:B57"/>
    <mergeCell ref="C56:C57"/>
    <mergeCell ref="D56:D57"/>
    <mergeCell ref="E56:E57"/>
    <mergeCell ref="F56:F57"/>
    <mergeCell ref="A53:A55"/>
    <mergeCell ref="B53:B55"/>
    <mergeCell ref="C53:C55"/>
    <mergeCell ref="D53:D55"/>
    <mergeCell ref="E53:E55"/>
    <mergeCell ref="F53:F55"/>
    <mergeCell ref="A62:A64"/>
    <mergeCell ref="B62:B64"/>
    <mergeCell ref="C62:C64"/>
    <mergeCell ref="D62:D64"/>
    <mergeCell ref="E62:E64"/>
    <mergeCell ref="F62:F64"/>
    <mergeCell ref="A58:A60"/>
    <mergeCell ref="B58:B60"/>
    <mergeCell ref="C58:C60"/>
    <mergeCell ref="D58:D60"/>
    <mergeCell ref="E58:E60"/>
    <mergeCell ref="F58:F60"/>
    <mergeCell ref="A71:A73"/>
    <mergeCell ref="B71:B73"/>
    <mergeCell ref="C71:C73"/>
    <mergeCell ref="D71:D73"/>
    <mergeCell ref="E71:E73"/>
    <mergeCell ref="F71:F73"/>
    <mergeCell ref="A69:A70"/>
    <mergeCell ref="B69:B70"/>
    <mergeCell ref="C69:C70"/>
    <mergeCell ref="D69:D70"/>
    <mergeCell ref="E69:E70"/>
    <mergeCell ref="F69:F70"/>
    <mergeCell ref="A77:A78"/>
    <mergeCell ref="B77:B78"/>
    <mergeCell ref="C77:C78"/>
    <mergeCell ref="D77:D78"/>
    <mergeCell ref="E77:E78"/>
    <mergeCell ref="F77:F78"/>
    <mergeCell ref="A74:A75"/>
    <mergeCell ref="B74:B75"/>
    <mergeCell ref="C74:C75"/>
    <mergeCell ref="D74:D75"/>
    <mergeCell ref="E74:E75"/>
    <mergeCell ref="F74:F75"/>
    <mergeCell ref="A82:A87"/>
    <mergeCell ref="B82:B87"/>
    <mergeCell ref="C82:C87"/>
    <mergeCell ref="D82:D87"/>
    <mergeCell ref="E82:E87"/>
    <mergeCell ref="F82:F87"/>
    <mergeCell ref="A79:A80"/>
    <mergeCell ref="B79:B80"/>
    <mergeCell ref="C79:C80"/>
    <mergeCell ref="D79:D80"/>
    <mergeCell ref="E79:E80"/>
    <mergeCell ref="F79:F80"/>
    <mergeCell ref="A90:A94"/>
    <mergeCell ref="B90:B94"/>
    <mergeCell ref="C90:C94"/>
    <mergeCell ref="D90:D94"/>
    <mergeCell ref="E90:E94"/>
    <mergeCell ref="F90:F94"/>
    <mergeCell ref="A88:A89"/>
    <mergeCell ref="B88:B89"/>
    <mergeCell ref="C88:C89"/>
    <mergeCell ref="D88:D89"/>
    <mergeCell ref="E88:E89"/>
    <mergeCell ref="F88:F89"/>
    <mergeCell ref="A101:A108"/>
    <mergeCell ref="B101:B108"/>
    <mergeCell ref="C101:C108"/>
    <mergeCell ref="D101:D108"/>
    <mergeCell ref="E101:E108"/>
    <mergeCell ref="F101:F108"/>
    <mergeCell ref="A95:A98"/>
    <mergeCell ref="B95:B98"/>
    <mergeCell ref="C95:C98"/>
    <mergeCell ref="D95:D98"/>
    <mergeCell ref="E95:E98"/>
    <mergeCell ref="F95:F98"/>
    <mergeCell ref="A115:A120"/>
    <mergeCell ref="B115:B120"/>
    <mergeCell ref="C115:C120"/>
    <mergeCell ref="D115:D120"/>
    <mergeCell ref="E115:E120"/>
    <mergeCell ref="F115:F120"/>
    <mergeCell ref="A109:A114"/>
    <mergeCell ref="B109:B114"/>
    <mergeCell ref="C109:C114"/>
    <mergeCell ref="D109:D114"/>
    <mergeCell ref="E109:E114"/>
    <mergeCell ref="F109:F114"/>
    <mergeCell ref="A124:A128"/>
    <mergeCell ref="B124:B128"/>
    <mergeCell ref="C124:C128"/>
    <mergeCell ref="D124:D128"/>
    <mergeCell ref="E124:E128"/>
    <mergeCell ref="F124:F128"/>
    <mergeCell ref="A121:A123"/>
    <mergeCell ref="B121:B123"/>
    <mergeCell ref="C121:C123"/>
    <mergeCell ref="D121:D123"/>
    <mergeCell ref="E121:E123"/>
    <mergeCell ref="F121:F123"/>
    <mergeCell ref="A133:A135"/>
    <mergeCell ref="B133:B135"/>
    <mergeCell ref="C133:C135"/>
    <mergeCell ref="D133:D135"/>
    <mergeCell ref="E133:E135"/>
    <mergeCell ref="F133:F135"/>
    <mergeCell ref="A129:A132"/>
    <mergeCell ref="B129:B132"/>
    <mergeCell ref="C129:C132"/>
    <mergeCell ref="D129:D132"/>
    <mergeCell ref="E129:E132"/>
    <mergeCell ref="F129:F132"/>
    <mergeCell ref="A144:A151"/>
    <mergeCell ref="B144:B151"/>
    <mergeCell ref="C144:C151"/>
    <mergeCell ref="D144:D151"/>
    <mergeCell ref="E144:E151"/>
    <mergeCell ref="F144:F151"/>
    <mergeCell ref="A137:A143"/>
    <mergeCell ref="B137:B143"/>
    <mergeCell ref="C137:C143"/>
    <mergeCell ref="D137:D143"/>
    <mergeCell ref="E137:E143"/>
    <mergeCell ref="F137:F143"/>
    <mergeCell ref="A156:A158"/>
    <mergeCell ref="B156:B158"/>
    <mergeCell ref="C156:C158"/>
    <mergeCell ref="D156:D158"/>
    <mergeCell ref="E156:E158"/>
    <mergeCell ref="F156:F158"/>
    <mergeCell ref="A152:A155"/>
    <mergeCell ref="B152:B155"/>
    <mergeCell ref="C152:C155"/>
    <mergeCell ref="D152:D155"/>
    <mergeCell ref="E152:E155"/>
    <mergeCell ref="F152:F155"/>
    <mergeCell ref="A164:A166"/>
    <mergeCell ref="B164:B166"/>
    <mergeCell ref="C164:C166"/>
    <mergeCell ref="D164:D166"/>
    <mergeCell ref="E164:E166"/>
    <mergeCell ref="F164:F166"/>
    <mergeCell ref="A159:A163"/>
    <mergeCell ref="B159:B163"/>
    <mergeCell ref="C159:C163"/>
    <mergeCell ref="D159:D163"/>
    <mergeCell ref="E159:E163"/>
    <mergeCell ref="F159:F163"/>
    <mergeCell ref="A170:A173"/>
    <mergeCell ref="B170:B173"/>
    <mergeCell ref="C170:C173"/>
    <mergeCell ref="D170:D173"/>
    <mergeCell ref="E170:E173"/>
    <mergeCell ref="F170:F173"/>
    <mergeCell ref="A167:A169"/>
    <mergeCell ref="B167:B169"/>
    <mergeCell ref="C167:C169"/>
    <mergeCell ref="D167:D169"/>
    <mergeCell ref="E167:E169"/>
    <mergeCell ref="F167:F169"/>
    <mergeCell ref="A178:A183"/>
    <mergeCell ref="B178:B183"/>
    <mergeCell ref="C178:C183"/>
    <mergeCell ref="D178:D183"/>
    <mergeCell ref="E178:E183"/>
    <mergeCell ref="F178:F183"/>
    <mergeCell ref="A175:A177"/>
    <mergeCell ref="B175:B177"/>
    <mergeCell ref="C175:C177"/>
    <mergeCell ref="D175:D177"/>
    <mergeCell ref="E175:E177"/>
    <mergeCell ref="F175:F177"/>
    <mergeCell ref="A190:A194"/>
    <mergeCell ref="B190:B194"/>
    <mergeCell ref="C190:C194"/>
    <mergeCell ref="D190:D194"/>
    <mergeCell ref="E190:E194"/>
    <mergeCell ref="F190:F194"/>
    <mergeCell ref="A184:A189"/>
    <mergeCell ref="B184:B189"/>
    <mergeCell ref="C184:C189"/>
    <mergeCell ref="D184:D189"/>
    <mergeCell ref="E184:E189"/>
    <mergeCell ref="F184:F189"/>
    <mergeCell ref="A201:A202"/>
    <mergeCell ref="B201:B202"/>
    <mergeCell ref="C201:C202"/>
    <mergeCell ref="D201:D202"/>
    <mergeCell ref="E201:E202"/>
    <mergeCell ref="F201:F202"/>
    <mergeCell ref="A195:A200"/>
    <mergeCell ref="B195:B200"/>
    <mergeCell ref="C195:C200"/>
    <mergeCell ref="D195:D200"/>
    <mergeCell ref="E195:E200"/>
    <mergeCell ref="F195:F200"/>
    <mergeCell ref="A210:A212"/>
    <mergeCell ref="B210:B212"/>
    <mergeCell ref="C210:C212"/>
    <mergeCell ref="D210:D212"/>
    <mergeCell ref="E210:E212"/>
    <mergeCell ref="F210:F212"/>
    <mergeCell ref="A203:A209"/>
    <mergeCell ref="B203:B209"/>
    <mergeCell ref="C203:C209"/>
    <mergeCell ref="D203:D209"/>
    <mergeCell ref="E203:E209"/>
    <mergeCell ref="F203:F209"/>
    <mergeCell ref="A216:A218"/>
    <mergeCell ref="B216:B218"/>
    <mergeCell ref="C216:C218"/>
    <mergeCell ref="D216:D218"/>
    <mergeCell ref="E216:E218"/>
    <mergeCell ref="F216:F218"/>
    <mergeCell ref="A213:A214"/>
    <mergeCell ref="B213:B214"/>
    <mergeCell ref="C213:C214"/>
    <mergeCell ref="D213:D214"/>
    <mergeCell ref="E213:E214"/>
    <mergeCell ref="F213:F214"/>
    <mergeCell ref="A227:A229"/>
    <mergeCell ref="B227:B229"/>
    <mergeCell ref="C227:C229"/>
    <mergeCell ref="D227:D229"/>
    <mergeCell ref="E227:E229"/>
    <mergeCell ref="F227:F229"/>
    <mergeCell ref="A221:A225"/>
    <mergeCell ref="B221:B225"/>
    <mergeCell ref="C221:C225"/>
    <mergeCell ref="D221:D225"/>
    <mergeCell ref="E221:E225"/>
    <mergeCell ref="F221:F225"/>
    <mergeCell ref="A233:A238"/>
    <mergeCell ref="B233:B238"/>
    <mergeCell ref="C233:C238"/>
    <mergeCell ref="D233:D238"/>
    <mergeCell ref="E233:E238"/>
    <mergeCell ref="F233:F238"/>
    <mergeCell ref="A230:A232"/>
    <mergeCell ref="B230:B232"/>
    <mergeCell ref="C230:C232"/>
    <mergeCell ref="D230:D232"/>
    <mergeCell ref="E230:E232"/>
    <mergeCell ref="F230:F232"/>
    <mergeCell ref="C247:C248"/>
    <mergeCell ref="D247:D248"/>
    <mergeCell ref="E247:E248"/>
    <mergeCell ref="F247:F248"/>
    <mergeCell ref="A240:A245"/>
    <mergeCell ref="B240:B245"/>
    <mergeCell ref="C240:C245"/>
    <mergeCell ref="D240:D245"/>
    <mergeCell ref="E240:E245"/>
    <mergeCell ref="F240:F245"/>
    <mergeCell ref="AD4:AE4"/>
    <mergeCell ref="AB4:AC4"/>
    <mergeCell ref="Z4:AA4"/>
    <mergeCell ref="A1:AD1"/>
    <mergeCell ref="A253:A254"/>
    <mergeCell ref="B253:B254"/>
    <mergeCell ref="C253:C254"/>
    <mergeCell ref="D253:D254"/>
    <mergeCell ref="E253:E254"/>
    <mergeCell ref="F253:F254"/>
    <mergeCell ref="A251:A252"/>
    <mergeCell ref="B251:B252"/>
    <mergeCell ref="C251:C252"/>
    <mergeCell ref="D251:D252"/>
    <mergeCell ref="E251:E252"/>
    <mergeCell ref="F251:F252"/>
    <mergeCell ref="A249:A250"/>
    <mergeCell ref="B249:B250"/>
    <mergeCell ref="C249:C250"/>
    <mergeCell ref="D249:D250"/>
    <mergeCell ref="E249:E250"/>
    <mergeCell ref="F249:F250"/>
    <mergeCell ref="A247:A248"/>
    <mergeCell ref="B247:B248"/>
    <mergeCell ref="H4:I4"/>
    <mergeCell ref="J4:K4"/>
    <mergeCell ref="L4:M4"/>
    <mergeCell ref="N4:O4"/>
    <mergeCell ref="P4:Q4"/>
    <mergeCell ref="R4:S4"/>
    <mergeCell ref="T4:U4"/>
    <mergeCell ref="V4:W4"/>
    <mergeCell ref="X4:Y4"/>
    <mergeCell ref="H11:I11"/>
    <mergeCell ref="H25:I25"/>
    <mergeCell ref="H27:I27"/>
    <mergeCell ref="H31:I31"/>
    <mergeCell ref="H39:I39"/>
    <mergeCell ref="H139:I139"/>
    <mergeCell ref="H141:I141"/>
    <mergeCell ref="H143:I143"/>
    <mergeCell ref="H72:I72"/>
    <mergeCell ref="P11:Q11"/>
    <mergeCell ref="P12:Q12"/>
    <mergeCell ref="P13:Q13"/>
    <mergeCell ref="P17:Q17"/>
    <mergeCell ref="P18:Q18"/>
    <mergeCell ref="P24:Q24"/>
    <mergeCell ref="T10:U10"/>
    <mergeCell ref="T11:U11"/>
    <mergeCell ref="T12:U12"/>
    <mergeCell ref="T14:U14"/>
    <mergeCell ref="T18:U18"/>
    <mergeCell ref="V18:W18"/>
    <mergeCell ref="V10:W10"/>
    <mergeCell ref="V11:W11"/>
    <mergeCell ref="V12:W12"/>
    <mergeCell ref="X14:Y14"/>
    <mergeCell ref="AB11:AC11"/>
    <mergeCell ref="AD11:AE11"/>
    <mergeCell ref="Z14:AA14"/>
    <mergeCell ref="X19:Y19"/>
    <mergeCell ref="X20:Y20"/>
    <mergeCell ref="X21:Y21"/>
    <mergeCell ref="X22:Y22"/>
    <mergeCell ref="X24:Y24"/>
    <mergeCell ref="X26:Y26"/>
    <mergeCell ref="X28:Y28"/>
    <mergeCell ref="V28:W28"/>
    <mergeCell ref="T28:U28"/>
    <mergeCell ref="AD28:AE28"/>
    <mergeCell ref="AD42:AE42"/>
    <mergeCell ref="V50:W50"/>
    <mergeCell ref="V51:W51"/>
    <mergeCell ref="T33:U33"/>
    <mergeCell ref="T34:U34"/>
    <mergeCell ref="T35:U35"/>
    <mergeCell ref="T36:U36"/>
    <mergeCell ref="T38:U38"/>
    <mergeCell ref="T41:U41"/>
    <mergeCell ref="V34:W34"/>
    <mergeCell ref="X33:Y33"/>
    <mergeCell ref="Z37:AA37"/>
    <mergeCell ref="Z38:AA38"/>
    <mergeCell ref="X37:Y37"/>
    <mergeCell ref="X38:Y38"/>
    <mergeCell ref="V38:W38"/>
    <mergeCell ref="V41:W41"/>
    <mergeCell ref="X40:Y40"/>
    <mergeCell ref="X41:Y41"/>
    <mergeCell ref="T50:U50"/>
    <mergeCell ref="T51:U51"/>
    <mergeCell ref="T52:U52"/>
    <mergeCell ref="R49:S49"/>
    <mergeCell ref="P46:Q46"/>
    <mergeCell ref="P41:Q41"/>
    <mergeCell ref="P31:Q31"/>
    <mergeCell ref="AB50:AC50"/>
    <mergeCell ref="AB51:AC51"/>
    <mergeCell ref="X42:Y42"/>
    <mergeCell ref="X43:Y43"/>
    <mergeCell ref="Z41:AA41"/>
    <mergeCell ref="AB41:AC41"/>
    <mergeCell ref="AB39:AC39"/>
    <mergeCell ref="AB35:AC35"/>
    <mergeCell ref="AB54:AC54"/>
    <mergeCell ref="AD55:AE55"/>
    <mergeCell ref="V56:W56"/>
    <mergeCell ref="V57:W57"/>
    <mergeCell ref="T54:U54"/>
    <mergeCell ref="T55:U55"/>
    <mergeCell ref="T59:U59"/>
    <mergeCell ref="T60:U60"/>
    <mergeCell ref="T61:U61"/>
    <mergeCell ref="V59:W59"/>
    <mergeCell ref="V60:W60"/>
    <mergeCell ref="X60:Y60"/>
    <mergeCell ref="X61:Y61"/>
    <mergeCell ref="P54:Q54"/>
    <mergeCell ref="P55:Q55"/>
    <mergeCell ref="P64:Q64"/>
    <mergeCell ref="T65:U65"/>
    <mergeCell ref="T66:U66"/>
    <mergeCell ref="T67:U67"/>
    <mergeCell ref="T68:U68"/>
    <mergeCell ref="T69:U69"/>
    <mergeCell ref="T70:U70"/>
    <mergeCell ref="T71:U71"/>
    <mergeCell ref="P69:Q69"/>
    <mergeCell ref="P74:Q74"/>
    <mergeCell ref="P75:Q75"/>
    <mergeCell ref="P79:Q79"/>
    <mergeCell ref="R74:S74"/>
    <mergeCell ref="R75:S75"/>
    <mergeCell ref="P80:Q80"/>
    <mergeCell ref="P81:Q81"/>
    <mergeCell ref="R79:S79"/>
    <mergeCell ref="R80:S80"/>
    <mergeCell ref="T73:U73"/>
    <mergeCell ref="T74:U74"/>
    <mergeCell ref="T75:U75"/>
    <mergeCell ref="T76:U76"/>
    <mergeCell ref="T78:U78"/>
    <mergeCell ref="T79:U79"/>
    <mergeCell ref="T80:U80"/>
    <mergeCell ref="T81:U81"/>
    <mergeCell ref="J72:K72"/>
    <mergeCell ref="J143:K143"/>
    <mergeCell ref="P22:Q22"/>
    <mergeCell ref="P20:Q20"/>
    <mergeCell ref="P21:Q21"/>
    <mergeCell ref="T254:U254"/>
    <mergeCell ref="V254:W254"/>
    <mergeCell ref="V253:W253"/>
    <mergeCell ref="V248:W248"/>
    <mergeCell ref="T248:U248"/>
    <mergeCell ref="T253:U253"/>
    <mergeCell ref="T252:U252"/>
    <mergeCell ref="T22:U22"/>
    <mergeCell ref="T24:U24"/>
    <mergeCell ref="V65:W65"/>
    <mergeCell ref="V66:W66"/>
    <mergeCell ref="V67:W67"/>
    <mergeCell ref="V71:W71"/>
    <mergeCell ref="V72:W72"/>
    <mergeCell ref="V73:W73"/>
    <mergeCell ref="V76:W76"/>
    <mergeCell ref="V79:W79"/>
    <mergeCell ref="V80:W80"/>
    <mergeCell ref="T89:U89"/>
    <mergeCell ref="T90:U90"/>
    <mergeCell ref="V89:W89"/>
    <mergeCell ref="V90:W90"/>
    <mergeCell ref="V88:W88"/>
    <mergeCell ref="V91:W91"/>
    <mergeCell ref="V94:W94"/>
    <mergeCell ref="T94:U94"/>
    <mergeCell ref="T93:U93"/>
    <mergeCell ref="T122:U122"/>
    <mergeCell ref="T143:U143"/>
    <mergeCell ref="V143:W143"/>
    <mergeCell ref="T145:U145"/>
    <mergeCell ref="T146:U146"/>
    <mergeCell ref="T155:U155"/>
    <mergeCell ref="V155:W155"/>
    <mergeCell ref="V156:W156"/>
    <mergeCell ref="T156:U156"/>
    <mergeCell ref="T158:U158"/>
    <mergeCell ref="T151:U151"/>
    <mergeCell ref="T159:U159"/>
    <mergeCell ref="V159:W159"/>
    <mergeCell ref="T175:U175"/>
    <mergeCell ref="V175:W175"/>
    <mergeCell ref="V177:W177"/>
    <mergeCell ref="T177:U177"/>
    <mergeCell ref="T176:U176"/>
    <mergeCell ref="V181:W181"/>
    <mergeCell ref="V182:W182"/>
    <mergeCell ref="T181:U181"/>
    <mergeCell ref="T182:U182"/>
    <mergeCell ref="T168:U168"/>
    <mergeCell ref="V167:W167"/>
    <mergeCell ref="T169:U169"/>
    <mergeCell ref="T186:U186"/>
    <mergeCell ref="T189:U189"/>
    <mergeCell ref="T194:U194"/>
    <mergeCell ref="T203:U203"/>
    <mergeCell ref="V203:W203"/>
    <mergeCell ref="V204:W204"/>
    <mergeCell ref="T204:U204"/>
    <mergeCell ref="T206:U206"/>
    <mergeCell ref="T207:U207"/>
    <mergeCell ref="T208:U208"/>
    <mergeCell ref="T209:U209"/>
    <mergeCell ref="V206:W206"/>
    <mergeCell ref="V207:W207"/>
    <mergeCell ref="V208:W208"/>
    <mergeCell ref="V209:W209"/>
    <mergeCell ref="T214:U214"/>
    <mergeCell ref="T213:U213"/>
    <mergeCell ref="T215:U215"/>
    <mergeCell ref="T211:U211"/>
    <mergeCell ref="T220:U220"/>
    <mergeCell ref="T221:U221"/>
    <mergeCell ref="V227:W227"/>
    <mergeCell ref="V223:W223"/>
    <mergeCell ref="V224:W224"/>
    <mergeCell ref="V228:W228"/>
    <mergeCell ref="V229:W229"/>
    <mergeCell ref="T228:U228"/>
    <mergeCell ref="T229:U229"/>
    <mergeCell ref="T239:U239"/>
    <mergeCell ref="V239:W239"/>
    <mergeCell ref="V247:W247"/>
    <mergeCell ref="X6:Y6"/>
    <mergeCell ref="X7:Y7"/>
    <mergeCell ref="X66:Y66"/>
    <mergeCell ref="X69:Y69"/>
    <mergeCell ref="X72:Y72"/>
    <mergeCell ref="X74:Y74"/>
    <mergeCell ref="X77:Y77"/>
    <mergeCell ref="X78:Y78"/>
    <mergeCell ref="X79:Y79"/>
    <mergeCell ref="X80:Y80"/>
    <mergeCell ref="X88:Y88"/>
    <mergeCell ref="X89:Y89"/>
    <mergeCell ref="X90:Y90"/>
    <mergeCell ref="X91:Y91"/>
    <mergeCell ref="X92:Y92"/>
    <mergeCell ref="X93:Y93"/>
    <mergeCell ref="X94:Y94"/>
    <mergeCell ref="X100:Y100"/>
    <mergeCell ref="X113:Y113"/>
    <mergeCell ref="X119:Y119"/>
    <mergeCell ref="X121:Y121"/>
    <mergeCell ref="Z88:AA88"/>
    <mergeCell ref="Z89:AA89"/>
    <mergeCell ref="Z90:AA90"/>
    <mergeCell ref="Z91:AA91"/>
    <mergeCell ref="Z92:AA92"/>
    <mergeCell ref="Z93:AA93"/>
    <mergeCell ref="Z94:AA94"/>
    <mergeCell ref="X97:Y97"/>
    <mergeCell ref="Z97:AA97"/>
    <mergeCell ref="Z104:AA104"/>
    <mergeCell ref="X107:Y107"/>
    <mergeCell ref="X106:Y106"/>
    <mergeCell ref="Z106:AA106"/>
    <mergeCell ref="Z108:AA108"/>
    <mergeCell ref="Z109:AA109"/>
    <mergeCell ref="X108:Y108"/>
    <mergeCell ref="X109:Y109"/>
    <mergeCell ref="X110:Y110"/>
    <mergeCell ref="Z121:AA121"/>
    <mergeCell ref="Z122:AA122"/>
    <mergeCell ref="X122:Y122"/>
    <mergeCell ref="X123:Y123"/>
    <mergeCell ref="Z124:AA124"/>
    <mergeCell ref="Z126:AA126"/>
    <mergeCell ref="X124:Y124"/>
    <mergeCell ref="X125:Y125"/>
    <mergeCell ref="X126:Y126"/>
    <mergeCell ref="X127:Y127"/>
    <mergeCell ref="X128:Y128"/>
    <mergeCell ref="Z129:AA129"/>
    <mergeCell ref="X129:Y129"/>
    <mergeCell ref="X130:Y130"/>
    <mergeCell ref="X131:Y131"/>
    <mergeCell ref="Z131:AA131"/>
    <mergeCell ref="X133:Y133"/>
    <mergeCell ref="X135:Y135"/>
    <mergeCell ref="X134:Y134"/>
    <mergeCell ref="Z136:AA136"/>
    <mergeCell ref="Z145:AA145"/>
    <mergeCell ref="Z146:AA146"/>
    <mergeCell ref="X145:Y145"/>
    <mergeCell ref="X146:Y146"/>
    <mergeCell ref="X149:Y149"/>
    <mergeCell ref="Z148:AA148"/>
    <mergeCell ref="X151:Y151"/>
    <mergeCell ref="X156:Y156"/>
    <mergeCell ref="X137:Y137"/>
    <mergeCell ref="X140:Y140"/>
    <mergeCell ref="X141:Y141"/>
    <mergeCell ref="X143:Y143"/>
    <mergeCell ref="X147:Y147"/>
    <mergeCell ref="X150:Y150"/>
    <mergeCell ref="X144:Y144"/>
    <mergeCell ref="X136:Y136"/>
    <mergeCell ref="X157:Y157"/>
    <mergeCell ref="Z157:AA157"/>
    <mergeCell ref="Z158:AA158"/>
    <mergeCell ref="X158:Y158"/>
    <mergeCell ref="X160:Y160"/>
    <mergeCell ref="X161:Y161"/>
    <mergeCell ref="X162:Y162"/>
    <mergeCell ref="Z163:AA163"/>
    <mergeCell ref="Z168:AA168"/>
    <mergeCell ref="X167:Y167"/>
    <mergeCell ref="X166:Y166"/>
    <mergeCell ref="X164:Y164"/>
    <mergeCell ref="X163:Y163"/>
    <mergeCell ref="X165:Y165"/>
    <mergeCell ref="Z170:AA170"/>
    <mergeCell ref="Z171:AA171"/>
    <mergeCell ref="Z179:AA179"/>
    <mergeCell ref="Z182:AA182"/>
    <mergeCell ref="Z184:AA184"/>
    <mergeCell ref="Z186:AA186"/>
    <mergeCell ref="X186:Y186"/>
    <mergeCell ref="X184:Y184"/>
    <mergeCell ref="X182:Y182"/>
    <mergeCell ref="X179:Y179"/>
    <mergeCell ref="X178:Y178"/>
    <mergeCell ref="X177:Y177"/>
    <mergeCell ref="X175:Y175"/>
    <mergeCell ref="X174:Y174"/>
    <mergeCell ref="X173:Y173"/>
    <mergeCell ref="X171:Y171"/>
    <mergeCell ref="X170:Y170"/>
    <mergeCell ref="Z202:AA202"/>
    <mergeCell ref="X210:Y210"/>
    <mergeCell ref="Z210:AA210"/>
    <mergeCell ref="Z213:AA213"/>
    <mergeCell ref="X190:Y190"/>
    <mergeCell ref="X191:Y191"/>
    <mergeCell ref="X192:Y192"/>
    <mergeCell ref="X193:Y193"/>
    <mergeCell ref="X194:Y194"/>
    <mergeCell ref="Z190:AA190"/>
    <mergeCell ref="Z191:AA191"/>
    <mergeCell ref="Z192:AA192"/>
    <mergeCell ref="Z193:AA193"/>
    <mergeCell ref="Z194:AA194"/>
    <mergeCell ref="Z214:AA214"/>
    <mergeCell ref="Z215:AA215"/>
    <mergeCell ref="Z216:AA216"/>
    <mergeCell ref="X213:Y213"/>
    <mergeCell ref="X214:Y214"/>
    <mergeCell ref="X215:Y215"/>
    <mergeCell ref="X216:Y216"/>
    <mergeCell ref="X217:Y217"/>
    <mergeCell ref="Z218:AA218"/>
    <mergeCell ref="Z219:AA219"/>
    <mergeCell ref="Z220:AA220"/>
    <mergeCell ref="Z221:AA221"/>
    <mergeCell ref="Z222:AA222"/>
    <mergeCell ref="X218:Y218"/>
    <mergeCell ref="X219:Y219"/>
    <mergeCell ref="X220:Y220"/>
    <mergeCell ref="X221:Y221"/>
    <mergeCell ref="X222:Y222"/>
    <mergeCell ref="Z237:AA237"/>
    <mergeCell ref="X237:Y237"/>
    <mergeCell ref="X254:Y254"/>
    <mergeCell ref="X253:Y253"/>
    <mergeCell ref="X248:Y248"/>
    <mergeCell ref="X241:Y241"/>
    <mergeCell ref="X239:Y239"/>
    <mergeCell ref="X228:Y228"/>
    <mergeCell ref="X225:Y225"/>
    <mergeCell ref="X230:Y230"/>
    <mergeCell ref="X231:Y231"/>
    <mergeCell ref="X232:Y232"/>
    <mergeCell ref="X233:Y233"/>
    <mergeCell ref="X234:Y234"/>
    <mergeCell ref="Z230:AA230"/>
    <mergeCell ref="Z231:AA231"/>
    <mergeCell ref="Z232:AA232"/>
    <mergeCell ref="Z233:AA233"/>
    <mergeCell ref="Z234:AA234"/>
    <mergeCell ref="X224:Y224"/>
    <mergeCell ref="X223:Y223"/>
    <mergeCell ref="X189:Y189"/>
    <mergeCell ref="X183:Y183"/>
    <mergeCell ref="X181:Y181"/>
    <mergeCell ref="X176:Y176"/>
    <mergeCell ref="X172:Y172"/>
    <mergeCell ref="X169:Y169"/>
    <mergeCell ref="X168:Y168"/>
    <mergeCell ref="X187:Y187"/>
    <mergeCell ref="X198:Y198"/>
    <mergeCell ref="X200:Y200"/>
    <mergeCell ref="X201:Y201"/>
    <mergeCell ref="X202:Y202"/>
    <mergeCell ref="AD151:AE151"/>
    <mergeCell ref="AD66:AE66"/>
    <mergeCell ref="AD67:AE67"/>
    <mergeCell ref="AD68:AE68"/>
    <mergeCell ref="AD69:AE69"/>
    <mergeCell ref="AB77:AC77"/>
    <mergeCell ref="AB88:AC88"/>
    <mergeCell ref="AB89:AC89"/>
    <mergeCell ref="AD89:AE89"/>
    <mergeCell ref="AD78:AE78"/>
    <mergeCell ref="AD219:AE219"/>
    <mergeCell ref="AB252:AC252"/>
    <mergeCell ref="AB251:AC251"/>
    <mergeCell ref="AD252:AE252"/>
    <mergeCell ref="AD251:AE251"/>
    <mergeCell ref="AD246:AE246"/>
    <mergeCell ref="H3:AE3"/>
    <mergeCell ref="AD158:AE158"/>
    <mergeCell ref="AD164:AE164"/>
    <mergeCell ref="AD169:AE169"/>
    <mergeCell ref="AD184:AE184"/>
    <mergeCell ref="AD185:AE185"/>
    <mergeCell ref="AD200:AE200"/>
    <mergeCell ref="AD202:AE202"/>
    <mergeCell ref="AD217:AE217"/>
    <mergeCell ref="AD218:AE218"/>
    <mergeCell ref="AD104:AE104"/>
    <mergeCell ref="AD138:AE138"/>
    <mergeCell ref="AD139:AE139"/>
    <mergeCell ref="AD140:AE140"/>
    <mergeCell ref="AD141:AE141"/>
    <mergeCell ref="AD142:AE142"/>
    <mergeCell ref="AD143:AE143"/>
    <mergeCell ref="AB143:AC1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63D9-07AC-A14A-B14A-9F63AA526B49}">
  <dimension ref="A1:H17"/>
  <sheetViews>
    <sheetView workbookViewId="0">
      <selection activeCell="D23" sqref="D23"/>
    </sheetView>
  </sheetViews>
  <sheetFormatPr defaultColWidth="10.83203125" defaultRowHeight="15.5" x14ac:dyDescent="0.35"/>
  <cols>
    <col min="1" max="1" width="13" style="19" customWidth="1"/>
    <col min="2" max="2" width="10.83203125" style="19"/>
    <col min="3" max="3" width="13.75" style="19" customWidth="1"/>
    <col min="4" max="4" width="16.5" style="19" customWidth="1"/>
    <col min="5" max="5" width="10.83203125" style="19"/>
    <col min="6" max="6" width="14.5" style="19" customWidth="1"/>
    <col min="7" max="7" width="15.33203125" style="19" customWidth="1"/>
    <col min="8" max="8" width="46" style="19" customWidth="1"/>
    <col min="9" max="16384" width="10.83203125" style="19"/>
  </cols>
  <sheetData>
    <row r="1" spans="1:8" ht="93" customHeight="1" x14ac:dyDescent="0.35">
      <c r="A1" s="346" t="s">
        <v>576</v>
      </c>
      <c r="B1" s="346"/>
      <c r="C1" s="346"/>
      <c r="D1" s="346"/>
      <c r="E1" s="346"/>
      <c r="F1" s="346"/>
      <c r="G1" s="346"/>
      <c r="H1" s="346"/>
    </row>
    <row r="2" spans="1:8" ht="16" thickBot="1" x14ac:dyDescent="0.4">
      <c r="A2" s="345"/>
      <c r="B2" s="345"/>
      <c r="C2" s="345"/>
      <c r="D2" s="345"/>
      <c r="E2" s="345"/>
      <c r="F2" s="345"/>
      <c r="G2" s="345"/>
    </row>
    <row r="3" spans="1:8" ht="16.5" thickTop="1" thickBot="1" x14ac:dyDescent="0.4">
      <c r="A3" s="342" t="s">
        <v>464</v>
      </c>
      <c r="B3" s="344" t="s">
        <v>465</v>
      </c>
      <c r="C3" s="344"/>
      <c r="D3" s="344"/>
      <c r="E3" s="344"/>
      <c r="F3" s="344"/>
      <c r="G3" s="344"/>
    </row>
    <row r="4" spans="1:8" ht="16" thickTop="1" x14ac:dyDescent="0.35">
      <c r="A4" s="343"/>
      <c r="B4" s="1" t="s">
        <v>5</v>
      </c>
      <c r="C4" s="2" t="s">
        <v>466</v>
      </c>
      <c r="D4" s="2" t="s">
        <v>575</v>
      </c>
      <c r="E4" s="2" t="s">
        <v>202</v>
      </c>
      <c r="F4" s="2" t="s">
        <v>467</v>
      </c>
      <c r="G4" s="2" t="s">
        <v>468</v>
      </c>
    </row>
    <row r="5" spans="1:8" x14ac:dyDescent="0.35">
      <c r="A5" s="3" t="s">
        <v>8</v>
      </c>
      <c r="B5" s="3">
        <v>239</v>
      </c>
      <c r="C5" s="4">
        <v>6.0999999999999999E-2</v>
      </c>
      <c r="D5" s="4">
        <v>4.2000000000000003E-2</v>
      </c>
      <c r="E5" s="4">
        <v>7.6999999999999999E-2</v>
      </c>
      <c r="F5" s="4">
        <v>0</v>
      </c>
      <c r="G5" s="4">
        <v>0.52</v>
      </c>
    </row>
    <row r="6" spans="1:8" x14ac:dyDescent="0.35">
      <c r="A6" s="3" t="s">
        <v>206</v>
      </c>
      <c r="B6" s="3">
        <v>245</v>
      </c>
      <c r="C6" s="4">
        <v>1.4339999999999999</v>
      </c>
      <c r="D6" s="4">
        <v>0.99299999999999999</v>
      </c>
      <c r="E6" s="4">
        <v>1.661</v>
      </c>
      <c r="F6" s="4">
        <v>0</v>
      </c>
      <c r="G6" s="4">
        <v>9.76</v>
      </c>
    </row>
    <row r="7" spans="1:8" x14ac:dyDescent="0.35">
      <c r="A7" s="3" t="s">
        <v>10</v>
      </c>
      <c r="B7" s="3">
        <v>249</v>
      </c>
      <c r="C7" s="4">
        <v>8.7999999999999995E-2</v>
      </c>
      <c r="D7" s="4">
        <v>3.7999999999999999E-2</v>
      </c>
      <c r="E7" s="4">
        <v>0.124</v>
      </c>
      <c r="F7" s="4">
        <v>1E-3</v>
      </c>
      <c r="G7" s="4">
        <v>1.85</v>
      </c>
    </row>
    <row r="8" spans="1:8" x14ac:dyDescent="0.35">
      <c r="A8" s="3" t="s">
        <v>207</v>
      </c>
      <c r="B8" s="3">
        <v>249</v>
      </c>
      <c r="C8" s="4">
        <v>1.0049999999999999</v>
      </c>
      <c r="D8" s="4">
        <v>0.30399999999999999</v>
      </c>
      <c r="E8" s="4">
        <v>1.421</v>
      </c>
      <c r="F8" s="4">
        <v>2E-3</v>
      </c>
      <c r="G8" s="4">
        <v>10.51</v>
      </c>
    </row>
    <row r="9" spans="1:8" x14ac:dyDescent="0.35">
      <c r="A9" s="3" t="s">
        <v>12</v>
      </c>
      <c r="B9" s="3">
        <v>219</v>
      </c>
      <c r="C9" s="4">
        <v>0.01</v>
      </c>
      <c r="D9" s="4">
        <v>7.0000000000000001E-3</v>
      </c>
      <c r="E9" s="4">
        <v>1.0999999999999999E-2</v>
      </c>
      <c r="F9" s="4">
        <v>0</v>
      </c>
      <c r="G9" s="4">
        <v>0.08</v>
      </c>
    </row>
    <row r="10" spans="1:8" x14ac:dyDescent="0.35">
      <c r="A10" s="3" t="s">
        <v>205</v>
      </c>
      <c r="B10" s="3">
        <v>245</v>
      </c>
      <c r="C10" s="4">
        <v>0.109</v>
      </c>
      <c r="D10" s="4">
        <v>0.08</v>
      </c>
      <c r="E10" s="4">
        <v>0.114</v>
      </c>
      <c r="F10" s="4">
        <v>0</v>
      </c>
      <c r="G10" s="4">
        <v>0.74</v>
      </c>
    </row>
    <row r="11" spans="1:8" x14ac:dyDescent="0.35">
      <c r="A11" s="3" t="s">
        <v>16</v>
      </c>
      <c r="B11" s="3">
        <v>116</v>
      </c>
      <c r="C11" s="4">
        <v>1.4999999999999999E-2</v>
      </c>
      <c r="D11" s="4">
        <v>5.0000000000000001E-3</v>
      </c>
      <c r="E11" s="4">
        <v>3.1E-2</v>
      </c>
      <c r="F11" s="4">
        <v>0</v>
      </c>
      <c r="G11" s="4">
        <v>0.26</v>
      </c>
    </row>
    <row r="12" spans="1:8" x14ac:dyDescent="0.35">
      <c r="A12" s="3" t="s">
        <v>209</v>
      </c>
      <c r="B12" s="3">
        <v>192</v>
      </c>
      <c r="C12" s="4">
        <v>0.1</v>
      </c>
      <c r="D12" s="4">
        <v>1.9E-2</v>
      </c>
      <c r="E12" s="4">
        <v>0.26300000000000001</v>
      </c>
      <c r="F12" s="4">
        <v>0</v>
      </c>
      <c r="G12" s="4">
        <v>1.75</v>
      </c>
    </row>
    <row r="13" spans="1:8" x14ac:dyDescent="0.35">
      <c r="A13" s="3" t="s">
        <v>14</v>
      </c>
      <c r="B13" s="3">
        <v>171</v>
      </c>
      <c r="C13" s="4">
        <v>5.0000000000000001E-3</v>
      </c>
      <c r="D13" s="4">
        <v>4.0000000000000001E-3</v>
      </c>
      <c r="E13" s="4">
        <v>1.0999999999999999E-2</v>
      </c>
      <c r="F13" s="4">
        <v>0</v>
      </c>
      <c r="G13" s="4">
        <v>0.13</v>
      </c>
    </row>
    <row r="14" spans="1:8" x14ac:dyDescent="0.35">
      <c r="A14" s="3" t="s">
        <v>208</v>
      </c>
      <c r="B14" s="3">
        <v>187</v>
      </c>
      <c r="C14" s="4">
        <v>5.1999999999999998E-2</v>
      </c>
      <c r="D14" s="4">
        <v>2.3E-2</v>
      </c>
      <c r="E14" s="4">
        <v>9.1999999999999998E-2</v>
      </c>
      <c r="F14" s="4">
        <v>0</v>
      </c>
      <c r="G14" s="4">
        <v>0.74</v>
      </c>
    </row>
    <row r="15" spans="1:8" x14ac:dyDescent="0.35">
      <c r="A15" s="3" t="s">
        <v>19</v>
      </c>
      <c r="B15" s="3">
        <v>216</v>
      </c>
      <c r="C15" s="4">
        <v>1.4E-2</v>
      </c>
      <c r="D15" s="4">
        <v>8.9999999999999993E-3</v>
      </c>
      <c r="E15" s="4">
        <v>1.6E-2</v>
      </c>
      <c r="F15" s="4">
        <v>0</v>
      </c>
      <c r="G15" s="4">
        <v>0.12</v>
      </c>
    </row>
    <row r="16" spans="1:8" ht="16" thickBot="1" x14ac:dyDescent="0.4">
      <c r="A16" s="5" t="s">
        <v>18</v>
      </c>
      <c r="B16" s="5">
        <v>236</v>
      </c>
      <c r="C16" s="6">
        <v>5.3999999999999999E-2</v>
      </c>
      <c r="D16" s="6">
        <v>2.9000000000000001E-2</v>
      </c>
      <c r="E16" s="6">
        <v>7.3999999999999996E-2</v>
      </c>
      <c r="F16" s="6">
        <v>0</v>
      </c>
      <c r="G16" s="6">
        <v>0.76</v>
      </c>
    </row>
    <row r="17" ht="16" thickTop="1" x14ac:dyDescent="0.35"/>
  </sheetData>
  <mergeCells count="4">
    <mergeCell ref="A3:A4"/>
    <mergeCell ref="B3:G3"/>
    <mergeCell ref="A2:G2"/>
    <mergeCell ref="A1:H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0A43-3F4D-C04F-A772-E3A212D380B5}">
  <dimension ref="A1:Q254"/>
  <sheetViews>
    <sheetView zoomScale="85" zoomScaleNormal="85" workbookViewId="0">
      <pane ySplit="3" topLeftCell="A224" activePane="bottomLeft" state="frozen"/>
      <selection activeCell="B1" sqref="B1"/>
      <selection pane="bottomLeft" activeCell="B255" sqref="B255"/>
    </sheetView>
  </sheetViews>
  <sheetFormatPr defaultColWidth="10.83203125" defaultRowHeight="15.5" x14ac:dyDescent="0.35"/>
  <cols>
    <col min="1" max="17" width="12.5" style="19" customWidth="1"/>
    <col min="18" max="16384" width="10.83203125" style="19"/>
  </cols>
  <sheetData>
    <row r="1" spans="1:17" ht="69" customHeight="1" x14ac:dyDescent="0.35">
      <c r="A1" s="347" t="s">
        <v>496</v>
      </c>
      <c r="B1" s="347"/>
      <c r="C1" s="347"/>
      <c r="D1" s="347"/>
      <c r="E1" s="347"/>
      <c r="F1" s="347"/>
      <c r="G1" s="347"/>
      <c r="H1" s="347"/>
      <c r="I1" s="347"/>
      <c r="J1" s="347"/>
      <c r="K1" s="347"/>
      <c r="L1" s="347"/>
      <c r="M1" s="347"/>
      <c r="N1" s="347"/>
      <c r="O1" s="347"/>
      <c r="P1" s="347"/>
    </row>
    <row r="2" spans="1:17" ht="16" thickBot="1" x14ac:dyDescent="0.4">
      <c r="A2" s="8"/>
      <c r="B2" s="8"/>
      <c r="C2" s="8"/>
      <c r="D2" s="348" t="s">
        <v>7</v>
      </c>
      <c r="E2" s="348"/>
      <c r="F2" s="348"/>
      <c r="G2" s="348"/>
      <c r="H2" s="348"/>
      <c r="I2" s="348"/>
      <c r="J2" s="348"/>
      <c r="K2" s="348"/>
      <c r="L2" s="348"/>
      <c r="M2" s="348"/>
      <c r="N2" s="348"/>
      <c r="O2" s="348"/>
      <c r="P2" s="8"/>
      <c r="Q2" s="20"/>
    </row>
    <row r="3" spans="1:17" ht="16" thickBot="1" x14ac:dyDescent="0.4">
      <c r="A3" s="8" t="s">
        <v>0</v>
      </c>
      <c r="B3" s="8" t="s">
        <v>203</v>
      </c>
      <c r="C3" s="8" t="s">
        <v>204</v>
      </c>
      <c r="D3" s="8" t="s">
        <v>205</v>
      </c>
      <c r="E3" s="21" t="s">
        <v>12</v>
      </c>
      <c r="F3" s="21" t="s">
        <v>8</v>
      </c>
      <c r="G3" s="21" t="s">
        <v>206</v>
      </c>
      <c r="H3" s="21" t="s">
        <v>19</v>
      </c>
      <c r="I3" s="21" t="s">
        <v>10</v>
      </c>
      <c r="J3" s="21" t="s">
        <v>207</v>
      </c>
      <c r="K3" s="21" t="s">
        <v>18</v>
      </c>
      <c r="L3" s="21" t="s">
        <v>208</v>
      </c>
      <c r="M3" s="21" t="s">
        <v>14</v>
      </c>
      <c r="N3" s="21" t="s">
        <v>16</v>
      </c>
      <c r="O3" s="21" t="s">
        <v>209</v>
      </c>
      <c r="P3" s="8" t="s">
        <v>210</v>
      </c>
      <c r="Q3" s="20" t="s">
        <v>469</v>
      </c>
    </row>
    <row r="4" spans="1:17" ht="16" thickBot="1" x14ac:dyDescent="0.4">
      <c r="A4" s="4" t="s">
        <v>211</v>
      </c>
      <c r="B4" s="22" t="s">
        <v>34</v>
      </c>
      <c r="C4" s="22" t="s">
        <v>87</v>
      </c>
      <c r="D4" s="28">
        <v>0.09</v>
      </c>
      <c r="E4" s="29">
        <v>0.01</v>
      </c>
      <c r="F4" s="30">
        <v>0.01</v>
      </c>
      <c r="G4" s="31">
        <v>0.03</v>
      </c>
      <c r="H4" s="29">
        <v>0.01</v>
      </c>
      <c r="I4" s="32">
        <v>0.17</v>
      </c>
      <c r="J4" s="33">
        <v>1.77</v>
      </c>
      <c r="K4" s="34">
        <v>0.15</v>
      </c>
      <c r="L4" s="29">
        <v>0.01</v>
      </c>
      <c r="M4" s="35">
        <v>0</v>
      </c>
      <c r="N4" s="36">
        <v>0.15</v>
      </c>
      <c r="O4" s="36">
        <v>1.74</v>
      </c>
      <c r="P4" s="4">
        <v>1</v>
      </c>
      <c r="Q4" s="23" t="s">
        <v>491</v>
      </c>
    </row>
    <row r="5" spans="1:17" ht="16" thickBot="1" x14ac:dyDescent="0.4">
      <c r="A5" s="4" t="s">
        <v>212</v>
      </c>
      <c r="B5" s="24" t="s">
        <v>34</v>
      </c>
      <c r="C5" s="24" t="s">
        <v>28</v>
      </c>
      <c r="D5" s="37">
        <v>0.08</v>
      </c>
      <c r="E5" s="29">
        <v>0.01</v>
      </c>
      <c r="F5" s="35">
        <v>0</v>
      </c>
      <c r="G5" s="38">
        <v>0.01</v>
      </c>
      <c r="H5" s="39">
        <v>0.02</v>
      </c>
      <c r="I5" s="40">
        <v>0.06</v>
      </c>
      <c r="J5" s="41">
        <v>1.87</v>
      </c>
      <c r="K5" s="42">
        <v>0.05</v>
      </c>
      <c r="L5" s="35">
        <v>0</v>
      </c>
      <c r="M5" s="35">
        <v>0</v>
      </c>
      <c r="N5" s="43">
        <v>0.03</v>
      </c>
      <c r="O5" s="44">
        <v>1.37</v>
      </c>
      <c r="P5" s="4">
        <v>1</v>
      </c>
      <c r="Q5" s="23" t="s">
        <v>491</v>
      </c>
    </row>
    <row r="6" spans="1:17" ht="16" thickBot="1" x14ac:dyDescent="0.4">
      <c r="A6" s="4" t="s">
        <v>213</v>
      </c>
      <c r="B6" s="24" t="s">
        <v>34</v>
      </c>
      <c r="C6" s="24" t="s">
        <v>28</v>
      </c>
      <c r="D6" s="45">
        <v>0.04</v>
      </c>
      <c r="E6" s="29">
        <v>0.01</v>
      </c>
      <c r="F6" s="35">
        <v>0</v>
      </c>
      <c r="G6" s="35">
        <v>0</v>
      </c>
      <c r="H6" s="39">
        <v>0.02</v>
      </c>
      <c r="I6" s="37">
        <v>0.05</v>
      </c>
      <c r="J6" s="46">
        <v>1.18</v>
      </c>
      <c r="K6" s="47">
        <v>0.04</v>
      </c>
      <c r="L6" s="35">
        <v>0</v>
      </c>
      <c r="M6" s="35">
        <v>0</v>
      </c>
      <c r="N6" s="43">
        <v>0.03</v>
      </c>
      <c r="O6" s="48">
        <v>1.28</v>
      </c>
      <c r="P6" s="4">
        <v>1</v>
      </c>
      <c r="Q6" s="23" t="s">
        <v>491</v>
      </c>
    </row>
    <row r="7" spans="1:17" ht="16" thickBot="1" x14ac:dyDescent="0.4">
      <c r="A7" s="4" t="s">
        <v>214</v>
      </c>
      <c r="B7" s="24" t="s">
        <v>34</v>
      </c>
      <c r="C7" s="24" t="s">
        <v>28</v>
      </c>
      <c r="D7" s="29">
        <v>7.0000000000000007E-2</v>
      </c>
      <c r="E7" s="29">
        <v>0.01</v>
      </c>
      <c r="F7" s="35">
        <v>0</v>
      </c>
      <c r="G7" s="35">
        <v>0</v>
      </c>
      <c r="H7" s="49">
        <v>0.05</v>
      </c>
      <c r="I7" s="37">
        <v>0.05</v>
      </c>
      <c r="J7" s="50">
        <v>1.46</v>
      </c>
      <c r="K7" s="51">
        <v>7.0000000000000007E-2</v>
      </c>
      <c r="L7" s="35">
        <v>0</v>
      </c>
      <c r="M7" s="35">
        <v>0</v>
      </c>
      <c r="N7" s="43">
        <v>0.03</v>
      </c>
      <c r="O7" s="36">
        <v>1.74</v>
      </c>
      <c r="P7" s="4">
        <v>1</v>
      </c>
      <c r="Q7" s="23" t="s">
        <v>491</v>
      </c>
    </row>
    <row r="8" spans="1:17" ht="16" thickBot="1" x14ac:dyDescent="0.4">
      <c r="A8" s="4" t="s">
        <v>215</v>
      </c>
      <c r="B8" s="24" t="s">
        <v>34</v>
      </c>
      <c r="C8" s="24" t="s">
        <v>28</v>
      </c>
      <c r="D8" s="52">
        <v>0.06</v>
      </c>
      <c r="E8" s="29">
        <v>0.01</v>
      </c>
      <c r="F8" s="35">
        <v>0</v>
      </c>
      <c r="G8" s="38">
        <v>0.01</v>
      </c>
      <c r="H8" s="29">
        <v>0.01</v>
      </c>
      <c r="I8" s="53">
        <v>0.03</v>
      </c>
      <c r="J8" s="54">
        <v>1.31</v>
      </c>
      <c r="K8" s="55">
        <v>0.01</v>
      </c>
      <c r="L8" s="35">
        <v>0</v>
      </c>
      <c r="M8" s="35">
        <v>0</v>
      </c>
      <c r="N8" s="56">
        <v>0.02</v>
      </c>
      <c r="O8" s="48">
        <v>1.28</v>
      </c>
      <c r="P8" s="4">
        <v>1</v>
      </c>
      <c r="Q8" s="23" t="s">
        <v>491</v>
      </c>
    </row>
    <row r="9" spans="1:17" ht="16" thickBot="1" x14ac:dyDescent="0.4">
      <c r="A9" s="4" t="s">
        <v>216</v>
      </c>
      <c r="B9" s="24" t="s">
        <v>22</v>
      </c>
      <c r="C9" s="24" t="s">
        <v>28</v>
      </c>
      <c r="D9" s="57">
        <v>0.03</v>
      </c>
      <c r="E9" s="35">
        <v>0</v>
      </c>
      <c r="F9" s="35">
        <v>0</v>
      </c>
      <c r="G9" s="58">
        <v>0.04</v>
      </c>
      <c r="H9" s="29">
        <v>0.01</v>
      </c>
      <c r="I9" s="40">
        <v>0.06</v>
      </c>
      <c r="J9" s="37">
        <v>0.51</v>
      </c>
      <c r="K9" s="29">
        <v>0.03</v>
      </c>
      <c r="L9" s="35">
        <v>0</v>
      </c>
      <c r="M9" s="35">
        <v>0</v>
      </c>
      <c r="N9" s="59">
        <v>0.09</v>
      </c>
      <c r="O9" s="60">
        <v>1.01</v>
      </c>
      <c r="P9" s="4">
        <v>1</v>
      </c>
      <c r="Q9" s="23" t="s">
        <v>491</v>
      </c>
    </row>
    <row r="10" spans="1:17" ht="16" thickBot="1" x14ac:dyDescent="0.4">
      <c r="A10" s="4" t="s">
        <v>217</v>
      </c>
      <c r="B10" s="24" t="s">
        <v>22</v>
      </c>
      <c r="C10" s="24" t="s">
        <v>28</v>
      </c>
      <c r="D10" s="61">
        <v>0.01</v>
      </c>
      <c r="E10" s="35">
        <v>0</v>
      </c>
      <c r="F10" s="35">
        <v>0</v>
      </c>
      <c r="G10" s="35">
        <v>0</v>
      </c>
      <c r="H10" s="39">
        <v>0.02</v>
      </c>
      <c r="I10" s="62">
        <v>0.02</v>
      </c>
      <c r="J10" s="29">
        <v>0.3</v>
      </c>
      <c r="K10" s="35">
        <v>0</v>
      </c>
      <c r="L10" s="35">
        <v>0</v>
      </c>
      <c r="M10" s="35">
        <v>0</v>
      </c>
      <c r="N10" s="56">
        <v>0.02</v>
      </c>
      <c r="O10" s="63">
        <v>0.56999999999999995</v>
      </c>
      <c r="P10" s="4">
        <v>1</v>
      </c>
      <c r="Q10" s="23" t="s">
        <v>491</v>
      </c>
    </row>
    <row r="11" spans="1:17" ht="16" thickBot="1" x14ac:dyDescent="0.4">
      <c r="A11" s="4" t="s">
        <v>218</v>
      </c>
      <c r="B11" s="24" t="s">
        <v>22</v>
      </c>
      <c r="C11" s="24" t="s">
        <v>28</v>
      </c>
      <c r="D11" s="64">
        <v>0.02</v>
      </c>
      <c r="E11" s="29">
        <v>0.01</v>
      </c>
      <c r="F11" s="35">
        <v>0</v>
      </c>
      <c r="G11" s="35">
        <v>0</v>
      </c>
      <c r="H11" s="39">
        <v>0.02</v>
      </c>
      <c r="I11" s="53">
        <v>0.03</v>
      </c>
      <c r="J11" s="65">
        <v>0.39</v>
      </c>
      <c r="K11" s="29">
        <v>0.03</v>
      </c>
      <c r="L11" s="35">
        <v>0</v>
      </c>
      <c r="M11" s="35">
        <v>0</v>
      </c>
      <c r="N11" s="43">
        <v>0.03</v>
      </c>
      <c r="O11" s="66">
        <v>0.51</v>
      </c>
      <c r="P11" s="4">
        <v>1</v>
      </c>
      <c r="Q11" s="23" t="s">
        <v>491</v>
      </c>
    </row>
    <row r="12" spans="1:17" ht="16" thickBot="1" x14ac:dyDescent="0.4">
      <c r="A12" s="4" t="s">
        <v>219</v>
      </c>
      <c r="B12" s="24" t="s">
        <v>22</v>
      </c>
      <c r="C12" s="24" t="s">
        <v>28</v>
      </c>
      <c r="D12" s="64">
        <v>0.02</v>
      </c>
      <c r="E12" s="35">
        <v>0</v>
      </c>
      <c r="F12" s="35">
        <v>0</v>
      </c>
      <c r="G12" s="35">
        <v>0</v>
      </c>
      <c r="H12" s="29">
        <v>0.01</v>
      </c>
      <c r="I12" s="53">
        <v>0.03</v>
      </c>
      <c r="J12" s="67">
        <v>0.23</v>
      </c>
      <c r="K12" s="68">
        <v>0.09</v>
      </c>
      <c r="L12" s="35">
        <v>0</v>
      </c>
      <c r="M12" s="35">
        <v>0</v>
      </c>
      <c r="N12" s="69">
        <v>0.06</v>
      </c>
      <c r="O12" s="70">
        <v>0.76</v>
      </c>
      <c r="P12" s="4">
        <v>1</v>
      </c>
      <c r="Q12" s="23" t="s">
        <v>491</v>
      </c>
    </row>
    <row r="13" spans="1:17" ht="16" thickBot="1" x14ac:dyDescent="0.4">
      <c r="A13" s="4" t="s">
        <v>220</v>
      </c>
      <c r="B13" s="24" t="s">
        <v>34</v>
      </c>
      <c r="C13" s="24" t="s">
        <v>87</v>
      </c>
      <c r="D13" s="71">
        <v>0.1</v>
      </c>
      <c r="E13" s="29">
        <v>0.01</v>
      </c>
      <c r="F13" s="72">
        <v>7.0000000000000007E-2</v>
      </c>
      <c r="G13" s="54">
        <v>1.88</v>
      </c>
      <c r="H13" s="29">
        <v>0.01</v>
      </c>
      <c r="I13" s="73">
        <v>0.11</v>
      </c>
      <c r="J13" s="74">
        <v>0.72</v>
      </c>
      <c r="K13" s="55">
        <v>0.01</v>
      </c>
      <c r="L13" s="47">
        <v>0.02</v>
      </c>
      <c r="M13" s="35">
        <v>0</v>
      </c>
      <c r="N13" s="75">
        <v>0.08</v>
      </c>
      <c r="O13" s="76">
        <v>0.63</v>
      </c>
      <c r="P13" s="4">
        <v>1</v>
      </c>
      <c r="Q13" s="23" t="s">
        <v>491</v>
      </c>
    </row>
    <row r="14" spans="1:17" ht="16" thickBot="1" x14ac:dyDescent="0.4">
      <c r="A14" s="4" t="s">
        <v>221</v>
      </c>
      <c r="B14" s="24" t="s">
        <v>22</v>
      </c>
      <c r="C14" s="24" t="s">
        <v>61</v>
      </c>
      <c r="D14" s="52">
        <v>0.06</v>
      </c>
      <c r="E14" s="35">
        <v>0</v>
      </c>
      <c r="F14" s="35">
        <v>0</v>
      </c>
      <c r="G14" s="35">
        <v>0</v>
      </c>
      <c r="H14" s="35">
        <v>0</v>
      </c>
      <c r="I14" s="77">
        <v>0.22</v>
      </c>
      <c r="J14" s="78">
        <v>0.11</v>
      </c>
      <c r="K14" s="35">
        <v>0</v>
      </c>
      <c r="L14" s="35">
        <v>0</v>
      </c>
      <c r="M14" s="35">
        <v>0</v>
      </c>
      <c r="N14" s="79">
        <v>2.1999999999999999E-2</v>
      </c>
      <c r="O14" s="29">
        <v>0.01</v>
      </c>
      <c r="P14" s="4">
        <v>1</v>
      </c>
      <c r="Q14" s="23" t="s">
        <v>491</v>
      </c>
    </row>
    <row r="15" spans="1:17" ht="16" thickBot="1" x14ac:dyDescent="0.4">
      <c r="A15" s="4" t="s">
        <v>222</v>
      </c>
      <c r="B15" s="24" t="s">
        <v>22</v>
      </c>
      <c r="C15" s="24" t="s">
        <v>61</v>
      </c>
      <c r="D15" s="45">
        <v>0.04</v>
      </c>
      <c r="E15" s="35">
        <v>0</v>
      </c>
      <c r="F15" s="35">
        <v>0</v>
      </c>
      <c r="G15" s="35">
        <v>0</v>
      </c>
      <c r="H15" s="35">
        <v>0</v>
      </c>
      <c r="I15" s="80">
        <v>0.25</v>
      </c>
      <c r="J15" s="29">
        <v>0.3</v>
      </c>
      <c r="K15" s="35">
        <v>0</v>
      </c>
      <c r="L15" s="35">
        <v>0</v>
      </c>
      <c r="M15" s="81">
        <v>0.01</v>
      </c>
      <c r="N15" s="75">
        <v>0.08</v>
      </c>
      <c r="O15" s="29">
        <v>0.01</v>
      </c>
      <c r="P15" s="4">
        <v>1</v>
      </c>
      <c r="Q15" s="23" t="s">
        <v>491</v>
      </c>
    </row>
    <row r="16" spans="1:17" ht="16" thickBot="1" x14ac:dyDescent="0.4">
      <c r="A16" s="4" t="s">
        <v>223</v>
      </c>
      <c r="B16" s="24" t="s">
        <v>22</v>
      </c>
      <c r="C16" s="24" t="s">
        <v>61</v>
      </c>
      <c r="D16" s="37">
        <v>0.08</v>
      </c>
      <c r="E16" s="35">
        <v>0</v>
      </c>
      <c r="F16" s="35">
        <v>0</v>
      </c>
      <c r="G16" s="35">
        <v>0</v>
      </c>
      <c r="H16" s="35">
        <v>0</v>
      </c>
      <c r="I16" s="82">
        <v>0.23</v>
      </c>
      <c r="J16" s="83">
        <v>0.26</v>
      </c>
      <c r="K16" s="35">
        <v>0</v>
      </c>
      <c r="L16" s="35">
        <v>0</v>
      </c>
      <c r="M16" s="35">
        <v>0</v>
      </c>
      <c r="N16" s="69">
        <v>0.06</v>
      </c>
      <c r="O16" s="35">
        <v>0</v>
      </c>
      <c r="P16" s="4">
        <v>1</v>
      </c>
      <c r="Q16" s="23" t="s">
        <v>491</v>
      </c>
    </row>
    <row r="17" spans="1:17" ht="16" thickBot="1" x14ac:dyDescent="0.4">
      <c r="A17" s="4" t="s">
        <v>224</v>
      </c>
      <c r="B17" s="24" t="s">
        <v>22</v>
      </c>
      <c r="C17" s="24" t="s">
        <v>28</v>
      </c>
      <c r="D17" s="57">
        <v>0.03</v>
      </c>
      <c r="E17" s="35">
        <v>0</v>
      </c>
      <c r="F17" s="62">
        <v>0.02</v>
      </c>
      <c r="G17" s="84">
        <v>0.43</v>
      </c>
      <c r="H17" s="35">
        <v>0</v>
      </c>
      <c r="I17" s="29">
        <v>0.04</v>
      </c>
      <c r="J17" s="83">
        <v>0.26</v>
      </c>
      <c r="K17" s="29">
        <v>0.03</v>
      </c>
      <c r="L17" s="85">
        <v>0.23</v>
      </c>
      <c r="M17" s="81">
        <v>0.01</v>
      </c>
      <c r="N17" s="43">
        <v>0.03</v>
      </c>
      <c r="O17" s="86">
        <v>0.22</v>
      </c>
      <c r="P17" s="4">
        <v>1</v>
      </c>
      <c r="Q17" s="23" t="s">
        <v>491</v>
      </c>
    </row>
    <row r="18" spans="1:17" ht="16" thickBot="1" x14ac:dyDescent="0.4">
      <c r="A18" s="4" t="s">
        <v>225</v>
      </c>
      <c r="B18" s="24" t="s">
        <v>34</v>
      </c>
      <c r="C18" s="24" t="s">
        <v>188</v>
      </c>
      <c r="D18" s="87">
        <v>0.05</v>
      </c>
      <c r="E18" s="29">
        <v>0.01</v>
      </c>
      <c r="F18" s="62">
        <v>0.02</v>
      </c>
      <c r="G18" s="29">
        <v>1</v>
      </c>
      <c r="H18" s="29">
        <v>0.01</v>
      </c>
      <c r="I18" s="40">
        <v>0.06</v>
      </c>
      <c r="J18" s="46">
        <v>1.18</v>
      </c>
      <c r="K18" s="88">
        <v>0.1</v>
      </c>
      <c r="L18" s="89">
        <v>0.35</v>
      </c>
      <c r="M18" s="81">
        <v>0.01</v>
      </c>
      <c r="N18" s="56">
        <v>0.02</v>
      </c>
      <c r="O18" s="90">
        <v>0.65</v>
      </c>
      <c r="P18" s="4">
        <v>1</v>
      </c>
      <c r="Q18" s="23" t="s">
        <v>491</v>
      </c>
    </row>
    <row r="19" spans="1:17" ht="16" thickBot="1" x14ac:dyDescent="0.4">
      <c r="A19" s="4" t="s">
        <v>226</v>
      </c>
      <c r="B19" s="24" t="s">
        <v>34</v>
      </c>
      <c r="C19" s="24" t="s">
        <v>87</v>
      </c>
      <c r="D19" s="52">
        <v>0.06</v>
      </c>
      <c r="E19" s="35">
        <v>0</v>
      </c>
      <c r="F19" s="91">
        <v>0.08</v>
      </c>
      <c r="G19" s="54">
        <v>1.86</v>
      </c>
      <c r="H19" s="29">
        <v>0.01</v>
      </c>
      <c r="I19" s="92">
        <v>0.18</v>
      </c>
      <c r="J19" s="79">
        <v>1.8</v>
      </c>
      <c r="K19" s="93">
        <v>0.18</v>
      </c>
      <c r="L19" s="86">
        <v>0.1</v>
      </c>
      <c r="M19" s="81">
        <v>0.01</v>
      </c>
      <c r="N19" s="56">
        <v>0.02</v>
      </c>
      <c r="O19" s="94">
        <v>0.21</v>
      </c>
      <c r="P19" s="4">
        <v>2</v>
      </c>
      <c r="Q19" s="23" t="s">
        <v>470</v>
      </c>
    </row>
    <row r="20" spans="1:17" ht="16" thickBot="1" x14ac:dyDescent="0.4">
      <c r="A20" s="4" t="s">
        <v>227</v>
      </c>
      <c r="B20" s="24" t="s">
        <v>34</v>
      </c>
      <c r="C20" s="24" t="s">
        <v>87</v>
      </c>
      <c r="D20" s="37">
        <v>0.08</v>
      </c>
      <c r="E20" s="35">
        <v>0</v>
      </c>
      <c r="F20" s="95">
        <v>0.09</v>
      </c>
      <c r="G20" s="91">
        <v>2.04</v>
      </c>
      <c r="H20" s="29">
        <v>0.01</v>
      </c>
      <c r="I20" s="96">
        <v>0.26</v>
      </c>
      <c r="J20" s="97">
        <v>2.2799999999999998</v>
      </c>
      <c r="K20" s="98">
        <v>0.28000000000000003</v>
      </c>
      <c r="L20" s="88">
        <v>0.08</v>
      </c>
      <c r="M20" s="35">
        <v>0</v>
      </c>
      <c r="N20" s="56">
        <v>0.02</v>
      </c>
      <c r="O20" s="94">
        <v>0.21</v>
      </c>
      <c r="P20" s="4">
        <v>2</v>
      </c>
      <c r="Q20" s="23" t="s">
        <v>470</v>
      </c>
    </row>
    <row r="21" spans="1:17" ht="16" thickBot="1" x14ac:dyDescent="0.4">
      <c r="A21" s="4" t="s">
        <v>228</v>
      </c>
      <c r="B21" s="24" t="s">
        <v>34</v>
      </c>
      <c r="C21" s="24" t="s">
        <v>32</v>
      </c>
      <c r="D21" s="71">
        <v>0.1</v>
      </c>
      <c r="E21" s="35">
        <v>0</v>
      </c>
      <c r="F21" s="29">
        <v>0.04</v>
      </c>
      <c r="G21" s="97">
        <v>2.68</v>
      </c>
      <c r="H21" s="39">
        <v>0.02</v>
      </c>
      <c r="I21" s="32">
        <v>0.17</v>
      </c>
      <c r="J21" s="99">
        <v>3.84</v>
      </c>
      <c r="K21" s="100">
        <v>0.13</v>
      </c>
      <c r="L21" s="47">
        <v>0.02</v>
      </c>
      <c r="M21" s="35">
        <v>0</v>
      </c>
      <c r="N21" s="35">
        <v>0</v>
      </c>
      <c r="O21" s="40">
        <v>7.0000000000000007E-2</v>
      </c>
      <c r="P21" s="4">
        <v>2</v>
      </c>
      <c r="Q21" s="23" t="s">
        <v>470</v>
      </c>
    </row>
    <row r="22" spans="1:17" ht="16" thickBot="1" x14ac:dyDescent="0.4">
      <c r="A22" s="4" t="s">
        <v>229</v>
      </c>
      <c r="B22" s="24" t="s">
        <v>34</v>
      </c>
      <c r="C22" s="24" t="s">
        <v>32</v>
      </c>
      <c r="D22" s="87">
        <v>0.05</v>
      </c>
      <c r="E22" s="39">
        <v>0.02</v>
      </c>
      <c r="F22" s="101">
        <v>0.05</v>
      </c>
      <c r="G22" s="34">
        <v>2.42</v>
      </c>
      <c r="H22" s="39">
        <v>0.02</v>
      </c>
      <c r="I22" s="102">
        <v>0.19</v>
      </c>
      <c r="J22" s="103">
        <v>3.49</v>
      </c>
      <c r="K22" s="104">
        <v>0.19</v>
      </c>
      <c r="L22" s="47">
        <v>0.02</v>
      </c>
      <c r="M22" s="35">
        <v>0</v>
      </c>
      <c r="N22" s="35">
        <v>0</v>
      </c>
      <c r="O22" s="37">
        <v>0.04</v>
      </c>
      <c r="P22" s="4">
        <v>2</v>
      </c>
      <c r="Q22" s="23" t="s">
        <v>470</v>
      </c>
    </row>
    <row r="23" spans="1:17" ht="16" thickBot="1" x14ac:dyDescent="0.4">
      <c r="A23" s="4" t="s">
        <v>230</v>
      </c>
      <c r="B23" s="24" t="s">
        <v>25</v>
      </c>
      <c r="C23" s="24" t="s">
        <v>21</v>
      </c>
      <c r="D23" s="105">
        <v>0.25</v>
      </c>
      <c r="E23" s="29">
        <v>0.01</v>
      </c>
      <c r="F23" s="106">
        <v>0.1</v>
      </c>
      <c r="G23" s="107">
        <v>4.67</v>
      </c>
      <c r="H23" s="39">
        <v>0.02</v>
      </c>
      <c r="I23" s="53">
        <v>0.03</v>
      </c>
      <c r="J23" s="108">
        <v>0.2</v>
      </c>
      <c r="K23" s="109">
        <v>0.27</v>
      </c>
      <c r="L23" s="29">
        <v>0.01</v>
      </c>
      <c r="M23" s="35">
        <v>0</v>
      </c>
      <c r="N23" s="35">
        <v>0</v>
      </c>
      <c r="O23" s="35">
        <v>0</v>
      </c>
      <c r="P23" s="4">
        <v>2</v>
      </c>
      <c r="Q23" s="23" t="s">
        <v>470</v>
      </c>
    </row>
    <row r="24" spans="1:17" ht="16" thickBot="1" x14ac:dyDescent="0.4">
      <c r="A24" s="4" t="s">
        <v>231</v>
      </c>
      <c r="B24" s="24" t="s">
        <v>25</v>
      </c>
      <c r="C24" s="24" t="s">
        <v>21</v>
      </c>
      <c r="D24" s="29">
        <v>7.0000000000000007E-2</v>
      </c>
      <c r="E24" s="29">
        <v>0.01</v>
      </c>
      <c r="F24" s="101">
        <v>0.05</v>
      </c>
      <c r="G24" s="34">
        <v>2.41</v>
      </c>
      <c r="H24" s="39">
        <v>0.02</v>
      </c>
      <c r="I24" s="50">
        <v>0.1</v>
      </c>
      <c r="J24" s="34">
        <v>1.96</v>
      </c>
      <c r="K24" s="68">
        <v>0.09</v>
      </c>
      <c r="L24" s="35">
        <v>0</v>
      </c>
      <c r="M24" s="35">
        <v>0</v>
      </c>
      <c r="N24" s="35">
        <v>0</v>
      </c>
      <c r="O24" s="35">
        <v>0</v>
      </c>
      <c r="P24" s="4">
        <v>2</v>
      </c>
      <c r="Q24" s="23" t="s">
        <v>470</v>
      </c>
    </row>
    <row r="25" spans="1:17" ht="16" thickBot="1" x14ac:dyDescent="0.4">
      <c r="A25" s="4" t="s">
        <v>232</v>
      </c>
      <c r="B25" s="24" t="s">
        <v>34</v>
      </c>
      <c r="C25" s="24" t="s">
        <v>32</v>
      </c>
      <c r="D25" s="71">
        <v>0.1</v>
      </c>
      <c r="E25" s="29">
        <v>0.01</v>
      </c>
      <c r="F25" s="106">
        <v>0.1</v>
      </c>
      <c r="G25" s="79">
        <v>2.2599999999999998</v>
      </c>
      <c r="H25" s="110">
        <v>0.03</v>
      </c>
      <c r="I25" s="92">
        <v>0.18</v>
      </c>
      <c r="J25" s="94">
        <v>1.48</v>
      </c>
      <c r="K25" s="51">
        <v>7.0000000000000007E-2</v>
      </c>
      <c r="L25" s="35">
        <v>0</v>
      </c>
      <c r="M25" s="35">
        <v>0</v>
      </c>
      <c r="N25" s="35">
        <v>0</v>
      </c>
      <c r="O25" s="35">
        <v>0</v>
      </c>
      <c r="P25" s="4">
        <v>2</v>
      </c>
      <c r="Q25" s="23" t="s">
        <v>470</v>
      </c>
    </row>
    <row r="26" spans="1:17" ht="16" thickBot="1" x14ac:dyDescent="0.4">
      <c r="A26" s="4" t="s">
        <v>233</v>
      </c>
      <c r="B26" s="24" t="s">
        <v>34</v>
      </c>
      <c r="C26" s="24" t="s">
        <v>87</v>
      </c>
      <c r="D26" s="87">
        <v>0.05</v>
      </c>
      <c r="E26" s="29">
        <v>0.01</v>
      </c>
      <c r="F26" s="91">
        <v>0.08</v>
      </c>
      <c r="G26" s="111">
        <v>1.59</v>
      </c>
      <c r="H26" s="110">
        <v>0.03</v>
      </c>
      <c r="I26" s="96">
        <v>0.26</v>
      </c>
      <c r="J26" s="100">
        <v>1.73</v>
      </c>
      <c r="K26" s="93">
        <v>0.18</v>
      </c>
      <c r="L26" s="51">
        <v>0.05</v>
      </c>
      <c r="M26" s="35">
        <v>0</v>
      </c>
      <c r="N26" s="112">
        <v>0.01</v>
      </c>
      <c r="O26" s="71">
        <v>0.12</v>
      </c>
      <c r="P26" s="4">
        <v>2</v>
      </c>
      <c r="Q26" s="23" t="s">
        <v>470</v>
      </c>
    </row>
    <row r="27" spans="1:17" ht="16" thickBot="1" x14ac:dyDescent="0.4">
      <c r="A27" s="4" t="s">
        <v>234</v>
      </c>
      <c r="B27" s="24" t="s">
        <v>34</v>
      </c>
      <c r="C27" s="24" t="s">
        <v>87</v>
      </c>
      <c r="D27" s="57">
        <v>0.03</v>
      </c>
      <c r="E27" s="29">
        <v>0.01</v>
      </c>
      <c r="F27" s="72">
        <v>7.0000000000000007E-2</v>
      </c>
      <c r="G27" s="37">
        <v>1.1499999999999999</v>
      </c>
      <c r="H27" s="29">
        <v>0.01</v>
      </c>
      <c r="I27" s="80">
        <v>0.25</v>
      </c>
      <c r="J27" s="113">
        <v>1.4</v>
      </c>
      <c r="K27" s="113">
        <v>0.11</v>
      </c>
      <c r="L27" s="47">
        <v>0.02</v>
      </c>
      <c r="M27" s="35">
        <v>0</v>
      </c>
      <c r="N27" s="112">
        <v>0.01</v>
      </c>
      <c r="O27" s="40">
        <v>7.0000000000000007E-2</v>
      </c>
      <c r="P27" s="4">
        <v>2</v>
      </c>
      <c r="Q27" s="23" t="s">
        <v>470</v>
      </c>
    </row>
    <row r="28" spans="1:17" ht="16" thickBot="1" x14ac:dyDescent="0.4">
      <c r="A28" s="4" t="s">
        <v>235</v>
      </c>
      <c r="B28" s="24" t="s">
        <v>34</v>
      </c>
      <c r="C28" s="24" t="s">
        <v>188</v>
      </c>
      <c r="D28" s="71">
        <v>0.1</v>
      </c>
      <c r="E28" s="29">
        <v>0.01</v>
      </c>
      <c r="F28" s="114">
        <v>0.06</v>
      </c>
      <c r="G28" s="111">
        <v>1.62</v>
      </c>
      <c r="H28" s="29">
        <v>0.01</v>
      </c>
      <c r="I28" s="77">
        <v>0.22</v>
      </c>
      <c r="J28" s="115">
        <v>2.9</v>
      </c>
      <c r="K28" s="88">
        <v>0.1</v>
      </c>
      <c r="L28" s="29">
        <v>0.01</v>
      </c>
      <c r="M28" s="81">
        <v>0.01</v>
      </c>
      <c r="N28" s="116">
        <v>0.04</v>
      </c>
      <c r="O28" s="65">
        <v>0.03</v>
      </c>
      <c r="P28" s="4">
        <v>2</v>
      </c>
      <c r="Q28" s="23" t="s">
        <v>470</v>
      </c>
    </row>
    <row r="29" spans="1:17" ht="16" thickBot="1" x14ac:dyDescent="0.4">
      <c r="A29" s="4" t="s">
        <v>236</v>
      </c>
      <c r="B29" s="24" t="s">
        <v>34</v>
      </c>
      <c r="C29" s="24" t="s">
        <v>188</v>
      </c>
      <c r="D29" s="117">
        <v>0.18</v>
      </c>
      <c r="E29" s="29">
        <v>0.01</v>
      </c>
      <c r="F29" s="101">
        <v>0.05</v>
      </c>
      <c r="G29" s="118">
        <v>2.3199999999999998</v>
      </c>
      <c r="H29" s="110">
        <v>0.03</v>
      </c>
      <c r="I29" s="32">
        <v>0.17</v>
      </c>
      <c r="J29" s="98">
        <v>3.8</v>
      </c>
      <c r="K29" s="108">
        <v>0.02</v>
      </c>
      <c r="L29" s="29">
        <v>0.01</v>
      </c>
      <c r="M29" s="81">
        <v>0.01</v>
      </c>
      <c r="N29" s="77">
        <v>0.05</v>
      </c>
      <c r="O29" s="119">
        <v>0.02</v>
      </c>
      <c r="P29" s="4">
        <v>2</v>
      </c>
      <c r="Q29" s="23" t="s">
        <v>470</v>
      </c>
    </row>
    <row r="30" spans="1:17" ht="16" thickBot="1" x14ac:dyDescent="0.4">
      <c r="A30" s="4" t="s">
        <v>237</v>
      </c>
      <c r="B30" s="24" t="s">
        <v>34</v>
      </c>
      <c r="C30" s="24" t="s">
        <v>26</v>
      </c>
      <c r="D30" s="120">
        <v>0.28000000000000003</v>
      </c>
      <c r="E30" s="29">
        <v>0.01</v>
      </c>
      <c r="F30" s="35">
        <v>0</v>
      </c>
      <c r="G30" s="38">
        <v>0.01</v>
      </c>
      <c r="H30" s="35">
        <v>0</v>
      </c>
      <c r="I30" s="121">
        <v>0.15</v>
      </c>
      <c r="J30" s="122">
        <v>4.99</v>
      </c>
      <c r="K30" s="55">
        <v>0.01</v>
      </c>
      <c r="L30" s="29">
        <v>0.01</v>
      </c>
      <c r="M30" s="81">
        <v>0.01</v>
      </c>
      <c r="N30" s="35">
        <v>0</v>
      </c>
      <c r="O30" s="40">
        <v>7.0000000000000007E-2</v>
      </c>
      <c r="P30" s="4">
        <v>2</v>
      </c>
      <c r="Q30" s="23" t="s">
        <v>470</v>
      </c>
    </row>
    <row r="31" spans="1:17" ht="16" thickBot="1" x14ac:dyDescent="0.4">
      <c r="A31" s="4" t="s">
        <v>238</v>
      </c>
      <c r="B31" s="24" t="s">
        <v>34</v>
      </c>
      <c r="C31" s="24" t="s">
        <v>26</v>
      </c>
      <c r="D31" s="76">
        <v>0.24</v>
      </c>
      <c r="E31" s="39">
        <v>0.02</v>
      </c>
      <c r="F31" s="35">
        <v>0</v>
      </c>
      <c r="G31" s="38">
        <v>0.01</v>
      </c>
      <c r="H31" s="35">
        <v>0</v>
      </c>
      <c r="I31" s="73">
        <v>0.11</v>
      </c>
      <c r="J31" s="99">
        <v>3.84</v>
      </c>
      <c r="K31" s="108">
        <v>0.02</v>
      </c>
      <c r="L31" s="29">
        <v>0.01</v>
      </c>
      <c r="M31" s="81">
        <v>0.01</v>
      </c>
      <c r="N31" s="35">
        <v>0</v>
      </c>
      <c r="O31" s="40">
        <v>7.0000000000000007E-2</v>
      </c>
      <c r="P31" s="4">
        <v>2</v>
      </c>
      <c r="Q31" s="23" t="s">
        <v>470</v>
      </c>
    </row>
    <row r="32" spans="1:17" ht="16" thickBot="1" x14ac:dyDescent="0.4">
      <c r="A32" s="4" t="s">
        <v>239</v>
      </c>
      <c r="B32" s="24" t="s">
        <v>34</v>
      </c>
      <c r="C32" s="24" t="s">
        <v>26</v>
      </c>
      <c r="D32" s="85">
        <v>0.21</v>
      </c>
      <c r="E32" s="29">
        <v>0.01</v>
      </c>
      <c r="F32" s="35">
        <v>0</v>
      </c>
      <c r="G32" s="38">
        <v>0.01</v>
      </c>
      <c r="H32" s="35">
        <v>0</v>
      </c>
      <c r="I32" s="123">
        <v>0.13</v>
      </c>
      <c r="J32" s="124">
        <v>4.4000000000000004</v>
      </c>
      <c r="K32" s="108">
        <v>0.02</v>
      </c>
      <c r="L32" s="35">
        <v>0</v>
      </c>
      <c r="M32" s="35">
        <v>0</v>
      </c>
      <c r="N32" s="35">
        <v>0</v>
      </c>
      <c r="O32" s="125">
        <v>0.05</v>
      </c>
      <c r="P32" s="4">
        <v>2</v>
      </c>
      <c r="Q32" s="23" t="s">
        <v>470</v>
      </c>
    </row>
    <row r="33" spans="1:17" ht="16" thickBot="1" x14ac:dyDescent="0.4">
      <c r="A33" s="4" t="s">
        <v>240</v>
      </c>
      <c r="B33" s="24" t="s">
        <v>34</v>
      </c>
      <c r="C33" s="24" t="s">
        <v>26</v>
      </c>
      <c r="D33" s="126">
        <v>8.7999999999999995E-2</v>
      </c>
      <c r="E33" s="127">
        <v>5.3999999999999999E-2</v>
      </c>
      <c r="F33" s="35">
        <v>0</v>
      </c>
      <c r="G33" s="38">
        <v>0.01</v>
      </c>
      <c r="H33" s="35">
        <v>0</v>
      </c>
      <c r="I33" s="128">
        <v>7.0000000000000007E-2</v>
      </c>
      <c r="J33" s="129">
        <v>2.68</v>
      </c>
      <c r="K33" s="55">
        <v>0.01</v>
      </c>
      <c r="L33" s="29">
        <v>0.01</v>
      </c>
      <c r="M33" s="81">
        <v>0.01</v>
      </c>
      <c r="N33" s="35">
        <v>0</v>
      </c>
      <c r="O33" s="65">
        <v>0.03</v>
      </c>
      <c r="P33" s="4">
        <v>2</v>
      </c>
      <c r="Q33" s="23" t="s">
        <v>470</v>
      </c>
    </row>
    <row r="34" spans="1:17" ht="16" thickBot="1" x14ac:dyDescent="0.4">
      <c r="A34" s="4" t="s">
        <v>241</v>
      </c>
      <c r="B34" s="24" t="s">
        <v>34</v>
      </c>
      <c r="C34" s="24" t="s">
        <v>26</v>
      </c>
      <c r="D34" s="117">
        <v>0.18</v>
      </c>
      <c r="E34" s="29">
        <v>0.01</v>
      </c>
      <c r="F34" s="35">
        <v>0</v>
      </c>
      <c r="G34" s="38">
        <v>0.01</v>
      </c>
      <c r="H34" s="35">
        <v>0</v>
      </c>
      <c r="I34" s="50">
        <v>0.1</v>
      </c>
      <c r="J34" s="103">
        <v>3.51</v>
      </c>
      <c r="K34" s="55">
        <v>0.01</v>
      </c>
      <c r="L34" s="29">
        <v>0.01</v>
      </c>
      <c r="M34" s="81">
        <v>0.01</v>
      </c>
      <c r="N34" s="35">
        <v>0</v>
      </c>
      <c r="O34" s="42">
        <v>0.06</v>
      </c>
      <c r="P34" s="4">
        <v>2</v>
      </c>
      <c r="Q34" s="23" t="s">
        <v>470</v>
      </c>
    </row>
    <row r="35" spans="1:17" ht="16" thickBot="1" x14ac:dyDescent="0.4">
      <c r="A35" s="4" t="s">
        <v>242</v>
      </c>
      <c r="B35" s="24" t="s">
        <v>34</v>
      </c>
      <c r="C35" s="24" t="s">
        <v>26</v>
      </c>
      <c r="D35" s="39">
        <v>0.13</v>
      </c>
      <c r="E35" s="29">
        <v>0.01</v>
      </c>
      <c r="F35" s="35">
        <v>0</v>
      </c>
      <c r="G35" s="38">
        <v>0.01</v>
      </c>
      <c r="H35" s="35">
        <v>0</v>
      </c>
      <c r="I35" s="40">
        <v>0.06</v>
      </c>
      <c r="J35" s="130">
        <v>3.07</v>
      </c>
      <c r="K35" s="35">
        <v>0</v>
      </c>
      <c r="L35" s="29">
        <v>0.01</v>
      </c>
      <c r="M35" s="35">
        <v>0</v>
      </c>
      <c r="N35" s="35">
        <v>0</v>
      </c>
      <c r="O35" s="65">
        <v>0.03</v>
      </c>
      <c r="P35" s="4">
        <v>2</v>
      </c>
      <c r="Q35" s="23" t="s">
        <v>470</v>
      </c>
    </row>
    <row r="36" spans="1:17" ht="16" thickBot="1" x14ac:dyDescent="0.4">
      <c r="A36" s="4" t="s">
        <v>243</v>
      </c>
      <c r="B36" s="24" t="s">
        <v>34</v>
      </c>
      <c r="C36" s="24" t="s">
        <v>26</v>
      </c>
      <c r="D36" s="131">
        <v>0.11</v>
      </c>
      <c r="E36" s="39">
        <v>0.02</v>
      </c>
      <c r="F36" s="35">
        <v>0</v>
      </c>
      <c r="G36" s="35">
        <v>0</v>
      </c>
      <c r="H36" s="35">
        <v>0</v>
      </c>
      <c r="I36" s="128">
        <v>7.0000000000000007E-2</v>
      </c>
      <c r="J36" s="104">
        <v>2.52</v>
      </c>
      <c r="K36" s="35">
        <v>0</v>
      </c>
      <c r="L36" s="35">
        <v>0</v>
      </c>
      <c r="M36" s="35">
        <v>0</v>
      </c>
      <c r="N36" s="35">
        <v>0</v>
      </c>
      <c r="O36" s="65">
        <v>0.03</v>
      </c>
      <c r="P36" s="4">
        <v>2</v>
      </c>
      <c r="Q36" s="23" t="s">
        <v>470</v>
      </c>
    </row>
    <row r="37" spans="1:17" ht="16" thickBot="1" x14ac:dyDescent="0.4">
      <c r="A37" s="4" t="s">
        <v>244</v>
      </c>
      <c r="B37" s="24" t="s">
        <v>34</v>
      </c>
      <c r="C37" s="24" t="s">
        <v>66</v>
      </c>
      <c r="D37" s="61">
        <v>0.01</v>
      </c>
      <c r="E37" s="132">
        <v>3.3000000000000002E-2</v>
      </c>
      <c r="F37" s="35">
        <v>0</v>
      </c>
      <c r="G37" s="38">
        <v>0.01</v>
      </c>
      <c r="H37" s="35">
        <v>0</v>
      </c>
      <c r="I37" s="79">
        <v>0.12</v>
      </c>
      <c r="J37" s="133">
        <v>1.349</v>
      </c>
      <c r="K37" s="55">
        <v>0.01</v>
      </c>
      <c r="L37" s="35">
        <v>0</v>
      </c>
      <c r="M37" s="35">
        <v>0</v>
      </c>
      <c r="N37" s="35">
        <v>0</v>
      </c>
      <c r="O37" s="119">
        <v>0.02</v>
      </c>
      <c r="P37" s="4">
        <v>2</v>
      </c>
      <c r="Q37" s="23" t="s">
        <v>470</v>
      </c>
    </row>
    <row r="38" spans="1:17" ht="16" thickBot="1" x14ac:dyDescent="0.4">
      <c r="A38" s="4" t="s">
        <v>245</v>
      </c>
      <c r="B38" s="24" t="s">
        <v>34</v>
      </c>
      <c r="C38" s="24" t="s">
        <v>64</v>
      </c>
      <c r="D38" s="50">
        <v>0.123</v>
      </c>
      <c r="E38" s="29">
        <v>0.01</v>
      </c>
      <c r="F38" s="35">
        <v>0</v>
      </c>
      <c r="G38" s="31">
        <v>0.03</v>
      </c>
      <c r="H38" s="35">
        <v>0</v>
      </c>
      <c r="I38" s="53">
        <v>0.03</v>
      </c>
      <c r="J38" s="73">
        <v>1.627</v>
      </c>
      <c r="K38" s="35">
        <v>0</v>
      </c>
      <c r="L38" s="35">
        <v>0</v>
      </c>
      <c r="M38" s="35">
        <v>0</v>
      </c>
      <c r="N38" s="35">
        <v>0</v>
      </c>
      <c r="O38" s="65">
        <v>0.03</v>
      </c>
      <c r="P38" s="4">
        <v>2</v>
      </c>
      <c r="Q38" s="23" t="s">
        <v>470</v>
      </c>
    </row>
    <row r="39" spans="1:17" ht="16" thickBot="1" x14ac:dyDescent="0.4">
      <c r="A39" s="4" t="s">
        <v>246</v>
      </c>
      <c r="B39" s="24" t="s">
        <v>25</v>
      </c>
      <c r="C39" s="24" t="s">
        <v>21</v>
      </c>
      <c r="D39" s="52">
        <v>0.06</v>
      </c>
      <c r="E39" s="35">
        <v>0</v>
      </c>
      <c r="F39" s="30">
        <v>0.01</v>
      </c>
      <c r="G39" s="134">
        <v>0.47</v>
      </c>
      <c r="H39" s="29">
        <v>0.01</v>
      </c>
      <c r="I39" s="121">
        <v>0.15</v>
      </c>
      <c r="J39" s="135">
        <v>3.56</v>
      </c>
      <c r="K39" s="98">
        <v>0.28000000000000003</v>
      </c>
      <c r="L39" s="35">
        <v>0</v>
      </c>
      <c r="M39" s="35">
        <v>0</v>
      </c>
      <c r="N39" s="35">
        <v>0</v>
      </c>
      <c r="O39" s="125">
        <v>0.05</v>
      </c>
      <c r="P39" s="4">
        <v>2</v>
      </c>
      <c r="Q39" s="23" t="s">
        <v>470</v>
      </c>
    </row>
    <row r="40" spans="1:17" ht="16" thickBot="1" x14ac:dyDescent="0.4">
      <c r="A40" s="4" t="s">
        <v>247</v>
      </c>
      <c r="B40" s="24" t="s">
        <v>248</v>
      </c>
      <c r="C40" s="24" t="s">
        <v>82</v>
      </c>
      <c r="D40" s="29">
        <v>7.0000000000000007E-2</v>
      </c>
      <c r="E40" s="35">
        <v>0</v>
      </c>
      <c r="F40" s="35">
        <v>0</v>
      </c>
      <c r="G40" s="136">
        <v>0.11</v>
      </c>
      <c r="H40" s="29">
        <v>0.01</v>
      </c>
      <c r="I40" s="137">
        <v>0.14000000000000001</v>
      </c>
      <c r="J40" s="138">
        <v>2.8</v>
      </c>
      <c r="K40" s="88">
        <v>0.1</v>
      </c>
      <c r="L40" s="35">
        <v>0</v>
      </c>
      <c r="M40" s="81">
        <v>0.01</v>
      </c>
      <c r="N40" s="35">
        <v>0</v>
      </c>
      <c r="O40" s="65">
        <v>0.03</v>
      </c>
      <c r="P40" s="4">
        <v>2</v>
      </c>
      <c r="Q40" s="23" t="s">
        <v>470</v>
      </c>
    </row>
    <row r="41" spans="1:17" ht="16" thickBot="1" x14ac:dyDescent="0.4">
      <c r="A41" s="4" t="s">
        <v>249</v>
      </c>
      <c r="B41" s="24" t="s">
        <v>70</v>
      </c>
      <c r="C41" s="24" t="s">
        <v>54</v>
      </c>
      <c r="D41" s="28">
        <v>0.09</v>
      </c>
      <c r="E41" s="29">
        <v>0.01</v>
      </c>
      <c r="F41" s="30">
        <v>0.01</v>
      </c>
      <c r="G41" s="139">
        <v>0.02</v>
      </c>
      <c r="H41" s="29">
        <v>0.01</v>
      </c>
      <c r="I41" s="32">
        <v>0.17</v>
      </c>
      <c r="J41" s="115">
        <v>2.87</v>
      </c>
      <c r="K41" s="55">
        <v>0.01</v>
      </c>
      <c r="L41" s="35">
        <v>0</v>
      </c>
      <c r="M41" s="35">
        <v>0</v>
      </c>
      <c r="N41" s="35">
        <v>0</v>
      </c>
      <c r="O41" s="37">
        <v>0.04</v>
      </c>
      <c r="P41" s="4">
        <v>2</v>
      </c>
      <c r="Q41" s="23" t="s">
        <v>470</v>
      </c>
    </row>
    <row r="42" spans="1:17" ht="16" thickBot="1" x14ac:dyDescent="0.4">
      <c r="A42" s="4" t="s">
        <v>250</v>
      </c>
      <c r="B42" s="24" t="s">
        <v>70</v>
      </c>
      <c r="C42" s="24" t="s">
        <v>54</v>
      </c>
      <c r="D42" s="131">
        <v>0.11</v>
      </c>
      <c r="E42" s="29">
        <v>0.01</v>
      </c>
      <c r="F42" s="30">
        <v>0.01</v>
      </c>
      <c r="G42" s="139">
        <v>0.02</v>
      </c>
      <c r="H42" s="29">
        <v>0.01</v>
      </c>
      <c r="I42" s="102">
        <v>0.19</v>
      </c>
      <c r="J42" s="140">
        <v>3.31</v>
      </c>
      <c r="K42" s="108">
        <v>0.02</v>
      </c>
      <c r="L42" s="35">
        <v>0</v>
      </c>
      <c r="M42" s="35">
        <v>0</v>
      </c>
      <c r="N42" s="35">
        <v>0</v>
      </c>
      <c r="O42" s="37">
        <v>0.04</v>
      </c>
      <c r="P42" s="4">
        <v>2</v>
      </c>
      <c r="Q42" s="23" t="s">
        <v>470</v>
      </c>
    </row>
    <row r="43" spans="1:17" ht="16" thickBot="1" x14ac:dyDescent="0.4">
      <c r="A43" s="4" t="s">
        <v>251</v>
      </c>
      <c r="B43" s="24" t="s">
        <v>34</v>
      </c>
      <c r="C43" s="24" t="s">
        <v>82</v>
      </c>
      <c r="D43" s="71">
        <v>0.1</v>
      </c>
      <c r="E43" s="29">
        <v>0.01</v>
      </c>
      <c r="F43" s="35">
        <v>0</v>
      </c>
      <c r="G43" s="38">
        <v>0.01</v>
      </c>
      <c r="H43" s="39">
        <v>0.02</v>
      </c>
      <c r="I43" s="92">
        <v>0.18</v>
      </c>
      <c r="J43" s="141">
        <v>2.92</v>
      </c>
      <c r="K43" s="29">
        <v>0.03</v>
      </c>
      <c r="L43" s="35">
        <v>0</v>
      </c>
      <c r="M43" s="35">
        <v>0</v>
      </c>
      <c r="N43" s="35">
        <v>0</v>
      </c>
      <c r="O43" s="119">
        <v>0.02</v>
      </c>
      <c r="P43" s="4">
        <v>2</v>
      </c>
      <c r="Q43" s="23" t="s">
        <v>470</v>
      </c>
    </row>
    <row r="44" spans="1:17" ht="16" thickBot="1" x14ac:dyDescent="0.4">
      <c r="A44" s="4" t="s">
        <v>252</v>
      </c>
      <c r="B44" s="24" t="s">
        <v>70</v>
      </c>
      <c r="C44" s="24" t="s">
        <v>48</v>
      </c>
      <c r="D44" s="142">
        <v>0.16</v>
      </c>
      <c r="E44" s="35">
        <v>0</v>
      </c>
      <c r="F44" s="35">
        <v>0</v>
      </c>
      <c r="G44" s="35">
        <v>0</v>
      </c>
      <c r="H44" s="39">
        <v>0.02</v>
      </c>
      <c r="I44" s="50">
        <v>0.1</v>
      </c>
      <c r="J44" s="137">
        <v>2.19</v>
      </c>
      <c r="K44" s="29">
        <v>0.03</v>
      </c>
      <c r="L44" s="35">
        <v>0</v>
      </c>
      <c r="M44" s="35">
        <v>0</v>
      </c>
      <c r="N44" s="35">
        <v>0</v>
      </c>
      <c r="O44" s="128">
        <v>0.11</v>
      </c>
      <c r="P44" s="4">
        <v>2</v>
      </c>
      <c r="Q44" s="23" t="s">
        <v>470</v>
      </c>
    </row>
    <row r="45" spans="1:17" ht="16" thickBot="1" x14ac:dyDescent="0.4">
      <c r="A45" s="4" t="s">
        <v>253</v>
      </c>
      <c r="B45" s="24" t="s">
        <v>70</v>
      </c>
      <c r="C45" s="24" t="s">
        <v>48</v>
      </c>
      <c r="D45" s="95">
        <v>0.14000000000000001</v>
      </c>
      <c r="E45" s="35">
        <v>0</v>
      </c>
      <c r="F45" s="35">
        <v>0</v>
      </c>
      <c r="G45" s="35">
        <v>0</v>
      </c>
      <c r="H45" s="39">
        <v>0.02</v>
      </c>
      <c r="I45" s="73">
        <v>0.11</v>
      </c>
      <c r="J45" s="56">
        <v>1.67</v>
      </c>
      <c r="K45" s="111">
        <v>0.08</v>
      </c>
      <c r="L45" s="35">
        <v>0</v>
      </c>
      <c r="M45" s="35">
        <v>0</v>
      </c>
      <c r="N45" s="35">
        <v>0</v>
      </c>
      <c r="O45" s="40">
        <v>7.0000000000000007E-2</v>
      </c>
      <c r="P45" s="4">
        <v>2</v>
      </c>
      <c r="Q45" s="23" t="s">
        <v>470</v>
      </c>
    </row>
    <row r="46" spans="1:17" ht="16" thickBot="1" x14ac:dyDescent="0.4">
      <c r="A46" s="4" t="s">
        <v>254</v>
      </c>
      <c r="B46" s="24" t="s">
        <v>34</v>
      </c>
      <c r="C46" s="24" t="s">
        <v>28</v>
      </c>
      <c r="D46" s="143">
        <v>5.0999999999999997E-2</v>
      </c>
      <c r="E46" s="35">
        <v>0</v>
      </c>
      <c r="F46" s="35">
        <v>0</v>
      </c>
      <c r="G46" s="35">
        <v>0</v>
      </c>
      <c r="H46" s="110">
        <v>0.03</v>
      </c>
      <c r="I46" s="79">
        <v>0.12</v>
      </c>
      <c r="J46" s="94">
        <v>1.51</v>
      </c>
      <c r="K46" s="29">
        <v>0.03</v>
      </c>
      <c r="L46" s="35">
        <v>0</v>
      </c>
      <c r="M46" s="35">
        <v>0</v>
      </c>
      <c r="N46" s="35">
        <v>0</v>
      </c>
      <c r="O46" s="144">
        <v>0.1</v>
      </c>
      <c r="P46" s="4">
        <v>2</v>
      </c>
      <c r="Q46" s="23" t="s">
        <v>470</v>
      </c>
    </row>
    <row r="47" spans="1:17" ht="16" thickBot="1" x14ac:dyDescent="0.4">
      <c r="A47" s="4" t="s">
        <v>255</v>
      </c>
      <c r="B47" s="24" t="s">
        <v>34</v>
      </c>
      <c r="C47" s="24" t="s">
        <v>28</v>
      </c>
      <c r="D47" s="45">
        <v>0.04</v>
      </c>
      <c r="E47" s="35">
        <v>0</v>
      </c>
      <c r="F47" s="35">
        <v>0</v>
      </c>
      <c r="G47" s="35">
        <v>0</v>
      </c>
      <c r="H47" s="110">
        <v>0.03</v>
      </c>
      <c r="I47" s="73">
        <v>0.11</v>
      </c>
      <c r="J47" s="94">
        <v>1.48</v>
      </c>
      <c r="K47" s="108">
        <v>0.02</v>
      </c>
      <c r="L47" s="35">
        <v>0</v>
      </c>
      <c r="M47" s="35">
        <v>0</v>
      </c>
      <c r="N47" s="35">
        <v>0</v>
      </c>
      <c r="O47" s="145">
        <v>0.09</v>
      </c>
      <c r="P47" s="4">
        <v>2</v>
      </c>
      <c r="Q47" s="23" t="s">
        <v>470</v>
      </c>
    </row>
    <row r="48" spans="1:17" ht="16" thickBot="1" x14ac:dyDescent="0.4">
      <c r="A48" s="4" t="s">
        <v>256</v>
      </c>
      <c r="B48" s="24" t="s">
        <v>22</v>
      </c>
      <c r="C48" s="24" t="s">
        <v>28</v>
      </c>
      <c r="D48" s="57">
        <v>0.03</v>
      </c>
      <c r="E48" s="35">
        <v>0</v>
      </c>
      <c r="F48" s="53">
        <v>0.03</v>
      </c>
      <c r="G48" s="146">
        <v>0.69</v>
      </c>
      <c r="H48" s="39">
        <v>0.02</v>
      </c>
      <c r="I48" s="40">
        <v>0.06</v>
      </c>
      <c r="J48" s="65">
        <v>0.39</v>
      </c>
      <c r="K48" s="55">
        <v>0.01</v>
      </c>
      <c r="L48" s="86">
        <v>0.1</v>
      </c>
      <c r="M48" s="35">
        <v>0</v>
      </c>
      <c r="N48" s="112">
        <v>0.01</v>
      </c>
      <c r="O48" s="144">
        <v>0.1</v>
      </c>
      <c r="P48" s="4">
        <v>3</v>
      </c>
      <c r="Q48" s="23" t="s">
        <v>471</v>
      </c>
    </row>
    <row r="49" spans="1:17" ht="16" thickBot="1" x14ac:dyDescent="0.4">
      <c r="A49" s="4" t="s">
        <v>257</v>
      </c>
      <c r="B49" s="24" t="s">
        <v>22</v>
      </c>
      <c r="C49" s="24" t="s">
        <v>28</v>
      </c>
      <c r="D49" s="35">
        <v>0</v>
      </c>
      <c r="E49" s="35">
        <v>0</v>
      </c>
      <c r="F49" s="53">
        <v>0.03</v>
      </c>
      <c r="G49" s="147">
        <v>0.55000000000000004</v>
      </c>
      <c r="H49" s="39">
        <v>0.02</v>
      </c>
      <c r="I49" s="53">
        <v>0.03</v>
      </c>
      <c r="J49" s="67">
        <v>0.23</v>
      </c>
      <c r="K49" s="29">
        <v>0.03</v>
      </c>
      <c r="L49" s="100">
        <v>0.11</v>
      </c>
      <c r="M49" s="35">
        <v>0</v>
      </c>
      <c r="N49" s="112">
        <v>0.01</v>
      </c>
      <c r="O49" s="74">
        <v>0.08</v>
      </c>
      <c r="P49" s="4">
        <v>3</v>
      </c>
      <c r="Q49" s="23" t="s">
        <v>471</v>
      </c>
    </row>
    <row r="50" spans="1:17" ht="16" thickBot="1" x14ac:dyDescent="0.4">
      <c r="A50" s="4" t="s">
        <v>258</v>
      </c>
      <c r="B50" s="24" t="s">
        <v>22</v>
      </c>
      <c r="C50" s="24" t="s">
        <v>28</v>
      </c>
      <c r="D50" s="61">
        <v>0.01</v>
      </c>
      <c r="E50" s="35">
        <v>0</v>
      </c>
      <c r="F50" s="53">
        <v>0.03</v>
      </c>
      <c r="G50" s="148">
        <v>0.49</v>
      </c>
      <c r="H50" s="29">
        <v>0.01</v>
      </c>
      <c r="I50" s="30">
        <v>0.01</v>
      </c>
      <c r="J50" s="149">
        <v>0.02</v>
      </c>
      <c r="K50" s="35">
        <v>0</v>
      </c>
      <c r="L50" s="104">
        <v>0.17</v>
      </c>
      <c r="M50" s="81">
        <v>0.01</v>
      </c>
      <c r="N50" s="35">
        <v>0</v>
      </c>
      <c r="O50" s="29">
        <v>0.01</v>
      </c>
      <c r="P50" s="4">
        <v>3</v>
      </c>
      <c r="Q50" s="23" t="s">
        <v>471</v>
      </c>
    </row>
    <row r="51" spans="1:17" ht="16" thickBot="1" x14ac:dyDescent="0.4">
      <c r="A51" s="4" t="s">
        <v>259</v>
      </c>
      <c r="B51" s="24" t="s">
        <v>22</v>
      </c>
      <c r="C51" s="24" t="s">
        <v>87</v>
      </c>
      <c r="D51" s="45">
        <v>0.04</v>
      </c>
      <c r="E51" s="35">
        <v>0</v>
      </c>
      <c r="F51" s="29">
        <v>0.04</v>
      </c>
      <c r="G51" s="150">
        <v>1.41</v>
      </c>
      <c r="H51" s="35">
        <v>0</v>
      </c>
      <c r="I51" s="30">
        <v>0.01</v>
      </c>
      <c r="J51" s="151">
        <v>0.05</v>
      </c>
      <c r="K51" s="29">
        <v>0.03</v>
      </c>
      <c r="L51" s="34">
        <v>0.13</v>
      </c>
      <c r="M51" s="35">
        <v>0</v>
      </c>
      <c r="N51" s="35">
        <v>0</v>
      </c>
      <c r="O51" s="35">
        <v>0</v>
      </c>
      <c r="P51" s="4">
        <v>3</v>
      </c>
      <c r="Q51" s="23" t="s">
        <v>471</v>
      </c>
    </row>
    <row r="52" spans="1:17" ht="16" thickBot="1" x14ac:dyDescent="0.4">
      <c r="A52" s="4" t="s">
        <v>260</v>
      </c>
      <c r="B52" s="24" t="s">
        <v>25</v>
      </c>
      <c r="C52" s="24" t="s">
        <v>21</v>
      </c>
      <c r="D52" s="29">
        <v>7.0000000000000007E-2</v>
      </c>
      <c r="E52" s="35">
        <v>0</v>
      </c>
      <c r="F52" s="29">
        <v>0.04</v>
      </c>
      <c r="G52" s="152">
        <v>1.64</v>
      </c>
      <c r="H52" s="35">
        <v>0</v>
      </c>
      <c r="I52" s="30">
        <v>0.01</v>
      </c>
      <c r="J52" s="153">
        <v>0.06</v>
      </c>
      <c r="K52" s="55">
        <v>0.01</v>
      </c>
      <c r="L52" s="42">
        <v>0.03</v>
      </c>
      <c r="M52" s="35">
        <v>0</v>
      </c>
      <c r="N52" s="35">
        <v>0</v>
      </c>
      <c r="O52" s="35">
        <v>0</v>
      </c>
      <c r="P52" s="4">
        <v>3</v>
      </c>
      <c r="Q52" s="23" t="s">
        <v>471</v>
      </c>
    </row>
    <row r="53" spans="1:17" ht="16" thickBot="1" x14ac:dyDescent="0.4">
      <c r="A53" s="4" t="s">
        <v>261</v>
      </c>
      <c r="B53" s="24" t="s">
        <v>25</v>
      </c>
      <c r="C53" s="24" t="s">
        <v>21</v>
      </c>
      <c r="D53" s="29">
        <v>7.0000000000000007E-2</v>
      </c>
      <c r="E53" s="35">
        <v>0</v>
      </c>
      <c r="F53" s="29">
        <v>0.04</v>
      </c>
      <c r="G53" s="152">
        <v>1.64</v>
      </c>
      <c r="H53" s="35">
        <v>0</v>
      </c>
      <c r="I53" s="30">
        <v>0.01</v>
      </c>
      <c r="J53" s="153">
        <v>0.06</v>
      </c>
      <c r="K53" s="108">
        <v>0.02</v>
      </c>
      <c r="L53" s="42">
        <v>0.03</v>
      </c>
      <c r="M53" s="35">
        <v>0</v>
      </c>
      <c r="N53" s="35">
        <v>0</v>
      </c>
      <c r="O53" s="35">
        <v>0</v>
      </c>
      <c r="P53" s="4">
        <v>3</v>
      </c>
      <c r="Q53" s="23" t="s">
        <v>471</v>
      </c>
    </row>
    <row r="54" spans="1:17" ht="16" thickBot="1" x14ac:dyDescent="0.4">
      <c r="A54" s="4" t="s">
        <v>262</v>
      </c>
      <c r="B54" s="24" t="s">
        <v>22</v>
      </c>
      <c r="C54" s="24" t="s">
        <v>87</v>
      </c>
      <c r="D54" s="87">
        <v>0.05</v>
      </c>
      <c r="E54" s="35">
        <v>0</v>
      </c>
      <c r="F54" s="101">
        <v>0.05</v>
      </c>
      <c r="G54" s="114">
        <v>1.52</v>
      </c>
      <c r="H54" s="35">
        <v>0</v>
      </c>
      <c r="I54" s="30">
        <v>0.01</v>
      </c>
      <c r="J54" s="151">
        <v>0.05</v>
      </c>
      <c r="K54" s="29">
        <v>0.03</v>
      </c>
      <c r="L54" s="47">
        <v>0.02</v>
      </c>
      <c r="M54" s="35">
        <v>0</v>
      </c>
      <c r="N54" s="35">
        <v>0</v>
      </c>
      <c r="O54" s="35">
        <v>0</v>
      </c>
      <c r="P54" s="4">
        <v>3</v>
      </c>
      <c r="Q54" s="23" t="s">
        <v>471</v>
      </c>
    </row>
    <row r="55" spans="1:17" ht="16" thickBot="1" x14ac:dyDescent="0.4">
      <c r="A55" s="4" t="s">
        <v>263</v>
      </c>
      <c r="B55" s="24" t="s">
        <v>25</v>
      </c>
      <c r="C55" s="24" t="s">
        <v>21</v>
      </c>
      <c r="D55" s="64">
        <v>0.02</v>
      </c>
      <c r="E55" s="35">
        <v>0</v>
      </c>
      <c r="F55" s="114">
        <v>0.06</v>
      </c>
      <c r="G55" s="154">
        <v>0.95</v>
      </c>
      <c r="H55" s="35">
        <v>0</v>
      </c>
      <c r="I55" s="30">
        <v>0.01</v>
      </c>
      <c r="J55" s="155">
        <v>0.04</v>
      </c>
      <c r="K55" s="108">
        <v>0.02</v>
      </c>
      <c r="L55" s="74">
        <v>0.04</v>
      </c>
      <c r="M55" s="35">
        <v>0</v>
      </c>
      <c r="N55" s="35">
        <v>0</v>
      </c>
      <c r="O55" s="35">
        <v>0</v>
      </c>
      <c r="P55" s="4">
        <v>3</v>
      </c>
      <c r="Q55" s="23" t="s">
        <v>471</v>
      </c>
    </row>
    <row r="56" spans="1:17" ht="16" thickBot="1" x14ac:dyDescent="0.4">
      <c r="A56" s="4" t="s">
        <v>264</v>
      </c>
      <c r="B56" s="24" t="s">
        <v>22</v>
      </c>
      <c r="C56" s="24" t="s">
        <v>82</v>
      </c>
      <c r="D56" s="87">
        <v>0.05</v>
      </c>
      <c r="E56" s="35">
        <v>0</v>
      </c>
      <c r="F56" s="114">
        <v>0.06</v>
      </c>
      <c r="G56" s="156">
        <v>0.3</v>
      </c>
      <c r="H56" s="35">
        <v>0</v>
      </c>
      <c r="I56" s="35">
        <v>0</v>
      </c>
      <c r="J56" s="157">
        <v>0.01</v>
      </c>
      <c r="K56" s="35">
        <v>0</v>
      </c>
      <c r="L56" s="35">
        <v>0</v>
      </c>
      <c r="M56" s="35">
        <v>0</v>
      </c>
      <c r="N56" s="35">
        <v>0</v>
      </c>
      <c r="O56" s="35">
        <v>0</v>
      </c>
      <c r="P56" s="4">
        <v>3</v>
      </c>
      <c r="Q56" s="23" t="s">
        <v>471</v>
      </c>
    </row>
    <row r="57" spans="1:17" ht="16" thickBot="1" x14ac:dyDescent="0.4">
      <c r="A57" s="4" t="s">
        <v>265</v>
      </c>
      <c r="B57" s="24" t="s">
        <v>25</v>
      </c>
      <c r="C57" s="24" t="s">
        <v>21</v>
      </c>
      <c r="D57" s="61">
        <v>0.01</v>
      </c>
      <c r="E57" s="35">
        <v>0</v>
      </c>
      <c r="F57" s="29">
        <v>0.04</v>
      </c>
      <c r="G57" s="158">
        <v>0.56000000000000005</v>
      </c>
      <c r="H57" s="35">
        <v>0</v>
      </c>
      <c r="I57" s="30">
        <v>0.01</v>
      </c>
      <c r="J57" s="155">
        <v>0.04</v>
      </c>
      <c r="K57" s="35">
        <v>0</v>
      </c>
      <c r="L57" s="74">
        <v>0.04</v>
      </c>
      <c r="M57" s="81">
        <v>0.01</v>
      </c>
      <c r="N57" s="35">
        <v>0</v>
      </c>
      <c r="O57" s="29">
        <v>0.01</v>
      </c>
      <c r="P57" s="4">
        <v>3</v>
      </c>
      <c r="Q57" s="23" t="s">
        <v>471</v>
      </c>
    </row>
    <row r="58" spans="1:17" ht="16" thickBot="1" x14ac:dyDescent="0.4">
      <c r="A58" s="4" t="s">
        <v>266</v>
      </c>
      <c r="B58" s="24" t="s">
        <v>25</v>
      </c>
      <c r="C58" s="24" t="s">
        <v>21</v>
      </c>
      <c r="D58" s="61">
        <v>0.01</v>
      </c>
      <c r="E58" s="35">
        <v>0</v>
      </c>
      <c r="F58" s="29">
        <v>0.04</v>
      </c>
      <c r="G58" s="158">
        <v>0.56000000000000005</v>
      </c>
      <c r="H58" s="35">
        <v>0</v>
      </c>
      <c r="I58" s="30">
        <v>0.01</v>
      </c>
      <c r="J58" s="155">
        <v>0.04</v>
      </c>
      <c r="K58" s="35">
        <v>0</v>
      </c>
      <c r="L58" s="74">
        <v>0.04</v>
      </c>
      <c r="M58" s="81">
        <v>0.01</v>
      </c>
      <c r="N58" s="35">
        <v>0</v>
      </c>
      <c r="O58" s="29">
        <v>0.01</v>
      </c>
      <c r="P58" s="4">
        <v>3</v>
      </c>
      <c r="Q58" s="23" t="s">
        <v>471</v>
      </c>
    </row>
    <row r="59" spans="1:17" ht="16" thickBot="1" x14ac:dyDescent="0.4">
      <c r="A59" s="4" t="s">
        <v>267</v>
      </c>
      <c r="B59" s="24" t="s">
        <v>25</v>
      </c>
      <c r="C59" s="24" t="s">
        <v>21</v>
      </c>
      <c r="D59" s="57">
        <v>0.03</v>
      </c>
      <c r="E59" s="35">
        <v>0</v>
      </c>
      <c r="F59" s="53">
        <v>0.03</v>
      </c>
      <c r="G59" s="159">
        <v>0.73</v>
      </c>
      <c r="H59" s="35">
        <v>0</v>
      </c>
      <c r="I59" s="30">
        <v>0.01</v>
      </c>
      <c r="J59" s="160">
        <v>0.03</v>
      </c>
      <c r="K59" s="35">
        <v>0</v>
      </c>
      <c r="L59" s="35">
        <v>0</v>
      </c>
      <c r="M59" s="35">
        <v>0</v>
      </c>
      <c r="N59" s="35">
        <v>0</v>
      </c>
      <c r="O59" s="35">
        <v>0</v>
      </c>
      <c r="P59" s="4">
        <v>3</v>
      </c>
      <c r="Q59" s="23" t="s">
        <v>471</v>
      </c>
    </row>
    <row r="60" spans="1:17" ht="16" thickBot="1" x14ac:dyDescent="0.4">
      <c r="A60" s="4" t="s">
        <v>268</v>
      </c>
      <c r="B60" s="24" t="s">
        <v>34</v>
      </c>
      <c r="C60" s="24" t="s">
        <v>61</v>
      </c>
      <c r="D60" s="35">
        <v>0</v>
      </c>
      <c r="E60" s="35">
        <v>0</v>
      </c>
      <c r="F60" s="30">
        <v>0.01</v>
      </c>
      <c r="G60" s="161">
        <v>0.17699999999999999</v>
      </c>
      <c r="H60" s="35">
        <v>0</v>
      </c>
      <c r="I60" s="30">
        <v>0.01</v>
      </c>
      <c r="J60" s="162">
        <v>0.10299999999999999</v>
      </c>
      <c r="K60" s="35">
        <v>0</v>
      </c>
      <c r="L60" s="35">
        <v>0</v>
      </c>
      <c r="M60" s="35">
        <v>0</v>
      </c>
      <c r="N60" s="35">
        <v>0</v>
      </c>
      <c r="O60" s="35">
        <v>0</v>
      </c>
      <c r="P60" s="4">
        <v>3</v>
      </c>
      <c r="Q60" s="23" t="s">
        <v>471</v>
      </c>
    </row>
    <row r="61" spans="1:17" ht="16" thickBot="1" x14ac:dyDescent="0.4">
      <c r="A61" s="4" t="s">
        <v>269</v>
      </c>
      <c r="B61" s="24" t="s">
        <v>22</v>
      </c>
      <c r="C61" s="24" t="s">
        <v>32</v>
      </c>
      <c r="D61" s="61">
        <v>0.01</v>
      </c>
      <c r="E61" s="35">
        <v>0</v>
      </c>
      <c r="F61" s="53">
        <v>0.03</v>
      </c>
      <c r="G61" s="163">
        <v>0.57999999999999996</v>
      </c>
      <c r="H61" s="35">
        <v>0</v>
      </c>
      <c r="I61" s="35">
        <v>0</v>
      </c>
      <c r="J61" s="153">
        <v>0.06</v>
      </c>
      <c r="K61" s="55">
        <v>0.01</v>
      </c>
      <c r="L61" s="35">
        <v>0</v>
      </c>
      <c r="M61" s="35">
        <v>0</v>
      </c>
      <c r="N61" s="35">
        <v>0</v>
      </c>
      <c r="O61" s="35">
        <v>0</v>
      </c>
      <c r="P61" s="4">
        <v>3</v>
      </c>
      <c r="Q61" s="23" t="s">
        <v>471</v>
      </c>
    </row>
    <row r="62" spans="1:17" ht="16" thickBot="1" x14ac:dyDescent="0.4">
      <c r="A62" s="25" t="s">
        <v>270</v>
      </c>
      <c r="B62" s="24" t="s">
        <v>22</v>
      </c>
      <c r="C62" s="24" t="s">
        <v>23</v>
      </c>
      <c r="D62" s="61">
        <v>0.01</v>
      </c>
      <c r="E62" s="35">
        <v>0</v>
      </c>
      <c r="F62" s="62">
        <v>0.02</v>
      </c>
      <c r="G62" s="164">
        <v>0.46</v>
      </c>
      <c r="H62" s="35">
        <v>0</v>
      </c>
      <c r="I62" s="62">
        <v>0.02</v>
      </c>
      <c r="J62" s="165">
        <v>0.16</v>
      </c>
      <c r="K62" s="108">
        <v>0.02</v>
      </c>
      <c r="L62" s="35">
        <v>0</v>
      </c>
      <c r="M62" s="35">
        <v>0</v>
      </c>
      <c r="N62" s="35">
        <v>0</v>
      </c>
      <c r="O62" s="35">
        <v>0</v>
      </c>
      <c r="P62" s="4">
        <v>3</v>
      </c>
      <c r="Q62" s="23" t="s">
        <v>471</v>
      </c>
    </row>
    <row r="63" spans="1:17" ht="16" thickBot="1" x14ac:dyDescent="0.4">
      <c r="A63" s="25" t="s">
        <v>271</v>
      </c>
      <c r="B63" s="24" t="s">
        <v>22</v>
      </c>
      <c r="C63" s="24" t="s">
        <v>23</v>
      </c>
      <c r="D63" s="61">
        <v>0.01</v>
      </c>
      <c r="E63" s="35">
        <v>0</v>
      </c>
      <c r="F63" s="62">
        <v>0.02</v>
      </c>
      <c r="G63" s="153">
        <v>0.2</v>
      </c>
      <c r="H63" s="35">
        <v>0</v>
      </c>
      <c r="I63" s="53">
        <v>0.03</v>
      </c>
      <c r="J63" s="166">
        <v>0.09</v>
      </c>
      <c r="K63" s="42">
        <v>0.05</v>
      </c>
      <c r="L63" s="35">
        <v>0</v>
      </c>
      <c r="M63" s="35">
        <v>0</v>
      </c>
      <c r="N63" s="35">
        <v>0</v>
      </c>
      <c r="O63" s="35">
        <v>0</v>
      </c>
      <c r="P63" s="4">
        <v>3</v>
      </c>
      <c r="Q63" s="23" t="s">
        <v>471</v>
      </c>
    </row>
    <row r="64" spans="1:17" ht="16" thickBot="1" x14ac:dyDescent="0.4">
      <c r="A64" s="4" t="s">
        <v>272</v>
      </c>
      <c r="B64" s="24" t="s">
        <v>273</v>
      </c>
      <c r="C64" s="24" t="s">
        <v>21</v>
      </c>
      <c r="D64" s="64">
        <v>0.02</v>
      </c>
      <c r="E64" s="35">
        <v>0</v>
      </c>
      <c r="F64" s="30">
        <v>0.01</v>
      </c>
      <c r="G64" s="84">
        <v>0.43</v>
      </c>
      <c r="H64" s="35">
        <v>0</v>
      </c>
      <c r="I64" s="35">
        <v>0</v>
      </c>
      <c r="J64" s="157">
        <v>0.01</v>
      </c>
      <c r="K64" s="108">
        <v>0.02</v>
      </c>
      <c r="L64" s="29">
        <v>0.01</v>
      </c>
      <c r="M64" s="35">
        <v>0</v>
      </c>
      <c r="N64" s="35">
        <v>0</v>
      </c>
      <c r="O64" s="35">
        <v>0</v>
      </c>
      <c r="P64" s="4">
        <v>3</v>
      </c>
      <c r="Q64" s="23" t="s">
        <v>471</v>
      </c>
    </row>
    <row r="65" spans="1:17" ht="16" thickBot="1" x14ac:dyDescent="0.4">
      <c r="A65" s="4" t="s">
        <v>274</v>
      </c>
      <c r="B65" s="24" t="s">
        <v>273</v>
      </c>
      <c r="C65" s="24" t="s">
        <v>21</v>
      </c>
      <c r="D65" s="61">
        <v>0.01</v>
      </c>
      <c r="E65" s="35">
        <v>0</v>
      </c>
      <c r="F65" s="30">
        <v>0.01</v>
      </c>
      <c r="G65" s="162">
        <v>0.34</v>
      </c>
      <c r="H65" s="35">
        <v>0</v>
      </c>
      <c r="I65" s="35">
        <v>0</v>
      </c>
      <c r="J65" s="149">
        <v>0.02</v>
      </c>
      <c r="K65" s="35">
        <v>0</v>
      </c>
      <c r="L65" s="74">
        <v>0.04</v>
      </c>
      <c r="M65" s="35">
        <v>0</v>
      </c>
      <c r="N65" s="35">
        <v>0</v>
      </c>
      <c r="O65" s="35">
        <v>0</v>
      </c>
      <c r="P65" s="4">
        <v>3</v>
      </c>
      <c r="Q65" s="23" t="s">
        <v>471</v>
      </c>
    </row>
    <row r="66" spans="1:17" ht="16" thickBot="1" x14ac:dyDescent="0.4">
      <c r="A66" s="4" t="s">
        <v>275</v>
      </c>
      <c r="B66" s="24" t="s">
        <v>273</v>
      </c>
      <c r="C66" s="24" t="s">
        <v>21</v>
      </c>
      <c r="D66" s="35">
        <v>0</v>
      </c>
      <c r="E66" s="35">
        <v>0</v>
      </c>
      <c r="F66" s="30">
        <v>0.01</v>
      </c>
      <c r="G66" s="167">
        <v>0.4</v>
      </c>
      <c r="H66" s="35">
        <v>0</v>
      </c>
      <c r="I66" s="35">
        <v>0</v>
      </c>
      <c r="J66" s="149">
        <v>0.02</v>
      </c>
      <c r="K66" s="55">
        <v>0.01</v>
      </c>
      <c r="L66" s="47">
        <v>0.02</v>
      </c>
      <c r="M66" s="35">
        <v>0</v>
      </c>
      <c r="N66" s="35">
        <v>0</v>
      </c>
      <c r="O66" s="35">
        <v>0</v>
      </c>
      <c r="P66" s="4">
        <v>3</v>
      </c>
      <c r="Q66" s="23" t="s">
        <v>471</v>
      </c>
    </row>
    <row r="67" spans="1:17" ht="16" thickBot="1" x14ac:dyDescent="0.4">
      <c r="A67" s="4" t="s">
        <v>276</v>
      </c>
      <c r="B67" s="24" t="s">
        <v>22</v>
      </c>
      <c r="C67" s="24" t="s">
        <v>48</v>
      </c>
      <c r="D67" s="35">
        <v>0</v>
      </c>
      <c r="E67" s="35">
        <v>0</v>
      </c>
      <c r="F67" s="35">
        <v>0</v>
      </c>
      <c r="G67" s="58">
        <v>0.04</v>
      </c>
      <c r="H67" s="35">
        <v>0</v>
      </c>
      <c r="I67" s="30">
        <v>0.01</v>
      </c>
      <c r="J67" s="149">
        <v>0.02</v>
      </c>
      <c r="K67" s="35">
        <v>0</v>
      </c>
      <c r="L67" s="35">
        <v>0</v>
      </c>
      <c r="M67" s="35">
        <v>0</v>
      </c>
      <c r="N67" s="35">
        <v>0</v>
      </c>
      <c r="O67" s="35">
        <v>0</v>
      </c>
      <c r="P67" s="4">
        <v>3</v>
      </c>
      <c r="Q67" s="23" t="s">
        <v>471</v>
      </c>
    </row>
    <row r="68" spans="1:17" ht="16" thickBot="1" x14ac:dyDescent="0.4">
      <c r="A68" s="4" t="s">
        <v>277</v>
      </c>
      <c r="B68" s="24" t="s">
        <v>22</v>
      </c>
      <c r="C68" s="24" t="s">
        <v>48</v>
      </c>
      <c r="D68" s="64">
        <v>0.02</v>
      </c>
      <c r="E68" s="35">
        <v>0</v>
      </c>
      <c r="F68" s="30">
        <v>0.01</v>
      </c>
      <c r="G68" s="168">
        <v>0.17</v>
      </c>
      <c r="H68" s="35">
        <v>0</v>
      </c>
      <c r="I68" s="62">
        <v>0.02</v>
      </c>
      <c r="J68" s="165">
        <v>0.16</v>
      </c>
      <c r="K68" s="35">
        <v>0</v>
      </c>
      <c r="L68" s="35">
        <v>0</v>
      </c>
      <c r="M68" s="35">
        <v>0</v>
      </c>
      <c r="N68" s="35">
        <v>0</v>
      </c>
      <c r="O68" s="29">
        <v>0.01</v>
      </c>
      <c r="P68" s="4">
        <v>3</v>
      </c>
      <c r="Q68" s="23" t="s">
        <v>471</v>
      </c>
    </row>
    <row r="69" spans="1:17" ht="16" thickBot="1" x14ac:dyDescent="0.4">
      <c r="A69" s="4" t="s">
        <v>278</v>
      </c>
      <c r="B69" s="24" t="s">
        <v>22</v>
      </c>
      <c r="C69" s="24" t="s">
        <v>28</v>
      </c>
      <c r="D69" s="64">
        <v>0.02</v>
      </c>
      <c r="E69" s="35">
        <v>0</v>
      </c>
      <c r="F69" s="35">
        <v>0</v>
      </c>
      <c r="G69" s="35">
        <v>0</v>
      </c>
      <c r="H69" s="35">
        <v>0</v>
      </c>
      <c r="I69" s="53">
        <v>0.03</v>
      </c>
      <c r="J69" s="119">
        <v>0.37</v>
      </c>
      <c r="K69" s="35">
        <v>0</v>
      </c>
      <c r="L69" s="35">
        <v>0</v>
      </c>
      <c r="M69" s="35">
        <v>0</v>
      </c>
      <c r="N69" s="35">
        <v>0</v>
      </c>
      <c r="O69" s="37">
        <v>0.04</v>
      </c>
      <c r="P69" s="4">
        <v>3</v>
      </c>
      <c r="Q69" s="23" t="s">
        <v>471</v>
      </c>
    </row>
    <row r="70" spans="1:17" ht="16" thickBot="1" x14ac:dyDescent="0.4">
      <c r="A70" s="4" t="s">
        <v>279</v>
      </c>
      <c r="B70" s="24" t="s">
        <v>22</v>
      </c>
      <c r="C70" s="24" t="s">
        <v>21</v>
      </c>
      <c r="D70" s="61">
        <v>0.01</v>
      </c>
      <c r="E70" s="35">
        <v>0</v>
      </c>
      <c r="F70" s="30">
        <v>0.01</v>
      </c>
      <c r="G70" s="169">
        <v>7.0000000000000007E-2</v>
      </c>
      <c r="H70" s="35">
        <v>0</v>
      </c>
      <c r="I70" s="40">
        <v>0.06</v>
      </c>
      <c r="J70" s="37">
        <v>0.51</v>
      </c>
      <c r="K70" s="55">
        <v>0.01</v>
      </c>
      <c r="L70" s="29">
        <v>0.01</v>
      </c>
      <c r="M70" s="35">
        <v>0</v>
      </c>
      <c r="N70" s="35">
        <v>0</v>
      </c>
      <c r="O70" s="65">
        <v>0.03</v>
      </c>
      <c r="P70" s="4">
        <v>3</v>
      </c>
      <c r="Q70" s="23" t="s">
        <v>471</v>
      </c>
    </row>
    <row r="71" spans="1:17" ht="16" thickBot="1" x14ac:dyDescent="0.4">
      <c r="A71" s="4" t="s">
        <v>280</v>
      </c>
      <c r="B71" s="24" t="s">
        <v>34</v>
      </c>
      <c r="C71" s="24" t="s">
        <v>21</v>
      </c>
      <c r="D71" s="64">
        <v>0.02</v>
      </c>
      <c r="E71" s="35">
        <v>0</v>
      </c>
      <c r="F71" s="62">
        <v>0.02</v>
      </c>
      <c r="G71" s="170">
        <v>0.87</v>
      </c>
      <c r="H71" s="35">
        <v>0</v>
      </c>
      <c r="I71" s="53">
        <v>0.03</v>
      </c>
      <c r="J71" s="128">
        <v>0.89</v>
      </c>
      <c r="K71" s="108">
        <v>0.02</v>
      </c>
      <c r="L71" s="35">
        <v>0</v>
      </c>
      <c r="M71" s="35">
        <v>0</v>
      </c>
      <c r="N71" s="35">
        <v>0</v>
      </c>
      <c r="O71" s="29">
        <v>0.01</v>
      </c>
      <c r="P71" s="4">
        <v>3</v>
      </c>
      <c r="Q71" s="23" t="s">
        <v>471</v>
      </c>
    </row>
    <row r="72" spans="1:17" ht="16" thickBot="1" x14ac:dyDescent="0.4">
      <c r="A72" s="4" t="s">
        <v>281</v>
      </c>
      <c r="B72" s="24" t="s">
        <v>282</v>
      </c>
      <c r="C72" s="24" t="s">
        <v>196</v>
      </c>
      <c r="D72" s="61">
        <v>0.01</v>
      </c>
      <c r="E72" s="35">
        <v>0</v>
      </c>
      <c r="F72" s="30">
        <v>0.01</v>
      </c>
      <c r="G72" s="171">
        <v>0.52</v>
      </c>
      <c r="H72" s="35">
        <v>0</v>
      </c>
      <c r="I72" s="53">
        <v>0.03</v>
      </c>
      <c r="J72" s="74">
        <v>0.7</v>
      </c>
      <c r="K72" s="35">
        <v>0</v>
      </c>
      <c r="L72" s="74">
        <v>0.04</v>
      </c>
      <c r="M72" s="35">
        <v>0</v>
      </c>
      <c r="N72" s="35">
        <v>0</v>
      </c>
      <c r="O72" s="144">
        <v>0.1</v>
      </c>
      <c r="P72" s="4">
        <v>3</v>
      </c>
      <c r="Q72" s="23" t="s">
        <v>471</v>
      </c>
    </row>
    <row r="73" spans="1:17" ht="16" thickBot="1" x14ac:dyDescent="0.4">
      <c r="A73" s="4" t="s">
        <v>281</v>
      </c>
      <c r="B73" s="24" t="s">
        <v>34</v>
      </c>
      <c r="C73" s="24" t="s">
        <v>196</v>
      </c>
      <c r="D73" s="64">
        <v>0.02</v>
      </c>
      <c r="E73" s="35">
        <v>0</v>
      </c>
      <c r="F73" s="62">
        <v>0.02</v>
      </c>
      <c r="G73" s="165">
        <v>0.53</v>
      </c>
      <c r="H73" s="35">
        <v>0</v>
      </c>
      <c r="I73" s="29">
        <v>0.04</v>
      </c>
      <c r="J73" s="74">
        <v>0.71</v>
      </c>
      <c r="K73" s="35">
        <v>0</v>
      </c>
      <c r="L73" s="74">
        <v>0.04</v>
      </c>
      <c r="M73" s="35">
        <v>0</v>
      </c>
      <c r="N73" s="112">
        <v>0.01</v>
      </c>
      <c r="O73" s="128">
        <v>0.11</v>
      </c>
      <c r="P73" s="4">
        <v>3</v>
      </c>
      <c r="Q73" s="23" t="s">
        <v>471</v>
      </c>
    </row>
    <row r="74" spans="1:17" ht="16" thickBot="1" x14ac:dyDescent="0.4">
      <c r="A74" s="4" t="s">
        <v>283</v>
      </c>
      <c r="B74" s="24" t="s">
        <v>22</v>
      </c>
      <c r="C74" s="24" t="s">
        <v>28</v>
      </c>
      <c r="D74" s="64">
        <v>0.02</v>
      </c>
      <c r="E74" s="35">
        <v>0</v>
      </c>
      <c r="F74" s="35">
        <v>0</v>
      </c>
      <c r="G74" s="35">
        <v>0</v>
      </c>
      <c r="H74" s="35">
        <v>0</v>
      </c>
      <c r="I74" s="29">
        <v>0.04</v>
      </c>
      <c r="J74" s="47">
        <v>0.44</v>
      </c>
      <c r="K74" s="35">
        <v>0</v>
      </c>
      <c r="L74" s="35">
        <v>0</v>
      </c>
      <c r="M74" s="35">
        <v>0</v>
      </c>
      <c r="N74" s="112">
        <v>0.01</v>
      </c>
      <c r="O74" s="39">
        <v>0.23</v>
      </c>
      <c r="P74" s="4">
        <v>3</v>
      </c>
      <c r="Q74" s="23" t="s">
        <v>471</v>
      </c>
    </row>
    <row r="75" spans="1:17" ht="16" thickBot="1" x14ac:dyDescent="0.4">
      <c r="A75" s="4" t="s">
        <v>284</v>
      </c>
      <c r="B75" s="24" t="s">
        <v>22</v>
      </c>
      <c r="C75" s="24" t="s">
        <v>28</v>
      </c>
      <c r="D75" s="64">
        <v>0.02</v>
      </c>
      <c r="E75" s="35">
        <v>0</v>
      </c>
      <c r="F75" s="35">
        <v>0</v>
      </c>
      <c r="G75" s="35">
        <v>0</v>
      </c>
      <c r="H75" s="35">
        <v>0</v>
      </c>
      <c r="I75" s="62">
        <v>0.02</v>
      </c>
      <c r="J75" s="65">
        <v>0.42</v>
      </c>
      <c r="K75" s="35">
        <v>0</v>
      </c>
      <c r="L75" s="35">
        <v>0</v>
      </c>
      <c r="M75" s="35">
        <v>0</v>
      </c>
      <c r="N75" s="35">
        <v>0</v>
      </c>
      <c r="O75" s="119">
        <v>0.02</v>
      </c>
      <c r="P75" s="4">
        <v>3</v>
      </c>
      <c r="Q75" s="23" t="s">
        <v>471</v>
      </c>
    </row>
    <row r="76" spans="1:17" ht="16" thickBot="1" x14ac:dyDescent="0.4">
      <c r="A76" s="4" t="s">
        <v>285</v>
      </c>
      <c r="B76" s="24" t="s">
        <v>22</v>
      </c>
      <c r="C76" s="24" t="s">
        <v>28</v>
      </c>
      <c r="D76" s="64">
        <v>0.02</v>
      </c>
      <c r="E76" s="35">
        <v>0</v>
      </c>
      <c r="F76" s="35">
        <v>0</v>
      </c>
      <c r="G76" s="38">
        <v>0.01</v>
      </c>
      <c r="H76" s="35">
        <v>0</v>
      </c>
      <c r="I76" s="29">
        <v>0.04</v>
      </c>
      <c r="J76" s="119">
        <v>0.35</v>
      </c>
      <c r="K76" s="35">
        <v>0</v>
      </c>
      <c r="L76" s="35">
        <v>0</v>
      </c>
      <c r="M76" s="35">
        <v>0</v>
      </c>
      <c r="N76" s="112">
        <v>0.01</v>
      </c>
      <c r="O76" s="71">
        <v>0.12</v>
      </c>
      <c r="P76" s="4">
        <v>3</v>
      </c>
      <c r="Q76" s="23" t="s">
        <v>471</v>
      </c>
    </row>
    <row r="77" spans="1:17" ht="16" thickBot="1" x14ac:dyDescent="0.4">
      <c r="A77" s="4" t="s">
        <v>286</v>
      </c>
      <c r="B77" s="24" t="s">
        <v>22</v>
      </c>
      <c r="C77" s="24" t="s">
        <v>28</v>
      </c>
      <c r="D77" s="61">
        <v>0.01</v>
      </c>
      <c r="E77" s="35">
        <v>0</v>
      </c>
      <c r="F77" s="35">
        <v>0</v>
      </c>
      <c r="G77" s="38">
        <v>0.01</v>
      </c>
      <c r="H77" s="35">
        <v>0</v>
      </c>
      <c r="I77" s="29">
        <v>0.04</v>
      </c>
      <c r="J77" s="62">
        <v>0.15</v>
      </c>
      <c r="K77" s="35">
        <v>0</v>
      </c>
      <c r="L77" s="35">
        <v>0</v>
      </c>
      <c r="M77" s="35">
        <v>0</v>
      </c>
      <c r="N77" s="112">
        <v>0.01</v>
      </c>
      <c r="O77" s="42">
        <v>0.06</v>
      </c>
      <c r="P77" s="4">
        <v>3</v>
      </c>
      <c r="Q77" s="23" t="s">
        <v>471</v>
      </c>
    </row>
    <row r="78" spans="1:17" ht="16" thickBot="1" x14ac:dyDescent="0.4">
      <c r="A78" s="4" t="s">
        <v>287</v>
      </c>
      <c r="B78" s="24" t="s">
        <v>22</v>
      </c>
      <c r="C78" s="24" t="s">
        <v>28</v>
      </c>
      <c r="D78" s="57">
        <v>0.03</v>
      </c>
      <c r="E78" s="35">
        <v>0</v>
      </c>
      <c r="F78" s="35">
        <v>0</v>
      </c>
      <c r="G78" s="35">
        <v>0</v>
      </c>
      <c r="H78" s="35">
        <v>0</v>
      </c>
      <c r="I78" s="37">
        <v>0.05</v>
      </c>
      <c r="J78" s="119">
        <v>0.35</v>
      </c>
      <c r="K78" s="35">
        <v>0</v>
      </c>
      <c r="L78" s="35">
        <v>0</v>
      </c>
      <c r="M78" s="35">
        <v>0</v>
      </c>
      <c r="N78" s="112">
        <v>0.01</v>
      </c>
      <c r="O78" s="125">
        <v>0.05</v>
      </c>
      <c r="P78" s="4">
        <v>3</v>
      </c>
      <c r="Q78" s="23" t="s">
        <v>471</v>
      </c>
    </row>
    <row r="79" spans="1:17" ht="16" thickBot="1" x14ac:dyDescent="0.4">
      <c r="A79" s="4" t="s">
        <v>288</v>
      </c>
      <c r="B79" s="24" t="s">
        <v>22</v>
      </c>
      <c r="C79" s="24" t="s">
        <v>28</v>
      </c>
      <c r="D79" s="35">
        <v>0</v>
      </c>
      <c r="E79" s="35">
        <v>0</v>
      </c>
      <c r="F79" s="35">
        <v>0</v>
      </c>
      <c r="G79" s="35">
        <v>0</v>
      </c>
      <c r="H79" s="35">
        <v>0</v>
      </c>
      <c r="I79" s="30">
        <v>0.01</v>
      </c>
      <c r="J79" s="55">
        <v>0.1</v>
      </c>
      <c r="K79" s="35">
        <v>0</v>
      </c>
      <c r="L79" s="35">
        <v>0</v>
      </c>
      <c r="M79" s="35">
        <v>0</v>
      </c>
      <c r="N79" s="112">
        <v>0.01</v>
      </c>
      <c r="O79" s="111">
        <v>0.13</v>
      </c>
      <c r="P79" s="4">
        <v>3</v>
      </c>
      <c r="Q79" s="23" t="s">
        <v>471</v>
      </c>
    </row>
    <row r="80" spans="1:17" ht="16" thickBot="1" x14ac:dyDescent="0.4">
      <c r="A80" s="4" t="s">
        <v>289</v>
      </c>
      <c r="B80" s="24" t="s">
        <v>22</v>
      </c>
      <c r="C80" s="24" t="s">
        <v>28</v>
      </c>
      <c r="D80" s="35">
        <v>0</v>
      </c>
      <c r="E80" s="35">
        <v>0</v>
      </c>
      <c r="F80" s="30">
        <v>0.01</v>
      </c>
      <c r="G80" s="58">
        <v>0.04</v>
      </c>
      <c r="H80" s="35">
        <v>0</v>
      </c>
      <c r="I80" s="30">
        <v>0.01</v>
      </c>
      <c r="J80" s="155">
        <v>0.04</v>
      </c>
      <c r="K80" s="35">
        <v>0</v>
      </c>
      <c r="L80" s="47">
        <v>0.02</v>
      </c>
      <c r="M80" s="35">
        <v>0</v>
      </c>
      <c r="N80" s="112">
        <v>0.01</v>
      </c>
      <c r="O80" s="119">
        <v>0.02</v>
      </c>
      <c r="P80" s="4">
        <v>3</v>
      </c>
      <c r="Q80" s="23" t="s">
        <v>471</v>
      </c>
    </row>
    <row r="81" spans="1:17" ht="16" thickBot="1" x14ac:dyDescent="0.4">
      <c r="A81" s="4" t="s">
        <v>290</v>
      </c>
      <c r="B81" s="24" t="s">
        <v>22</v>
      </c>
      <c r="C81" s="24" t="s">
        <v>87</v>
      </c>
      <c r="D81" s="35">
        <v>0</v>
      </c>
      <c r="E81" s="35">
        <v>0</v>
      </c>
      <c r="F81" s="35">
        <v>0</v>
      </c>
      <c r="G81" s="31">
        <v>0.03</v>
      </c>
      <c r="H81" s="29">
        <v>0.01</v>
      </c>
      <c r="I81" s="35">
        <v>0</v>
      </c>
      <c r="J81" s="157">
        <v>0.01</v>
      </c>
      <c r="K81" s="108">
        <v>0.02</v>
      </c>
      <c r="L81" s="35">
        <v>0</v>
      </c>
      <c r="M81" s="35">
        <v>0</v>
      </c>
      <c r="N81" s="35">
        <v>0</v>
      </c>
      <c r="O81" s="35">
        <v>0</v>
      </c>
      <c r="P81" s="4">
        <v>3</v>
      </c>
      <c r="Q81" s="23" t="s">
        <v>471</v>
      </c>
    </row>
    <row r="82" spans="1:17" ht="16" thickBot="1" x14ac:dyDescent="0.4">
      <c r="A82" s="4" t="s">
        <v>291</v>
      </c>
      <c r="B82" s="24" t="s">
        <v>22</v>
      </c>
      <c r="C82" s="24" t="s">
        <v>87</v>
      </c>
      <c r="D82" s="35">
        <v>0</v>
      </c>
      <c r="E82" s="35">
        <v>0</v>
      </c>
      <c r="F82" s="35">
        <v>0</v>
      </c>
      <c r="G82" s="58">
        <v>0.04</v>
      </c>
      <c r="H82" s="29">
        <v>0.01</v>
      </c>
      <c r="I82" s="35">
        <v>0</v>
      </c>
      <c r="J82" s="157">
        <v>0.01</v>
      </c>
      <c r="K82" s="108">
        <v>0.02</v>
      </c>
      <c r="L82" s="35">
        <v>0</v>
      </c>
      <c r="M82" s="35">
        <v>0</v>
      </c>
      <c r="N82" s="35">
        <v>0</v>
      </c>
      <c r="O82" s="35">
        <v>0</v>
      </c>
      <c r="P82" s="4">
        <v>3</v>
      </c>
      <c r="Q82" s="23" t="s">
        <v>471</v>
      </c>
    </row>
    <row r="83" spans="1:17" ht="16" thickBot="1" x14ac:dyDescent="0.4">
      <c r="A83" s="4" t="s">
        <v>292</v>
      </c>
      <c r="B83" s="24" t="s">
        <v>22</v>
      </c>
      <c r="C83" s="24" t="s">
        <v>28</v>
      </c>
      <c r="D83" s="64">
        <v>0.02</v>
      </c>
      <c r="E83" s="35">
        <v>0</v>
      </c>
      <c r="F83" s="30">
        <v>0.01</v>
      </c>
      <c r="G83" s="172">
        <v>0.23</v>
      </c>
      <c r="H83" s="29">
        <v>0.01</v>
      </c>
      <c r="I83" s="62">
        <v>0.02</v>
      </c>
      <c r="J83" s="29">
        <v>0.31</v>
      </c>
      <c r="K83" s="55">
        <v>0.01</v>
      </c>
      <c r="L83" s="29">
        <v>0.01</v>
      </c>
      <c r="M83" s="35">
        <v>0</v>
      </c>
      <c r="N83" s="35">
        <v>0</v>
      </c>
      <c r="O83" s="119">
        <v>0.02</v>
      </c>
      <c r="P83" s="4">
        <v>3</v>
      </c>
      <c r="Q83" s="23" t="s">
        <v>471</v>
      </c>
    </row>
    <row r="84" spans="1:17" ht="16" thickBot="1" x14ac:dyDescent="0.4">
      <c r="A84" s="4" t="s">
        <v>293</v>
      </c>
      <c r="B84" s="24" t="s">
        <v>58</v>
      </c>
      <c r="C84" s="24" t="s">
        <v>28</v>
      </c>
      <c r="D84" s="35">
        <v>0</v>
      </c>
      <c r="E84" s="35">
        <v>0</v>
      </c>
      <c r="F84" s="30">
        <v>0.01</v>
      </c>
      <c r="G84" s="172">
        <v>0.23</v>
      </c>
      <c r="H84" s="29">
        <v>0.01</v>
      </c>
      <c r="I84" s="62">
        <v>0.02</v>
      </c>
      <c r="J84" s="78">
        <v>0.11</v>
      </c>
      <c r="K84" s="35">
        <v>0</v>
      </c>
      <c r="L84" s="74">
        <v>0.04</v>
      </c>
      <c r="M84" s="35">
        <v>0</v>
      </c>
      <c r="N84" s="35">
        <v>0</v>
      </c>
      <c r="O84" s="37">
        <v>0.04</v>
      </c>
      <c r="P84" s="4">
        <v>3</v>
      </c>
      <c r="Q84" s="23" t="s">
        <v>471</v>
      </c>
    </row>
    <row r="85" spans="1:17" ht="16" thickBot="1" x14ac:dyDescent="0.4">
      <c r="A85" s="4" t="s">
        <v>294</v>
      </c>
      <c r="B85" s="24" t="s">
        <v>30</v>
      </c>
      <c r="C85" s="24" t="s">
        <v>28</v>
      </c>
      <c r="D85" s="61">
        <v>0.01</v>
      </c>
      <c r="E85" s="35">
        <v>0</v>
      </c>
      <c r="F85" s="62">
        <v>0.02</v>
      </c>
      <c r="G85" s="148">
        <v>0.49</v>
      </c>
      <c r="H85" s="29">
        <v>0.01</v>
      </c>
      <c r="I85" s="29">
        <v>0.04</v>
      </c>
      <c r="J85" s="173">
        <v>0.27</v>
      </c>
      <c r="K85" s="35">
        <v>0</v>
      </c>
      <c r="L85" s="74">
        <v>0.04</v>
      </c>
      <c r="M85" s="35">
        <v>0</v>
      </c>
      <c r="N85" s="35">
        <v>0</v>
      </c>
      <c r="O85" s="37">
        <v>0.04</v>
      </c>
      <c r="P85" s="4">
        <v>3</v>
      </c>
      <c r="Q85" s="23" t="s">
        <v>471</v>
      </c>
    </row>
    <row r="86" spans="1:17" ht="16" thickBot="1" x14ac:dyDescent="0.4">
      <c r="A86" s="4" t="s">
        <v>295</v>
      </c>
      <c r="B86" s="8" t="s">
        <v>34</v>
      </c>
      <c r="C86" s="24" t="s">
        <v>82</v>
      </c>
      <c r="D86" s="87">
        <v>0.05</v>
      </c>
      <c r="E86" s="35">
        <v>0</v>
      </c>
      <c r="F86" s="62">
        <v>0.02</v>
      </c>
      <c r="G86" s="174">
        <v>0.8</v>
      </c>
      <c r="H86" s="29">
        <v>0.01</v>
      </c>
      <c r="I86" s="29">
        <v>0.04</v>
      </c>
      <c r="J86" s="112">
        <v>0.96</v>
      </c>
      <c r="K86" s="55">
        <v>0.01</v>
      </c>
      <c r="L86" s="29">
        <v>0.01</v>
      </c>
      <c r="M86" s="35">
        <v>0</v>
      </c>
      <c r="N86" s="35">
        <v>0</v>
      </c>
      <c r="O86" s="152">
        <v>0.14000000000000001</v>
      </c>
      <c r="P86" s="4">
        <v>3</v>
      </c>
      <c r="Q86" s="23" t="s">
        <v>471</v>
      </c>
    </row>
    <row r="87" spans="1:17" ht="16" thickBot="1" x14ac:dyDescent="0.4">
      <c r="A87" s="25" t="s">
        <v>296</v>
      </c>
      <c r="B87" s="22" t="s">
        <v>34</v>
      </c>
      <c r="C87" s="24" t="s">
        <v>94</v>
      </c>
      <c r="D87" s="87">
        <v>0.05</v>
      </c>
      <c r="E87" s="35">
        <v>0</v>
      </c>
      <c r="F87" s="35">
        <v>0</v>
      </c>
      <c r="G87" s="38">
        <v>0.01</v>
      </c>
      <c r="H87" s="29">
        <v>0.01</v>
      </c>
      <c r="I87" s="40">
        <v>0.06</v>
      </c>
      <c r="J87" s="74">
        <v>0.7</v>
      </c>
      <c r="K87" s="35">
        <v>0</v>
      </c>
      <c r="L87" s="35">
        <v>0</v>
      </c>
      <c r="M87" s="35">
        <v>0</v>
      </c>
      <c r="N87" s="35">
        <v>0</v>
      </c>
      <c r="O87" s="29">
        <v>0.01</v>
      </c>
      <c r="P87" s="4">
        <v>3</v>
      </c>
      <c r="Q87" s="23" t="s">
        <v>471</v>
      </c>
    </row>
    <row r="88" spans="1:17" ht="16" thickBot="1" x14ac:dyDescent="0.4">
      <c r="A88" s="4" t="s">
        <v>297</v>
      </c>
      <c r="B88" s="24" t="s">
        <v>58</v>
      </c>
      <c r="C88" s="24" t="s">
        <v>28</v>
      </c>
      <c r="D88" s="45">
        <v>0.04</v>
      </c>
      <c r="E88" s="35">
        <v>0</v>
      </c>
      <c r="F88" s="35">
        <v>0</v>
      </c>
      <c r="G88" s="38">
        <v>0.01</v>
      </c>
      <c r="H88" s="29">
        <v>0.01</v>
      </c>
      <c r="I88" s="40">
        <v>0.06</v>
      </c>
      <c r="J88" s="125">
        <v>0.54</v>
      </c>
      <c r="K88" s="55">
        <v>0.01</v>
      </c>
      <c r="L88" s="35">
        <v>0</v>
      </c>
      <c r="M88" s="35">
        <v>0</v>
      </c>
      <c r="N88" s="112">
        <v>0.01</v>
      </c>
      <c r="O88" s="40">
        <v>7.0000000000000007E-2</v>
      </c>
      <c r="P88" s="4">
        <v>3</v>
      </c>
      <c r="Q88" s="23" t="s">
        <v>471</v>
      </c>
    </row>
    <row r="89" spans="1:17" ht="16" thickBot="1" x14ac:dyDescent="0.4">
      <c r="A89" s="4" t="s">
        <v>298</v>
      </c>
      <c r="B89" s="24" t="s">
        <v>34</v>
      </c>
      <c r="C89" s="24" t="s">
        <v>94</v>
      </c>
      <c r="D89" s="57">
        <v>0.03</v>
      </c>
      <c r="E89" s="35">
        <v>0</v>
      </c>
      <c r="F89" s="35">
        <v>0</v>
      </c>
      <c r="G89" s="38">
        <v>0.01</v>
      </c>
      <c r="H89" s="39">
        <v>0.02</v>
      </c>
      <c r="I89" s="37">
        <v>0.05</v>
      </c>
      <c r="J89" s="51">
        <v>0.85</v>
      </c>
      <c r="K89" s="35">
        <v>0</v>
      </c>
      <c r="L89" s="35">
        <v>0</v>
      </c>
      <c r="M89" s="35">
        <v>0</v>
      </c>
      <c r="N89" s="112">
        <v>0.01</v>
      </c>
      <c r="O89" s="29">
        <v>0.01</v>
      </c>
      <c r="P89" s="4">
        <v>3</v>
      </c>
      <c r="Q89" s="23" t="s">
        <v>471</v>
      </c>
    </row>
    <row r="90" spans="1:17" ht="16" thickBot="1" x14ac:dyDescent="0.4">
      <c r="A90" s="4" t="s">
        <v>299</v>
      </c>
      <c r="B90" s="24" t="s">
        <v>58</v>
      </c>
      <c r="C90" s="24" t="s">
        <v>28</v>
      </c>
      <c r="D90" s="57">
        <v>0.03</v>
      </c>
      <c r="E90" s="35">
        <v>0</v>
      </c>
      <c r="F90" s="30">
        <v>0.01</v>
      </c>
      <c r="G90" s="35">
        <v>0</v>
      </c>
      <c r="H90" s="39">
        <v>0.02</v>
      </c>
      <c r="I90" s="37">
        <v>0.05</v>
      </c>
      <c r="J90" s="175">
        <v>0.64</v>
      </c>
      <c r="K90" s="29">
        <v>0.03</v>
      </c>
      <c r="L90" s="35">
        <v>0</v>
      </c>
      <c r="M90" s="35">
        <v>0</v>
      </c>
      <c r="N90" s="35">
        <v>0</v>
      </c>
      <c r="O90" s="119">
        <v>0.02</v>
      </c>
      <c r="P90" s="4">
        <v>3</v>
      </c>
      <c r="Q90" s="23" t="s">
        <v>471</v>
      </c>
    </row>
    <row r="91" spans="1:17" ht="16" thickBot="1" x14ac:dyDescent="0.4">
      <c r="A91" s="4" t="s">
        <v>300</v>
      </c>
      <c r="B91" s="24" t="s">
        <v>22</v>
      </c>
      <c r="C91" s="24" t="s">
        <v>28</v>
      </c>
      <c r="D91" s="37">
        <v>0.08</v>
      </c>
      <c r="E91" s="35">
        <v>0</v>
      </c>
      <c r="F91" s="62">
        <v>0.02</v>
      </c>
      <c r="G91" s="67">
        <v>0.76</v>
      </c>
      <c r="H91" s="39">
        <v>0.02</v>
      </c>
      <c r="I91" s="37">
        <v>0.05</v>
      </c>
      <c r="J91" s="176">
        <v>0.52</v>
      </c>
      <c r="K91" s="42">
        <v>0.05</v>
      </c>
      <c r="L91" s="35">
        <v>0</v>
      </c>
      <c r="M91" s="35">
        <v>0</v>
      </c>
      <c r="N91" s="35">
        <v>0</v>
      </c>
      <c r="O91" s="29">
        <v>0.01</v>
      </c>
      <c r="P91" s="4">
        <v>3</v>
      </c>
      <c r="Q91" s="23" t="s">
        <v>471</v>
      </c>
    </row>
    <row r="92" spans="1:17" ht="16" thickBot="1" x14ac:dyDescent="0.4">
      <c r="A92" s="4" t="s">
        <v>301</v>
      </c>
      <c r="B92" s="24" t="s">
        <v>22</v>
      </c>
      <c r="C92" s="24" t="s">
        <v>28</v>
      </c>
      <c r="D92" s="71">
        <v>0.1</v>
      </c>
      <c r="E92" s="35">
        <v>0</v>
      </c>
      <c r="F92" s="53">
        <v>0.03</v>
      </c>
      <c r="G92" s="177">
        <v>0.48</v>
      </c>
      <c r="H92" s="29">
        <v>0.01</v>
      </c>
      <c r="I92" s="30">
        <v>0.01</v>
      </c>
      <c r="J92" s="149">
        <v>0.02</v>
      </c>
      <c r="K92" s="47">
        <v>0.04</v>
      </c>
      <c r="L92" s="29">
        <v>0.01</v>
      </c>
      <c r="M92" s="35">
        <v>0</v>
      </c>
      <c r="N92" s="35">
        <v>0</v>
      </c>
      <c r="O92" s="35">
        <v>0</v>
      </c>
      <c r="P92" s="4">
        <v>3</v>
      </c>
      <c r="Q92" s="23" t="s">
        <v>471</v>
      </c>
    </row>
    <row r="93" spans="1:17" ht="16" thickBot="1" x14ac:dyDescent="0.4">
      <c r="A93" s="4" t="s">
        <v>302</v>
      </c>
      <c r="B93" s="24" t="s">
        <v>25</v>
      </c>
      <c r="C93" s="24" t="s">
        <v>21</v>
      </c>
      <c r="D93" s="61">
        <v>0.01</v>
      </c>
      <c r="E93" s="35">
        <v>0</v>
      </c>
      <c r="F93" s="101">
        <v>0.05</v>
      </c>
      <c r="G93" s="178">
        <v>0.61</v>
      </c>
      <c r="H93" s="35">
        <v>0</v>
      </c>
      <c r="I93" s="30">
        <v>0.01</v>
      </c>
      <c r="J93" s="155">
        <v>0.04</v>
      </c>
      <c r="K93" s="93">
        <v>0.18</v>
      </c>
      <c r="L93" s="42">
        <v>0.03</v>
      </c>
      <c r="M93" s="35">
        <v>0</v>
      </c>
      <c r="N93" s="35">
        <v>0</v>
      </c>
      <c r="O93" s="35">
        <v>0</v>
      </c>
      <c r="P93" s="4">
        <v>3</v>
      </c>
      <c r="Q93" s="23" t="s">
        <v>471</v>
      </c>
    </row>
    <row r="94" spans="1:17" ht="16" thickBot="1" x14ac:dyDescent="0.4">
      <c r="A94" s="4" t="s">
        <v>303</v>
      </c>
      <c r="B94" s="24" t="s">
        <v>34</v>
      </c>
      <c r="C94" s="24" t="s">
        <v>41</v>
      </c>
      <c r="D94" s="57">
        <v>0.03</v>
      </c>
      <c r="E94" s="35">
        <v>0</v>
      </c>
      <c r="F94" s="35">
        <v>0</v>
      </c>
      <c r="G94" s="38">
        <v>0.01</v>
      </c>
      <c r="H94" s="29">
        <v>0.01</v>
      </c>
      <c r="I94" s="79">
        <v>0.12</v>
      </c>
      <c r="J94" s="111">
        <v>1.03</v>
      </c>
      <c r="K94" s="113">
        <v>0.11</v>
      </c>
      <c r="L94" s="35">
        <v>0</v>
      </c>
      <c r="M94" s="35">
        <v>0</v>
      </c>
      <c r="N94" s="35">
        <v>0</v>
      </c>
      <c r="O94" s="29">
        <v>0.01</v>
      </c>
      <c r="P94" s="4">
        <v>4</v>
      </c>
      <c r="Q94" s="23" t="s">
        <v>492</v>
      </c>
    </row>
    <row r="95" spans="1:17" ht="16" thickBot="1" x14ac:dyDescent="0.4">
      <c r="A95" s="4" t="s">
        <v>304</v>
      </c>
      <c r="B95" s="24" t="s">
        <v>34</v>
      </c>
      <c r="C95" s="24" t="s">
        <v>32</v>
      </c>
      <c r="D95" s="45">
        <v>0.04</v>
      </c>
      <c r="E95" s="35">
        <v>0</v>
      </c>
      <c r="F95" s="30">
        <v>0.01</v>
      </c>
      <c r="G95" s="179">
        <v>0.18</v>
      </c>
      <c r="H95" s="35">
        <v>0</v>
      </c>
      <c r="I95" s="121">
        <v>0.15</v>
      </c>
      <c r="J95" s="152">
        <v>1.04</v>
      </c>
      <c r="K95" s="108">
        <v>0.02</v>
      </c>
      <c r="L95" s="35">
        <v>0</v>
      </c>
      <c r="M95" s="35">
        <v>0</v>
      </c>
      <c r="N95" s="35">
        <v>0</v>
      </c>
      <c r="O95" s="35">
        <v>0</v>
      </c>
      <c r="P95" s="4">
        <v>4</v>
      </c>
      <c r="Q95" s="23" t="s">
        <v>492</v>
      </c>
    </row>
    <row r="96" spans="1:17" ht="16" thickBot="1" x14ac:dyDescent="0.4">
      <c r="A96" s="4" t="s">
        <v>305</v>
      </c>
      <c r="B96" s="24" t="s">
        <v>34</v>
      </c>
      <c r="C96" s="24" t="s">
        <v>39</v>
      </c>
      <c r="D96" s="35">
        <v>0</v>
      </c>
      <c r="E96" s="35">
        <v>0</v>
      </c>
      <c r="F96" s="35">
        <v>0</v>
      </c>
      <c r="G96" s="139">
        <v>0.02</v>
      </c>
      <c r="H96" s="35">
        <v>0</v>
      </c>
      <c r="I96" s="32">
        <v>0.17</v>
      </c>
      <c r="J96" s="175">
        <v>0.61</v>
      </c>
      <c r="K96" s="108">
        <v>0.02</v>
      </c>
      <c r="L96" s="35">
        <v>0</v>
      </c>
      <c r="M96" s="35">
        <v>0</v>
      </c>
      <c r="N96" s="35">
        <v>0</v>
      </c>
      <c r="O96" s="29">
        <v>0.01</v>
      </c>
      <c r="P96" s="4">
        <v>4</v>
      </c>
      <c r="Q96" s="23" t="s">
        <v>492</v>
      </c>
    </row>
    <row r="97" spans="1:17" ht="16" thickBot="1" x14ac:dyDescent="0.4">
      <c r="A97" s="4" t="s">
        <v>306</v>
      </c>
      <c r="B97" s="24" t="s">
        <v>70</v>
      </c>
      <c r="C97" s="24" t="s">
        <v>21</v>
      </c>
      <c r="D97" s="35">
        <v>0</v>
      </c>
      <c r="E97" s="35">
        <v>0</v>
      </c>
      <c r="F97" s="30">
        <v>0.01</v>
      </c>
      <c r="G97" s="31">
        <v>0.03</v>
      </c>
      <c r="H97" s="35">
        <v>0</v>
      </c>
      <c r="I97" s="79">
        <v>0.12</v>
      </c>
      <c r="J97" s="111">
        <v>1.02</v>
      </c>
      <c r="K97" s="29">
        <v>0.03</v>
      </c>
      <c r="L97" s="35">
        <v>0</v>
      </c>
      <c r="M97" s="35">
        <v>0</v>
      </c>
      <c r="N97" s="35">
        <v>0</v>
      </c>
      <c r="O97" s="29">
        <v>0.01</v>
      </c>
      <c r="P97" s="4">
        <v>4</v>
      </c>
      <c r="Q97" s="23" t="s">
        <v>492</v>
      </c>
    </row>
    <row r="98" spans="1:17" ht="16" thickBot="1" x14ac:dyDescent="0.4">
      <c r="A98" s="4" t="s">
        <v>307</v>
      </c>
      <c r="B98" s="24" t="s">
        <v>70</v>
      </c>
      <c r="C98" s="24" t="s">
        <v>21</v>
      </c>
      <c r="D98" s="35">
        <v>0</v>
      </c>
      <c r="E98" s="35">
        <v>0</v>
      </c>
      <c r="F98" s="30">
        <v>0.01</v>
      </c>
      <c r="G98" s="31">
        <v>0.03</v>
      </c>
      <c r="H98" s="35">
        <v>0</v>
      </c>
      <c r="I98" s="79">
        <v>0.12</v>
      </c>
      <c r="J98" s="111">
        <v>1.01</v>
      </c>
      <c r="K98" s="29">
        <v>0.03</v>
      </c>
      <c r="L98" s="35">
        <v>0</v>
      </c>
      <c r="M98" s="35">
        <v>0</v>
      </c>
      <c r="N98" s="35">
        <v>0</v>
      </c>
      <c r="O98" s="29">
        <v>0.01</v>
      </c>
      <c r="P98" s="4">
        <v>4</v>
      </c>
      <c r="Q98" s="23" t="s">
        <v>492</v>
      </c>
    </row>
    <row r="99" spans="1:17" ht="16" thickBot="1" x14ac:dyDescent="0.4">
      <c r="A99" s="4" t="s">
        <v>308</v>
      </c>
      <c r="B99" s="24" t="s">
        <v>22</v>
      </c>
      <c r="C99" s="24" t="s">
        <v>28</v>
      </c>
      <c r="D99" s="35">
        <v>0</v>
      </c>
      <c r="E99" s="35">
        <v>0</v>
      </c>
      <c r="F99" s="30">
        <v>0.01</v>
      </c>
      <c r="G99" s="31">
        <v>0.03</v>
      </c>
      <c r="H99" s="35">
        <v>0</v>
      </c>
      <c r="I99" s="79">
        <v>0.12</v>
      </c>
      <c r="J99" s="81">
        <v>1.1200000000000001</v>
      </c>
      <c r="K99" s="74">
        <v>0.06</v>
      </c>
      <c r="L99" s="35">
        <v>0</v>
      </c>
      <c r="M99" s="35">
        <v>0</v>
      </c>
      <c r="N99" s="35">
        <v>0</v>
      </c>
      <c r="O99" s="29">
        <v>0.01</v>
      </c>
      <c r="P99" s="4">
        <v>4</v>
      </c>
      <c r="Q99" s="23" t="s">
        <v>492</v>
      </c>
    </row>
    <row r="100" spans="1:17" ht="16" thickBot="1" x14ac:dyDescent="0.4">
      <c r="A100" s="4" t="s">
        <v>309</v>
      </c>
      <c r="B100" s="24" t="s">
        <v>34</v>
      </c>
      <c r="C100" s="24" t="s">
        <v>39</v>
      </c>
      <c r="D100" s="35">
        <v>0</v>
      </c>
      <c r="E100" s="35">
        <v>0</v>
      </c>
      <c r="F100" s="30">
        <v>0.01</v>
      </c>
      <c r="G100" s="180">
        <v>0.05</v>
      </c>
      <c r="H100" s="35">
        <v>0</v>
      </c>
      <c r="I100" s="181">
        <v>0.09</v>
      </c>
      <c r="J100" s="50">
        <v>1.46</v>
      </c>
      <c r="K100" s="108">
        <v>0.02</v>
      </c>
      <c r="L100" s="35">
        <v>0</v>
      </c>
      <c r="M100" s="35">
        <v>0</v>
      </c>
      <c r="N100" s="35">
        <v>0</v>
      </c>
      <c r="O100" s="29">
        <v>0.01</v>
      </c>
      <c r="P100" s="4">
        <v>4</v>
      </c>
      <c r="Q100" s="23" t="s">
        <v>492</v>
      </c>
    </row>
    <row r="101" spans="1:17" ht="16" thickBot="1" x14ac:dyDescent="0.4">
      <c r="A101" s="4" t="s">
        <v>310</v>
      </c>
      <c r="B101" s="24" t="s">
        <v>34</v>
      </c>
      <c r="C101" s="24" t="s">
        <v>41</v>
      </c>
      <c r="D101" s="64">
        <v>0.02</v>
      </c>
      <c r="E101" s="29">
        <v>0.01</v>
      </c>
      <c r="F101" s="35">
        <v>0</v>
      </c>
      <c r="G101" s="35">
        <v>0</v>
      </c>
      <c r="H101" s="35">
        <v>0</v>
      </c>
      <c r="I101" s="152">
        <v>0.08</v>
      </c>
      <c r="J101" s="72">
        <v>1.22</v>
      </c>
      <c r="K101" s="47">
        <v>0.04</v>
      </c>
      <c r="L101" s="35">
        <v>0</v>
      </c>
      <c r="M101" s="35">
        <v>0</v>
      </c>
      <c r="N101" s="35">
        <v>0</v>
      </c>
      <c r="O101" s="29">
        <v>0.01</v>
      </c>
      <c r="P101" s="4">
        <v>4</v>
      </c>
      <c r="Q101" s="23" t="s">
        <v>492</v>
      </c>
    </row>
    <row r="102" spans="1:17" ht="16" thickBot="1" x14ac:dyDescent="0.4">
      <c r="A102" s="4" t="s">
        <v>311</v>
      </c>
      <c r="B102" s="24" t="s">
        <v>34</v>
      </c>
      <c r="C102" s="24" t="s">
        <v>41</v>
      </c>
      <c r="D102" s="57">
        <v>0.03</v>
      </c>
      <c r="E102" s="29">
        <v>0.01</v>
      </c>
      <c r="F102" s="35">
        <v>0</v>
      </c>
      <c r="G102" s="38">
        <v>0.01</v>
      </c>
      <c r="H102" s="35">
        <v>0</v>
      </c>
      <c r="I102" s="123">
        <v>0.13</v>
      </c>
      <c r="J102" s="46">
        <v>1.21</v>
      </c>
      <c r="K102" s="68">
        <v>0.09</v>
      </c>
      <c r="L102" s="35">
        <v>0</v>
      </c>
      <c r="M102" s="81">
        <v>0.01</v>
      </c>
      <c r="N102" s="35">
        <v>0</v>
      </c>
      <c r="O102" s="29">
        <v>0.01</v>
      </c>
      <c r="P102" s="4">
        <v>4</v>
      </c>
      <c r="Q102" s="23" t="s">
        <v>492</v>
      </c>
    </row>
    <row r="103" spans="1:17" ht="16" thickBot="1" x14ac:dyDescent="0.4">
      <c r="A103" s="4" t="s">
        <v>312</v>
      </c>
      <c r="B103" s="24" t="s">
        <v>22</v>
      </c>
      <c r="C103" s="24" t="s">
        <v>48</v>
      </c>
      <c r="D103" s="45">
        <v>0.04</v>
      </c>
      <c r="E103" s="29">
        <v>0.01</v>
      </c>
      <c r="F103" s="35">
        <v>0</v>
      </c>
      <c r="G103" s="38">
        <v>0.01</v>
      </c>
      <c r="H103" s="29">
        <v>0.01</v>
      </c>
      <c r="I103" s="182">
        <v>0.16</v>
      </c>
      <c r="J103" s="125">
        <v>0.56000000000000005</v>
      </c>
      <c r="K103" s="35">
        <v>0</v>
      </c>
      <c r="L103" s="35">
        <v>0</v>
      </c>
      <c r="M103" s="35">
        <v>0</v>
      </c>
      <c r="N103" s="35">
        <v>0</v>
      </c>
      <c r="O103" s="29">
        <v>0.01</v>
      </c>
      <c r="P103" s="4">
        <v>4</v>
      </c>
      <c r="Q103" s="23" t="s">
        <v>492</v>
      </c>
    </row>
    <row r="104" spans="1:17" ht="16" thickBot="1" x14ac:dyDescent="0.4">
      <c r="A104" s="4" t="s">
        <v>313</v>
      </c>
      <c r="B104" s="24" t="s">
        <v>34</v>
      </c>
      <c r="C104" s="24" t="s">
        <v>61</v>
      </c>
      <c r="D104" s="45">
        <v>0.04</v>
      </c>
      <c r="E104" s="36">
        <v>0.09</v>
      </c>
      <c r="F104" s="35">
        <v>0</v>
      </c>
      <c r="G104" s="139">
        <v>0.02</v>
      </c>
      <c r="H104" s="29">
        <v>0.01</v>
      </c>
      <c r="I104" s="103">
        <v>0.21</v>
      </c>
      <c r="J104" s="100">
        <v>1.71</v>
      </c>
      <c r="K104" s="42">
        <v>0.05</v>
      </c>
      <c r="L104" s="35">
        <v>0</v>
      </c>
      <c r="M104" s="35">
        <v>0</v>
      </c>
      <c r="N104" s="35">
        <v>0</v>
      </c>
      <c r="O104" s="119">
        <v>0.02</v>
      </c>
      <c r="P104" s="4">
        <v>4</v>
      </c>
      <c r="Q104" s="23" t="s">
        <v>492</v>
      </c>
    </row>
    <row r="105" spans="1:17" ht="16" thickBot="1" x14ac:dyDescent="0.4">
      <c r="A105" s="4" t="s">
        <v>314</v>
      </c>
      <c r="B105" s="24" t="s">
        <v>22</v>
      </c>
      <c r="C105" s="24" t="s">
        <v>28</v>
      </c>
      <c r="D105" s="35">
        <v>0</v>
      </c>
      <c r="E105" s="35">
        <v>0</v>
      </c>
      <c r="F105" s="30">
        <v>0.01</v>
      </c>
      <c r="G105" s="31">
        <v>0.03</v>
      </c>
      <c r="H105" s="35">
        <v>0</v>
      </c>
      <c r="I105" s="103">
        <v>0.21</v>
      </c>
      <c r="J105" s="68">
        <v>1.1299999999999999</v>
      </c>
      <c r="K105" s="51">
        <v>7.0000000000000007E-2</v>
      </c>
      <c r="L105" s="35">
        <v>0</v>
      </c>
      <c r="M105" s="35">
        <v>0</v>
      </c>
      <c r="N105" s="35">
        <v>0</v>
      </c>
      <c r="O105" s="29">
        <v>0.01</v>
      </c>
      <c r="P105" s="4">
        <v>4</v>
      </c>
      <c r="Q105" s="23" t="s">
        <v>492</v>
      </c>
    </row>
    <row r="106" spans="1:17" ht="16" thickBot="1" x14ac:dyDescent="0.4">
      <c r="A106" s="4" t="s">
        <v>315</v>
      </c>
      <c r="B106" s="24" t="s">
        <v>34</v>
      </c>
      <c r="C106" s="24" t="s">
        <v>41</v>
      </c>
      <c r="D106" s="52">
        <v>0.06</v>
      </c>
      <c r="E106" s="35">
        <v>0</v>
      </c>
      <c r="F106" s="35">
        <v>0</v>
      </c>
      <c r="G106" s="35">
        <v>0</v>
      </c>
      <c r="H106" s="35">
        <v>0</v>
      </c>
      <c r="I106" s="82">
        <v>0.23</v>
      </c>
      <c r="J106" s="50">
        <v>1.44</v>
      </c>
      <c r="K106" s="47">
        <v>0.04</v>
      </c>
      <c r="L106" s="35">
        <v>0</v>
      </c>
      <c r="M106" s="35">
        <v>0</v>
      </c>
      <c r="N106" s="35">
        <v>0</v>
      </c>
      <c r="O106" s="119">
        <v>0.02</v>
      </c>
      <c r="P106" s="4">
        <v>4</v>
      </c>
      <c r="Q106" s="23" t="s">
        <v>492</v>
      </c>
    </row>
    <row r="107" spans="1:17" ht="16" thickBot="1" x14ac:dyDescent="0.4">
      <c r="A107" s="4" t="s">
        <v>316</v>
      </c>
      <c r="B107" s="24" t="s">
        <v>70</v>
      </c>
      <c r="C107" s="24" t="s">
        <v>54</v>
      </c>
      <c r="D107" s="52">
        <v>0.06</v>
      </c>
      <c r="E107" s="29">
        <v>0.01</v>
      </c>
      <c r="F107" s="35">
        <v>0</v>
      </c>
      <c r="G107" s="35">
        <v>0</v>
      </c>
      <c r="H107" s="35">
        <v>0</v>
      </c>
      <c r="I107" s="96">
        <v>0.26</v>
      </c>
      <c r="J107" s="34">
        <v>1.96</v>
      </c>
      <c r="K107" s="42">
        <v>0.05</v>
      </c>
      <c r="L107" s="35">
        <v>0</v>
      </c>
      <c r="M107" s="35">
        <v>0</v>
      </c>
      <c r="N107" s="35">
        <v>0</v>
      </c>
      <c r="O107" s="119">
        <v>0.02</v>
      </c>
      <c r="P107" s="4">
        <v>4</v>
      </c>
      <c r="Q107" s="23" t="s">
        <v>492</v>
      </c>
    </row>
    <row r="108" spans="1:17" ht="16" thickBot="1" x14ac:dyDescent="0.4">
      <c r="A108" s="4" t="s">
        <v>317</v>
      </c>
      <c r="B108" s="24" t="s">
        <v>70</v>
      </c>
      <c r="C108" s="24" t="s">
        <v>48</v>
      </c>
      <c r="D108" s="28">
        <v>0.09</v>
      </c>
      <c r="E108" s="35">
        <v>0</v>
      </c>
      <c r="F108" s="35">
        <v>0</v>
      </c>
      <c r="G108" s="35">
        <v>0</v>
      </c>
      <c r="H108" s="29">
        <v>0.01</v>
      </c>
      <c r="I108" s="82">
        <v>0.23</v>
      </c>
      <c r="J108" s="34">
        <v>1.96</v>
      </c>
      <c r="K108" s="74">
        <v>0.06</v>
      </c>
      <c r="L108" s="35">
        <v>0</v>
      </c>
      <c r="M108" s="35">
        <v>0</v>
      </c>
      <c r="N108" s="112">
        <v>0.01</v>
      </c>
      <c r="O108" s="144">
        <v>0.1</v>
      </c>
      <c r="P108" s="4">
        <v>4</v>
      </c>
      <c r="Q108" s="23" t="s">
        <v>492</v>
      </c>
    </row>
    <row r="109" spans="1:17" ht="16" thickBot="1" x14ac:dyDescent="0.4">
      <c r="A109" s="4" t="s">
        <v>318</v>
      </c>
      <c r="B109" s="24" t="s">
        <v>34</v>
      </c>
      <c r="C109" s="24" t="s">
        <v>23</v>
      </c>
      <c r="D109" s="61">
        <v>0.01</v>
      </c>
      <c r="E109" s="29">
        <v>0.01</v>
      </c>
      <c r="F109" s="62">
        <v>0.02</v>
      </c>
      <c r="G109" s="45">
        <v>0.56100000000000005</v>
      </c>
      <c r="H109" s="35">
        <v>0</v>
      </c>
      <c r="I109" s="29">
        <v>0.04</v>
      </c>
      <c r="J109" s="65">
        <v>0.42</v>
      </c>
      <c r="K109" s="35">
        <v>0</v>
      </c>
      <c r="L109" s="35">
        <v>0</v>
      </c>
      <c r="M109" s="81">
        <v>0.01</v>
      </c>
      <c r="N109" s="35">
        <v>0</v>
      </c>
      <c r="O109" s="119">
        <v>0.02</v>
      </c>
      <c r="P109" s="4">
        <v>4</v>
      </c>
      <c r="Q109" s="23" t="s">
        <v>492</v>
      </c>
    </row>
    <row r="110" spans="1:17" ht="16" thickBot="1" x14ac:dyDescent="0.4">
      <c r="A110" s="4" t="s">
        <v>319</v>
      </c>
      <c r="B110" s="24" t="s">
        <v>22</v>
      </c>
      <c r="C110" s="24" t="s">
        <v>61</v>
      </c>
      <c r="D110" s="52">
        <v>0.06</v>
      </c>
      <c r="E110" s="35">
        <v>0</v>
      </c>
      <c r="F110" s="35">
        <v>0</v>
      </c>
      <c r="G110" s="35">
        <v>0</v>
      </c>
      <c r="H110" s="35">
        <v>0</v>
      </c>
      <c r="I110" s="77">
        <v>0.22</v>
      </c>
      <c r="J110" s="78">
        <v>0.11</v>
      </c>
      <c r="K110" s="35">
        <v>0</v>
      </c>
      <c r="L110" s="35">
        <v>0</v>
      </c>
      <c r="M110" s="35">
        <v>0</v>
      </c>
      <c r="N110" s="56">
        <v>0.02</v>
      </c>
      <c r="O110" s="29">
        <v>0.01</v>
      </c>
      <c r="P110" s="4">
        <v>4</v>
      </c>
      <c r="Q110" s="23" t="s">
        <v>492</v>
      </c>
    </row>
    <row r="111" spans="1:17" ht="16" thickBot="1" x14ac:dyDescent="0.4">
      <c r="A111" s="4" t="s">
        <v>320</v>
      </c>
      <c r="B111" s="24" t="s">
        <v>22</v>
      </c>
      <c r="C111" s="24" t="s">
        <v>28</v>
      </c>
      <c r="D111" s="35">
        <v>0</v>
      </c>
      <c r="E111" s="35">
        <v>0</v>
      </c>
      <c r="F111" s="35">
        <v>0</v>
      </c>
      <c r="G111" s="38">
        <v>0.01</v>
      </c>
      <c r="H111" s="35">
        <v>0</v>
      </c>
      <c r="I111" s="128">
        <v>7.0000000000000007E-2</v>
      </c>
      <c r="J111" s="172">
        <v>7.0000000000000007E-2</v>
      </c>
      <c r="K111" s="35">
        <v>0</v>
      </c>
      <c r="L111" s="35">
        <v>0</v>
      </c>
      <c r="M111" s="35">
        <v>0</v>
      </c>
      <c r="N111" s="69">
        <v>0.06</v>
      </c>
      <c r="O111" s="40">
        <v>7.0000000000000007E-2</v>
      </c>
      <c r="P111" s="4">
        <v>4</v>
      </c>
      <c r="Q111" s="23" t="s">
        <v>492</v>
      </c>
    </row>
    <row r="112" spans="1:17" ht="16" thickBot="1" x14ac:dyDescent="0.4">
      <c r="A112" s="4" t="s">
        <v>321</v>
      </c>
      <c r="B112" s="24" t="s">
        <v>22</v>
      </c>
      <c r="C112" s="24" t="s">
        <v>28</v>
      </c>
      <c r="D112" s="35">
        <v>0</v>
      </c>
      <c r="E112" s="35">
        <v>0</v>
      </c>
      <c r="F112" s="35">
        <v>0</v>
      </c>
      <c r="G112" s="35">
        <v>0</v>
      </c>
      <c r="H112" s="35">
        <v>0</v>
      </c>
      <c r="I112" s="62">
        <v>0.02</v>
      </c>
      <c r="J112" s="55">
        <v>0.1</v>
      </c>
      <c r="K112" s="55">
        <v>0.01</v>
      </c>
      <c r="L112" s="35">
        <v>0</v>
      </c>
      <c r="M112" s="35">
        <v>0</v>
      </c>
      <c r="N112" s="43">
        <v>0.03</v>
      </c>
      <c r="O112" s="152">
        <v>0.14000000000000001</v>
      </c>
      <c r="P112" s="4"/>
      <c r="Q112" s="23"/>
    </row>
    <row r="113" spans="1:17" ht="16" thickBot="1" x14ac:dyDescent="0.4">
      <c r="A113" s="4" t="s">
        <v>322</v>
      </c>
      <c r="B113" s="24" t="s">
        <v>22</v>
      </c>
      <c r="C113" s="24" t="s">
        <v>87</v>
      </c>
      <c r="D113" s="57">
        <v>0.03</v>
      </c>
      <c r="E113" s="29">
        <v>0.01</v>
      </c>
      <c r="F113" s="53">
        <v>0.03</v>
      </c>
      <c r="G113" s="67">
        <v>0.76</v>
      </c>
      <c r="H113" s="35">
        <v>0</v>
      </c>
      <c r="I113" s="30">
        <v>0.01</v>
      </c>
      <c r="J113" s="160">
        <v>0.03</v>
      </c>
      <c r="K113" s="55">
        <v>0.01</v>
      </c>
      <c r="L113" s="29">
        <v>0.01</v>
      </c>
      <c r="M113" s="35">
        <v>0</v>
      </c>
      <c r="N113" s="56">
        <v>0.02</v>
      </c>
      <c r="O113" s="35">
        <v>0</v>
      </c>
      <c r="P113" s="4"/>
      <c r="Q113" s="23"/>
    </row>
    <row r="114" spans="1:17" ht="16" thickBot="1" x14ac:dyDescent="0.4">
      <c r="A114" s="4" t="s">
        <v>323</v>
      </c>
      <c r="B114" s="24" t="s">
        <v>25</v>
      </c>
      <c r="C114" s="24" t="s">
        <v>21</v>
      </c>
      <c r="D114" s="61">
        <v>0.01</v>
      </c>
      <c r="E114" s="29">
        <v>0.01</v>
      </c>
      <c r="F114" s="29">
        <v>0.04</v>
      </c>
      <c r="G114" s="183">
        <v>0.45</v>
      </c>
      <c r="H114" s="35">
        <v>0</v>
      </c>
      <c r="I114" s="30">
        <v>0.01</v>
      </c>
      <c r="J114" s="149">
        <v>0.02</v>
      </c>
      <c r="K114" s="35">
        <v>0</v>
      </c>
      <c r="L114" s="47">
        <v>0.02</v>
      </c>
      <c r="M114" s="35">
        <v>0</v>
      </c>
      <c r="N114" s="35">
        <v>0</v>
      </c>
      <c r="O114" s="35">
        <v>0</v>
      </c>
      <c r="P114" s="4"/>
      <c r="Q114" s="23"/>
    </row>
    <row r="115" spans="1:17" ht="16" thickBot="1" x14ac:dyDescent="0.4">
      <c r="A115" s="4" t="s">
        <v>324</v>
      </c>
      <c r="B115" s="24" t="s">
        <v>22</v>
      </c>
      <c r="C115" s="24" t="s">
        <v>28</v>
      </c>
      <c r="D115" s="64">
        <v>0.02</v>
      </c>
      <c r="E115" s="29">
        <v>0.01</v>
      </c>
      <c r="F115" s="53">
        <v>0.03</v>
      </c>
      <c r="G115" s="184">
        <v>0.16</v>
      </c>
      <c r="H115" s="29">
        <v>0.01</v>
      </c>
      <c r="I115" s="35">
        <v>0</v>
      </c>
      <c r="J115" s="157">
        <v>0.01</v>
      </c>
      <c r="K115" s="55">
        <v>0.01</v>
      </c>
      <c r="L115" s="51">
        <v>0.05</v>
      </c>
      <c r="M115" s="81">
        <v>0.01</v>
      </c>
      <c r="N115" s="35">
        <v>0</v>
      </c>
      <c r="O115" s="35">
        <v>0</v>
      </c>
      <c r="P115" s="4"/>
      <c r="Q115" s="23"/>
    </row>
    <row r="116" spans="1:17" ht="16" thickBot="1" x14ac:dyDescent="0.4">
      <c r="A116" s="4" t="s">
        <v>325</v>
      </c>
      <c r="B116" s="24" t="s">
        <v>25</v>
      </c>
      <c r="C116" s="24" t="s">
        <v>21</v>
      </c>
      <c r="D116" s="64">
        <v>0.02</v>
      </c>
      <c r="E116" s="29">
        <v>0.01</v>
      </c>
      <c r="F116" s="114">
        <v>0.06</v>
      </c>
      <c r="G116" s="37">
        <v>1.1499999999999999</v>
      </c>
      <c r="H116" s="29">
        <v>0.01</v>
      </c>
      <c r="I116" s="30">
        <v>0.01</v>
      </c>
      <c r="J116" s="153">
        <v>0.06</v>
      </c>
      <c r="K116" s="55">
        <v>0.01</v>
      </c>
      <c r="L116" s="47">
        <v>0.02</v>
      </c>
      <c r="M116" s="81">
        <v>0.01</v>
      </c>
      <c r="N116" s="35">
        <v>0</v>
      </c>
      <c r="O116" s="35">
        <v>0</v>
      </c>
      <c r="P116" s="4">
        <v>5</v>
      </c>
      <c r="Q116" s="23" t="s">
        <v>493</v>
      </c>
    </row>
    <row r="117" spans="1:17" ht="16" thickBot="1" x14ac:dyDescent="0.4">
      <c r="A117" s="4" t="s">
        <v>326</v>
      </c>
      <c r="B117" s="24" t="s">
        <v>25</v>
      </c>
      <c r="C117" s="24" t="s">
        <v>21</v>
      </c>
      <c r="D117" s="57">
        <v>0.03</v>
      </c>
      <c r="E117" s="29">
        <v>0.01</v>
      </c>
      <c r="F117" s="91">
        <v>0.08</v>
      </c>
      <c r="G117" s="71">
        <v>1.53</v>
      </c>
      <c r="H117" s="29">
        <v>0.01</v>
      </c>
      <c r="I117" s="62">
        <v>0.02</v>
      </c>
      <c r="J117" s="172">
        <v>7.0000000000000007E-2</v>
      </c>
      <c r="K117" s="108">
        <v>0.02</v>
      </c>
      <c r="L117" s="42">
        <v>0.03</v>
      </c>
      <c r="M117" s="81">
        <v>0.01</v>
      </c>
      <c r="N117" s="35">
        <v>0</v>
      </c>
      <c r="O117" s="35">
        <v>0</v>
      </c>
      <c r="P117" s="4">
        <v>5</v>
      </c>
      <c r="Q117" s="23" t="s">
        <v>493</v>
      </c>
    </row>
    <row r="118" spans="1:17" ht="16" thickBot="1" x14ac:dyDescent="0.4">
      <c r="A118" s="4" t="s">
        <v>327</v>
      </c>
      <c r="B118" s="24" t="s">
        <v>25</v>
      </c>
      <c r="C118" s="24" t="s">
        <v>21</v>
      </c>
      <c r="D118" s="64">
        <v>0.02</v>
      </c>
      <c r="E118" s="29">
        <v>0.01</v>
      </c>
      <c r="F118" s="95">
        <v>0.09</v>
      </c>
      <c r="G118" s="67">
        <v>0.76</v>
      </c>
      <c r="H118" s="29">
        <v>0.01</v>
      </c>
      <c r="I118" s="30">
        <v>0.01</v>
      </c>
      <c r="J118" s="160">
        <v>0.03</v>
      </c>
      <c r="K118" s="55">
        <v>0.01</v>
      </c>
      <c r="L118" s="29">
        <v>0.01</v>
      </c>
      <c r="M118" s="35">
        <v>0</v>
      </c>
      <c r="N118" s="112">
        <v>0.01</v>
      </c>
      <c r="O118" s="35">
        <v>0</v>
      </c>
      <c r="P118" s="4">
        <v>5</v>
      </c>
      <c r="Q118" s="23" t="s">
        <v>493</v>
      </c>
    </row>
    <row r="119" spans="1:17" ht="16" thickBot="1" x14ac:dyDescent="0.4">
      <c r="A119" s="4" t="s">
        <v>328</v>
      </c>
      <c r="B119" s="24" t="s">
        <v>34</v>
      </c>
      <c r="C119" s="24" t="s">
        <v>21</v>
      </c>
      <c r="D119" s="52">
        <v>0.06</v>
      </c>
      <c r="E119" s="29">
        <v>0.01</v>
      </c>
      <c r="F119" s="101">
        <v>0.05</v>
      </c>
      <c r="G119" s="51">
        <v>1.46</v>
      </c>
      <c r="H119" s="29">
        <v>0.01</v>
      </c>
      <c r="I119" s="62">
        <v>0.02</v>
      </c>
      <c r="J119" s="151">
        <v>0.05</v>
      </c>
      <c r="K119" s="51">
        <v>7.0000000000000007E-2</v>
      </c>
      <c r="L119" s="35">
        <v>0</v>
      </c>
      <c r="M119" s="35">
        <v>0</v>
      </c>
      <c r="N119" s="35">
        <v>0</v>
      </c>
      <c r="O119" s="29">
        <v>0.01</v>
      </c>
      <c r="P119" s="4">
        <v>5</v>
      </c>
      <c r="Q119" s="23" t="s">
        <v>493</v>
      </c>
    </row>
    <row r="120" spans="1:17" ht="16" thickBot="1" x14ac:dyDescent="0.4">
      <c r="A120" s="4" t="s">
        <v>329</v>
      </c>
      <c r="B120" s="24" t="s">
        <v>34</v>
      </c>
      <c r="C120" s="24" t="s">
        <v>32</v>
      </c>
      <c r="D120" s="131">
        <v>0.11</v>
      </c>
      <c r="E120" s="29">
        <v>0.01</v>
      </c>
      <c r="F120" s="114">
        <v>0.06</v>
      </c>
      <c r="G120" s="29">
        <v>0.99</v>
      </c>
      <c r="H120" s="29">
        <v>0.01</v>
      </c>
      <c r="I120" s="30">
        <v>0.01</v>
      </c>
      <c r="J120" s="166">
        <v>0.09</v>
      </c>
      <c r="K120" s="108">
        <v>0.02</v>
      </c>
      <c r="L120" s="35">
        <v>0</v>
      </c>
      <c r="M120" s="35">
        <v>0</v>
      </c>
      <c r="N120" s="35">
        <v>0</v>
      </c>
      <c r="O120" s="35">
        <v>0</v>
      </c>
      <c r="P120" s="4">
        <v>5</v>
      </c>
      <c r="Q120" s="23" t="s">
        <v>493</v>
      </c>
    </row>
    <row r="121" spans="1:17" ht="16" thickBot="1" x14ac:dyDescent="0.4">
      <c r="A121" s="4" t="s">
        <v>330</v>
      </c>
      <c r="B121" s="24" t="s">
        <v>161</v>
      </c>
      <c r="C121" s="24" t="s">
        <v>21</v>
      </c>
      <c r="D121" s="71">
        <v>0.1</v>
      </c>
      <c r="E121" s="29">
        <v>0.01</v>
      </c>
      <c r="F121" s="29">
        <v>0.04</v>
      </c>
      <c r="G121" s="54">
        <v>1.88</v>
      </c>
      <c r="H121" s="35">
        <v>0</v>
      </c>
      <c r="I121" s="62">
        <v>0.02</v>
      </c>
      <c r="J121" s="185">
        <v>0.08</v>
      </c>
      <c r="K121" s="55">
        <v>0.01</v>
      </c>
      <c r="L121" s="29">
        <v>0.01</v>
      </c>
      <c r="M121" s="35">
        <v>0</v>
      </c>
      <c r="N121" s="35">
        <v>0</v>
      </c>
      <c r="O121" s="35">
        <v>0</v>
      </c>
      <c r="P121" s="4">
        <v>5</v>
      </c>
      <c r="Q121" s="23" t="s">
        <v>493</v>
      </c>
    </row>
    <row r="122" spans="1:17" ht="16" thickBot="1" x14ac:dyDescent="0.4">
      <c r="A122" s="4" t="s">
        <v>331</v>
      </c>
      <c r="B122" s="24" t="s">
        <v>34</v>
      </c>
      <c r="C122" s="24" t="s">
        <v>21</v>
      </c>
      <c r="D122" s="52">
        <v>0.06</v>
      </c>
      <c r="E122" s="29">
        <v>0.01</v>
      </c>
      <c r="F122" s="53">
        <v>0.03</v>
      </c>
      <c r="G122" s="54">
        <v>1.86</v>
      </c>
      <c r="H122" s="35">
        <v>0</v>
      </c>
      <c r="I122" s="53">
        <v>0.03</v>
      </c>
      <c r="J122" s="125">
        <v>0.55000000000000004</v>
      </c>
      <c r="K122" s="55">
        <v>0.01</v>
      </c>
      <c r="L122" s="47">
        <v>0.02</v>
      </c>
      <c r="M122" s="35">
        <v>0</v>
      </c>
      <c r="N122" s="35">
        <v>0</v>
      </c>
      <c r="O122" s="29">
        <v>0.01</v>
      </c>
      <c r="P122" s="4">
        <v>5</v>
      </c>
      <c r="Q122" s="23" t="s">
        <v>493</v>
      </c>
    </row>
    <row r="123" spans="1:17" ht="16" thickBot="1" x14ac:dyDescent="0.4">
      <c r="A123" s="4" t="s">
        <v>332</v>
      </c>
      <c r="B123" s="24" t="s">
        <v>34</v>
      </c>
      <c r="C123" s="24" t="s">
        <v>21</v>
      </c>
      <c r="D123" s="29">
        <v>7.0000000000000007E-2</v>
      </c>
      <c r="E123" s="29">
        <v>0.01</v>
      </c>
      <c r="F123" s="114">
        <v>0.06</v>
      </c>
      <c r="G123" s="28">
        <v>1.37</v>
      </c>
      <c r="H123" s="35">
        <v>0</v>
      </c>
      <c r="I123" s="29">
        <v>0.04</v>
      </c>
      <c r="J123" s="119">
        <v>0.35</v>
      </c>
      <c r="K123" s="108">
        <v>0.02</v>
      </c>
      <c r="L123" s="111">
        <v>0.06</v>
      </c>
      <c r="M123" s="35">
        <v>0</v>
      </c>
      <c r="N123" s="35">
        <v>0</v>
      </c>
      <c r="O123" s="65">
        <v>0.03</v>
      </c>
      <c r="P123" s="4">
        <v>5</v>
      </c>
      <c r="Q123" s="23" t="s">
        <v>493</v>
      </c>
    </row>
    <row r="124" spans="1:17" ht="16" thickBot="1" x14ac:dyDescent="0.4">
      <c r="A124" s="4" t="s">
        <v>333</v>
      </c>
      <c r="B124" s="24" t="s">
        <v>34</v>
      </c>
      <c r="C124" s="24" t="s">
        <v>50</v>
      </c>
      <c r="D124" s="71">
        <v>0.1</v>
      </c>
      <c r="E124" s="29">
        <v>0.01</v>
      </c>
      <c r="F124" s="114">
        <v>0.06</v>
      </c>
      <c r="G124" s="40">
        <v>1.31</v>
      </c>
      <c r="H124" s="35">
        <v>0</v>
      </c>
      <c r="I124" s="30">
        <v>0.01</v>
      </c>
      <c r="J124" s="153">
        <v>0.06</v>
      </c>
      <c r="K124" s="47">
        <v>0.04</v>
      </c>
      <c r="L124" s="88">
        <v>0.08</v>
      </c>
      <c r="M124" s="81">
        <v>0.01</v>
      </c>
      <c r="N124" s="35">
        <v>0</v>
      </c>
      <c r="O124" s="29">
        <v>0.01</v>
      </c>
      <c r="P124" s="4">
        <v>5</v>
      </c>
      <c r="Q124" s="23" t="s">
        <v>493</v>
      </c>
    </row>
    <row r="125" spans="1:17" ht="16" thickBot="1" x14ac:dyDescent="0.4">
      <c r="A125" s="4" t="s">
        <v>334</v>
      </c>
      <c r="B125" s="24" t="s">
        <v>22</v>
      </c>
      <c r="C125" s="24" t="s">
        <v>87</v>
      </c>
      <c r="D125" s="71">
        <v>0.1</v>
      </c>
      <c r="E125" s="29">
        <v>0.01</v>
      </c>
      <c r="F125" s="114">
        <v>0.06</v>
      </c>
      <c r="G125" s="128">
        <v>1.51</v>
      </c>
      <c r="H125" s="35">
        <v>0</v>
      </c>
      <c r="I125" s="30">
        <v>0.01</v>
      </c>
      <c r="J125" s="151">
        <v>0.05</v>
      </c>
      <c r="K125" s="55">
        <v>0.01</v>
      </c>
      <c r="L125" s="113">
        <v>0.09</v>
      </c>
      <c r="M125" s="35">
        <v>0</v>
      </c>
      <c r="N125" s="35">
        <v>0</v>
      </c>
      <c r="O125" s="35">
        <v>0</v>
      </c>
      <c r="P125" s="4">
        <v>5</v>
      </c>
      <c r="Q125" s="23" t="s">
        <v>493</v>
      </c>
    </row>
    <row r="126" spans="1:17" ht="16" thickBot="1" x14ac:dyDescent="0.4">
      <c r="A126" s="4" t="s">
        <v>335</v>
      </c>
      <c r="B126" s="24" t="s">
        <v>22</v>
      </c>
      <c r="C126" s="24" t="s">
        <v>82</v>
      </c>
      <c r="D126" s="28">
        <v>0.09</v>
      </c>
      <c r="E126" s="29">
        <v>0.01</v>
      </c>
      <c r="F126" s="91">
        <v>0.08</v>
      </c>
      <c r="G126" s="94">
        <v>2.02</v>
      </c>
      <c r="H126" s="29">
        <v>0.01</v>
      </c>
      <c r="I126" s="62">
        <v>0.02</v>
      </c>
      <c r="J126" s="185">
        <v>0.08</v>
      </c>
      <c r="K126" s="55">
        <v>0.01</v>
      </c>
      <c r="L126" s="34">
        <v>0.13</v>
      </c>
      <c r="M126" s="81">
        <v>0.01</v>
      </c>
      <c r="N126" s="35">
        <v>0</v>
      </c>
      <c r="O126" s="29">
        <v>0.01</v>
      </c>
      <c r="P126" s="4">
        <v>5</v>
      </c>
      <c r="Q126" s="23" t="s">
        <v>493</v>
      </c>
    </row>
    <row r="127" spans="1:17" ht="16" thickBot="1" x14ac:dyDescent="0.4">
      <c r="A127" s="4" t="s">
        <v>336</v>
      </c>
      <c r="B127" s="24" t="s">
        <v>22</v>
      </c>
      <c r="C127" s="24" t="s">
        <v>82</v>
      </c>
      <c r="D127" s="71">
        <v>0.1</v>
      </c>
      <c r="E127" s="29">
        <v>0.01</v>
      </c>
      <c r="F127" s="72">
        <v>7.0000000000000007E-2</v>
      </c>
      <c r="G127" s="50">
        <v>1.98</v>
      </c>
      <c r="H127" s="35">
        <v>0</v>
      </c>
      <c r="I127" s="30">
        <v>0.01</v>
      </c>
      <c r="J127" s="185">
        <v>0.08</v>
      </c>
      <c r="K127" s="108">
        <v>0.02</v>
      </c>
      <c r="L127" s="186">
        <v>0.14000000000000001</v>
      </c>
      <c r="M127" s="35">
        <v>0</v>
      </c>
      <c r="N127" s="35">
        <v>0</v>
      </c>
      <c r="O127" s="35">
        <v>0</v>
      </c>
      <c r="P127" s="4">
        <v>5</v>
      </c>
      <c r="Q127" s="23" t="s">
        <v>493</v>
      </c>
    </row>
    <row r="128" spans="1:17" ht="16" thickBot="1" x14ac:dyDescent="0.4">
      <c r="A128" s="4" t="s">
        <v>337</v>
      </c>
      <c r="B128" s="24" t="s">
        <v>22</v>
      </c>
      <c r="C128" s="24" t="s">
        <v>87</v>
      </c>
      <c r="D128" s="113">
        <v>0.12</v>
      </c>
      <c r="E128" s="29">
        <v>0.01</v>
      </c>
      <c r="F128" s="91">
        <v>0.08</v>
      </c>
      <c r="G128" s="95">
        <v>2.31</v>
      </c>
      <c r="H128" s="35">
        <v>0</v>
      </c>
      <c r="I128" s="53">
        <v>0.03</v>
      </c>
      <c r="J128" s="185">
        <v>0.08</v>
      </c>
      <c r="K128" s="108">
        <v>0.02</v>
      </c>
      <c r="L128" s="113">
        <v>0.09</v>
      </c>
      <c r="M128" s="35">
        <v>0</v>
      </c>
      <c r="N128" s="35">
        <v>0</v>
      </c>
      <c r="O128" s="35">
        <v>0</v>
      </c>
      <c r="P128" s="4">
        <v>5</v>
      </c>
      <c r="Q128" s="23" t="s">
        <v>493</v>
      </c>
    </row>
    <row r="129" spans="1:17" ht="16" thickBot="1" x14ac:dyDescent="0.4">
      <c r="A129" s="4" t="s">
        <v>338</v>
      </c>
      <c r="B129" s="24" t="s">
        <v>22</v>
      </c>
      <c r="C129" s="24" t="s">
        <v>82</v>
      </c>
      <c r="D129" s="113">
        <v>0.12</v>
      </c>
      <c r="E129" s="29">
        <v>0.01</v>
      </c>
      <c r="F129" s="91">
        <v>0.08</v>
      </c>
      <c r="G129" s="187">
        <v>2.25</v>
      </c>
      <c r="H129" s="35">
        <v>0</v>
      </c>
      <c r="I129" s="30">
        <v>0.01</v>
      </c>
      <c r="J129" s="55">
        <v>0.1</v>
      </c>
      <c r="K129" s="55">
        <v>0.01</v>
      </c>
      <c r="L129" s="42">
        <v>0.03</v>
      </c>
      <c r="M129" s="35">
        <v>0</v>
      </c>
      <c r="N129" s="35">
        <v>0</v>
      </c>
      <c r="O129" s="35">
        <v>0</v>
      </c>
      <c r="P129" s="4">
        <v>5</v>
      </c>
      <c r="Q129" s="23" t="s">
        <v>493</v>
      </c>
    </row>
    <row r="130" spans="1:17" ht="16" thickBot="1" x14ac:dyDescent="0.4">
      <c r="A130" s="4" t="s">
        <v>339</v>
      </c>
      <c r="B130" s="24" t="s">
        <v>22</v>
      </c>
      <c r="C130" s="24" t="s">
        <v>87</v>
      </c>
      <c r="D130" s="87">
        <v>0.05</v>
      </c>
      <c r="E130" s="35">
        <v>0</v>
      </c>
      <c r="F130" s="95">
        <v>0.09</v>
      </c>
      <c r="G130" s="188">
        <v>2.5</v>
      </c>
      <c r="H130" s="29">
        <v>0.01</v>
      </c>
      <c r="I130" s="62">
        <v>0.02</v>
      </c>
      <c r="J130" s="55">
        <v>0.1</v>
      </c>
      <c r="K130" s="42">
        <v>0.05</v>
      </c>
      <c r="L130" s="74">
        <v>0.04</v>
      </c>
      <c r="M130" s="35">
        <v>0</v>
      </c>
      <c r="N130" s="35">
        <v>0</v>
      </c>
      <c r="O130" s="35">
        <v>0</v>
      </c>
      <c r="P130" s="4">
        <v>5</v>
      </c>
      <c r="Q130" s="23" t="s">
        <v>493</v>
      </c>
    </row>
    <row r="131" spans="1:17" ht="16" thickBot="1" x14ac:dyDescent="0.4">
      <c r="A131" s="4" t="s">
        <v>340</v>
      </c>
      <c r="B131" s="24" t="s">
        <v>22</v>
      </c>
      <c r="C131" s="24" t="s">
        <v>87</v>
      </c>
      <c r="D131" s="71">
        <v>0.1</v>
      </c>
      <c r="E131" s="29">
        <v>0.01</v>
      </c>
      <c r="F131" s="95">
        <v>0.09</v>
      </c>
      <c r="G131" s="187">
        <v>2.2400000000000002</v>
      </c>
      <c r="H131" s="35">
        <v>0</v>
      </c>
      <c r="I131" s="62">
        <v>0.02</v>
      </c>
      <c r="J131" s="166">
        <v>0.09</v>
      </c>
      <c r="K131" s="55">
        <v>0.01</v>
      </c>
      <c r="L131" s="68">
        <v>7.0000000000000007E-2</v>
      </c>
      <c r="M131" s="81">
        <v>0.01</v>
      </c>
      <c r="N131" s="112">
        <v>0.01</v>
      </c>
      <c r="O131" s="29">
        <v>0.01</v>
      </c>
      <c r="P131" s="4">
        <v>5</v>
      </c>
      <c r="Q131" s="23" t="s">
        <v>493</v>
      </c>
    </row>
    <row r="132" spans="1:17" ht="16" thickBot="1" x14ac:dyDescent="0.4">
      <c r="A132" s="4" t="s">
        <v>341</v>
      </c>
      <c r="B132" s="24" t="s">
        <v>22</v>
      </c>
      <c r="C132" s="24" t="s">
        <v>82</v>
      </c>
      <c r="D132" s="37">
        <v>0.08</v>
      </c>
      <c r="E132" s="29">
        <v>0.01</v>
      </c>
      <c r="F132" s="189">
        <v>0.12</v>
      </c>
      <c r="G132" s="56">
        <v>2.17</v>
      </c>
      <c r="H132" s="35">
        <v>0</v>
      </c>
      <c r="I132" s="30">
        <v>0.01</v>
      </c>
      <c r="J132" s="78">
        <v>0.11</v>
      </c>
      <c r="K132" s="55">
        <v>0.01</v>
      </c>
      <c r="L132" s="111">
        <v>0.06</v>
      </c>
      <c r="M132" s="81">
        <v>0.01</v>
      </c>
      <c r="N132" s="35">
        <v>0</v>
      </c>
      <c r="O132" s="35">
        <v>0</v>
      </c>
      <c r="P132" s="4">
        <v>5</v>
      </c>
      <c r="Q132" s="23" t="s">
        <v>493</v>
      </c>
    </row>
    <row r="133" spans="1:17" ht="16" thickBot="1" x14ac:dyDescent="0.4">
      <c r="A133" s="4" t="s">
        <v>342</v>
      </c>
      <c r="B133" s="24" t="s">
        <v>22</v>
      </c>
      <c r="C133" s="24" t="s">
        <v>82</v>
      </c>
      <c r="D133" s="52">
        <v>0.06</v>
      </c>
      <c r="E133" s="29">
        <v>0.01</v>
      </c>
      <c r="F133" s="106">
        <v>0.1</v>
      </c>
      <c r="G133" s="137">
        <v>2.63</v>
      </c>
      <c r="H133" s="35">
        <v>0</v>
      </c>
      <c r="I133" s="62">
        <v>0.02</v>
      </c>
      <c r="J133" s="166">
        <v>0.09</v>
      </c>
      <c r="K133" s="111">
        <v>0.08</v>
      </c>
      <c r="L133" s="34">
        <v>0.13</v>
      </c>
      <c r="M133" s="81">
        <v>0.01</v>
      </c>
      <c r="N133" s="35">
        <v>0</v>
      </c>
      <c r="O133" s="29">
        <v>0.01</v>
      </c>
      <c r="P133" s="4">
        <v>5</v>
      </c>
      <c r="Q133" s="23" t="s">
        <v>493</v>
      </c>
    </row>
    <row r="134" spans="1:17" ht="16" thickBot="1" x14ac:dyDescent="0.4">
      <c r="A134" s="4" t="s">
        <v>343</v>
      </c>
      <c r="B134" s="24" t="s">
        <v>34</v>
      </c>
      <c r="C134" s="24" t="s">
        <v>21</v>
      </c>
      <c r="D134" s="52">
        <v>0.06</v>
      </c>
      <c r="E134" s="39">
        <v>0.02</v>
      </c>
      <c r="F134" s="101">
        <v>0.05</v>
      </c>
      <c r="G134" s="94">
        <v>2.0299999999999998</v>
      </c>
      <c r="H134" s="29">
        <v>0.01</v>
      </c>
      <c r="I134" s="30">
        <v>0.01</v>
      </c>
      <c r="J134" s="185">
        <v>0.08</v>
      </c>
      <c r="K134" s="74">
        <v>0.06</v>
      </c>
      <c r="L134" s="68">
        <v>7.0000000000000007E-2</v>
      </c>
      <c r="M134" s="35">
        <v>0</v>
      </c>
      <c r="N134" s="35">
        <v>0</v>
      </c>
      <c r="O134" s="35">
        <v>0</v>
      </c>
      <c r="P134" s="4">
        <v>5</v>
      </c>
      <c r="Q134" s="23" t="s">
        <v>493</v>
      </c>
    </row>
    <row r="135" spans="1:17" ht="16" thickBot="1" x14ac:dyDescent="0.4">
      <c r="A135" s="4" t="s">
        <v>344</v>
      </c>
      <c r="B135" s="24" t="s">
        <v>22</v>
      </c>
      <c r="C135" s="24" t="s">
        <v>79</v>
      </c>
      <c r="D135" s="28">
        <v>0.09</v>
      </c>
      <c r="E135" s="29">
        <v>0.01</v>
      </c>
      <c r="F135" s="101">
        <v>0.05</v>
      </c>
      <c r="G135" s="88">
        <v>1.84</v>
      </c>
      <c r="H135" s="29">
        <v>0.01</v>
      </c>
      <c r="I135" s="62">
        <v>0.02</v>
      </c>
      <c r="J135" s="172">
        <v>7.0000000000000007E-2</v>
      </c>
      <c r="K135" s="111">
        <v>0.08</v>
      </c>
      <c r="L135" s="113">
        <v>0.09</v>
      </c>
      <c r="M135" s="35">
        <v>0</v>
      </c>
      <c r="N135" s="35">
        <v>0</v>
      </c>
      <c r="O135" s="29">
        <v>0.01</v>
      </c>
      <c r="P135" s="4">
        <v>5</v>
      </c>
      <c r="Q135" s="23" t="s">
        <v>493</v>
      </c>
    </row>
    <row r="136" spans="1:17" ht="16" thickBot="1" x14ac:dyDescent="0.4">
      <c r="A136" s="4" t="s">
        <v>345</v>
      </c>
      <c r="B136" s="24" t="s">
        <v>22</v>
      </c>
      <c r="C136" s="24" t="s">
        <v>87</v>
      </c>
      <c r="D136" s="37">
        <v>0.08</v>
      </c>
      <c r="E136" s="49">
        <v>0.05</v>
      </c>
      <c r="F136" s="72">
        <v>7.0000000000000007E-2</v>
      </c>
      <c r="G136" s="187">
        <v>2.2389999999999999</v>
      </c>
      <c r="H136" s="35">
        <v>0</v>
      </c>
      <c r="I136" s="62">
        <v>0.02</v>
      </c>
      <c r="J136" s="166">
        <v>0.09</v>
      </c>
      <c r="K136" s="74">
        <v>0.06</v>
      </c>
      <c r="L136" s="190">
        <v>0.21</v>
      </c>
      <c r="M136" s="81">
        <v>0.01</v>
      </c>
      <c r="N136" s="35">
        <v>0</v>
      </c>
      <c r="O136" s="29">
        <v>0.01</v>
      </c>
      <c r="P136" s="4">
        <v>5</v>
      </c>
      <c r="Q136" s="23" t="s">
        <v>493</v>
      </c>
    </row>
    <row r="137" spans="1:17" ht="16" thickBot="1" x14ac:dyDescent="0.4">
      <c r="A137" s="4" t="s">
        <v>346</v>
      </c>
      <c r="B137" s="24" t="s">
        <v>22</v>
      </c>
      <c r="C137" s="24" t="s">
        <v>87</v>
      </c>
      <c r="D137" s="28">
        <v>0.09</v>
      </c>
      <c r="E137" s="49">
        <v>0.05</v>
      </c>
      <c r="F137" s="72">
        <v>7.0000000000000007E-2</v>
      </c>
      <c r="G137" s="100">
        <v>2.1960000000000002</v>
      </c>
      <c r="H137" s="35">
        <v>0</v>
      </c>
      <c r="I137" s="62">
        <v>0.02</v>
      </c>
      <c r="J137" s="153">
        <v>0.06</v>
      </c>
      <c r="K137" s="55">
        <v>0.01</v>
      </c>
      <c r="L137" s="100">
        <v>0.11</v>
      </c>
      <c r="M137" s="81">
        <v>0.01</v>
      </c>
      <c r="N137" s="35">
        <v>0</v>
      </c>
      <c r="O137" s="29">
        <v>0.01</v>
      </c>
      <c r="P137" s="4">
        <v>5</v>
      </c>
      <c r="Q137" s="23" t="s">
        <v>493</v>
      </c>
    </row>
    <row r="138" spans="1:17" ht="16" thickBot="1" x14ac:dyDescent="0.4">
      <c r="A138" s="4" t="s">
        <v>347</v>
      </c>
      <c r="B138" s="24" t="s">
        <v>22</v>
      </c>
      <c r="C138" s="24" t="s">
        <v>87</v>
      </c>
      <c r="D138" s="71">
        <v>0.1</v>
      </c>
      <c r="E138" s="29">
        <v>0.01</v>
      </c>
      <c r="F138" s="95">
        <v>0.09</v>
      </c>
      <c r="G138" s="191">
        <v>0.75</v>
      </c>
      <c r="H138" s="29">
        <v>0.01</v>
      </c>
      <c r="I138" s="62">
        <v>0.02</v>
      </c>
      <c r="J138" s="55">
        <v>0.1</v>
      </c>
      <c r="K138" s="55">
        <v>0.01</v>
      </c>
      <c r="L138" s="186">
        <v>0.14000000000000001</v>
      </c>
      <c r="M138" s="81">
        <v>0.01</v>
      </c>
      <c r="N138" s="35">
        <v>0</v>
      </c>
      <c r="O138" s="29">
        <v>0.01</v>
      </c>
      <c r="P138" s="4">
        <v>5</v>
      </c>
      <c r="Q138" s="23" t="s">
        <v>493</v>
      </c>
    </row>
    <row r="139" spans="1:17" ht="16" thickBot="1" x14ac:dyDescent="0.4">
      <c r="A139" s="4" t="s">
        <v>348</v>
      </c>
      <c r="B139" s="8" t="s">
        <v>34</v>
      </c>
      <c r="C139" s="24" t="s">
        <v>21</v>
      </c>
      <c r="D139" s="188">
        <v>0.15</v>
      </c>
      <c r="E139" s="29">
        <v>0.01</v>
      </c>
      <c r="F139" s="29">
        <v>0.04</v>
      </c>
      <c r="G139" s="39">
        <v>2.1</v>
      </c>
      <c r="H139" s="29">
        <v>0.01</v>
      </c>
      <c r="I139" s="62">
        <v>0.02</v>
      </c>
      <c r="J139" s="42">
        <v>0.56999999999999995</v>
      </c>
      <c r="K139" s="108">
        <v>0.02</v>
      </c>
      <c r="L139" s="111">
        <v>0.06</v>
      </c>
      <c r="M139" s="35">
        <v>0</v>
      </c>
      <c r="N139" s="35">
        <v>0</v>
      </c>
      <c r="O139" s="74">
        <v>0.08</v>
      </c>
      <c r="P139" s="4">
        <v>5</v>
      </c>
      <c r="Q139" s="23" t="s">
        <v>493</v>
      </c>
    </row>
    <row r="140" spans="1:17" ht="16" thickBot="1" x14ac:dyDescent="0.4">
      <c r="A140" s="4" t="s">
        <v>349</v>
      </c>
      <c r="B140" s="22" t="s">
        <v>22</v>
      </c>
      <c r="C140" s="24" t="s">
        <v>79</v>
      </c>
      <c r="D140" s="39">
        <v>0.13</v>
      </c>
      <c r="E140" s="29">
        <v>0.01</v>
      </c>
      <c r="F140" s="29">
        <v>0.04</v>
      </c>
      <c r="G140" s="73">
        <v>2.13</v>
      </c>
      <c r="H140" s="39">
        <v>0.02</v>
      </c>
      <c r="I140" s="62">
        <v>0.02</v>
      </c>
      <c r="J140" s="57">
        <v>0.13</v>
      </c>
      <c r="K140" s="74">
        <v>0.06</v>
      </c>
      <c r="L140" s="88">
        <v>0.08</v>
      </c>
      <c r="M140" s="35">
        <v>0</v>
      </c>
      <c r="N140" s="35">
        <v>0</v>
      </c>
      <c r="O140" s="29">
        <v>0.01</v>
      </c>
      <c r="P140" s="4">
        <v>5</v>
      </c>
      <c r="Q140" s="23" t="s">
        <v>493</v>
      </c>
    </row>
    <row r="141" spans="1:17" ht="16" thickBot="1" x14ac:dyDescent="0.4">
      <c r="A141" s="4" t="s">
        <v>350</v>
      </c>
      <c r="B141" s="24" t="s">
        <v>22</v>
      </c>
      <c r="C141" s="24" t="s">
        <v>79</v>
      </c>
      <c r="D141" s="39">
        <v>0.13</v>
      </c>
      <c r="E141" s="29">
        <v>0.01</v>
      </c>
      <c r="F141" s="114">
        <v>0.06</v>
      </c>
      <c r="G141" s="39">
        <v>2.1</v>
      </c>
      <c r="H141" s="39">
        <v>0.02</v>
      </c>
      <c r="I141" s="62">
        <v>0.02</v>
      </c>
      <c r="J141" s="57">
        <v>0.13</v>
      </c>
      <c r="K141" s="74">
        <v>0.06</v>
      </c>
      <c r="L141" s="88">
        <v>0.08</v>
      </c>
      <c r="M141" s="35">
        <v>0</v>
      </c>
      <c r="N141" s="35">
        <v>0</v>
      </c>
      <c r="O141" s="35">
        <v>0</v>
      </c>
      <c r="P141" s="4">
        <v>5</v>
      </c>
      <c r="Q141" s="23" t="s">
        <v>493</v>
      </c>
    </row>
    <row r="142" spans="1:17" ht="16" thickBot="1" x14ac:dyDescent="0.4">
      <c r="A142" s="4" t="s">
        <v>351</v>
      </c>
      <c r="B142" s="24" t="s">
        <v>22</v>
      </c>
      <c r="C142" s="24" t="s">
        <v>79</v>
      </c>
      <c r="D142" s="28">
        <v>0.09</v>
      </c>
      <c r="E142" s="35">
        <v>0</v>
      </c>
      <c r="F142" s="101">
        <v>0.05</v>
      </c>
      <c r="G142" s="81">
        <v>1.68</v>
      </c>
      <c r="H142" s="39">
        <v>0.02</v>
      </c>
      <c r="I142" s="62">
        <v>0.02</v>
      </c>
      <c r="J142" s="172">
        <v>7.0000000000000007E-2</v>
      </c>
      <c r="K142" s="88">
        <v>0.1</v>
      </c>
      <c r="L142" s="88">
        <v>0.08</v>
      </c>
      <c r="M142" s="35">
        <v>0</v>
      </c>
      <c r="N142" s="35">
        <v>0</v>
      </c>
      <c r="O142" s="35">
        <v>0</v>
      </c>
      <c r="P142" s="4">
        <v>5</v>
      </c>
      <c r="Q142" s="23" t="s">
        <v>493</v>
      </c>
    </row>
    <row r="143" spans="1:17" ht="16" thickBot="1" x14ac:dyDescent="0.4">
      <c r="A143" s="4" t="s">
        <v>352</v>
      </c>
      <c r="B143" s="24" t="s">
        <v>22</v>
      </c>
      <c r="C143" s="24" t="s">
        <v>79</v>
      </c>
      <c r="D143" s="28">
        <v>0.09</v>
      </c>
      <c r="E143" s="35">
        <v>0</v>
      </c>
      <c r="F143" s="101">
        <v>0.05</v>
      </c>
      <c r="G143" s="81">
        <v>1.68</v>
      </c>
      <c r="H143" s="39">
        <v>0.02</v>
      </c>
      <c r="I143" s="62">
        <v>0.02</v>
      </c>
      <c r="J143" s="172">
        <v>7.0000000000000007E-2</v>
      </c>
      <c r="K143" s="88">
        <v>0.1</v>
      </c>
      <c r="L143" s="88">
        <v>0.08</v>
      </c>
      <c r="M143" s="35">
        <v>0</v>
      </c>
      <c r="N143" s="35">
        <v>0</v>
      </c>
      <c r="O143" s="35">
        <v>0</v>
      </c>
      <c r="P143" s="4">
        <v>5</v>
      </c>
      <c r="Q143" s="23" t="s">
        <v>493</v>
      </c>
    </row>
    <row r="144" spans="1:17" ht="16" thickBot="1" x14ac:dyDescent="0.4">
      <c r="A144" s="4" t="s">
        <v>353</v>
      </c>
      <c r="B144" s="24" t="s">
        <v>161</v>
      </c>
      <c r="C144" s="24" t="s">
        <v>21</v>
      </c>
      <c r="D144" s="113">
        <v>0.12</v>
      </c>
      <c r="E144" s="35">
        <v>0</v>
      </c>
      <c r="F144" s="114">
        <v>0.06</v>
      </c>
      <c r="G144" s="79">
        <v>2.2799999999999998</v>
      </c>
      <c r="H144" s="29">
        <v>0.01</v>
      </c>
      <c r="I144" s="62">
        <v>0.02</v>
      </c>
      <c r="J144" s="166">
        <v>0.09</v>
      </c>
      <c r="K144" s="42">
        <v>0.05</v>
      </c>
      <c r="L144" s="35">
        <v>0</v>
      </c>
      <c r="M144" s="35">
        <v>0</v>
      </c>
      <c r="N144" s="35">
        <v>0</v>
      </c>
      <c r="O144" s="35">
        <v>0</v>
      </c>
      <c r="P144" s="4">
        <v>5</v>
      </c>
      <c r="Q144" s="23" t="s">
        <v>493</v>
      </c>
    </row>
    <row r="145" spans="1:17" ht="16" thickBot="1" x14ac:dyDescent="0.4">
      <c r="A145" s="4" t="s">
        <v>354</v>
      </c>
      <c r="B145" s="4" t="s">
        <v>22</v>
      </c>
      <c r="C145" s="24" t="s">
        <v>21</v>
      </c>
      <c r="D145" s="28">
        <v>0.09</v>
      </c>
      <c r="E145" s="35">
        <v>0</v>
      </c>
      <c r="F145" s="114">
        <v>0.06</v>
      </c>
      <c r="G145" s="192">
        <v>2.85</v>
      </c>
      <c r="H145" s="29">
        <v>0.01</v>
      </c>
      <c r="I145" s="30">
        <v>0.01</v>
      </c>
      <c r="J145" s="55">
        <v>0.1</v>
      </c>
      <c r="K145" s="108">
        <v>0.02</v>
      </c>
      <c r="L145" s="47">
        <v>0.02</v>
      </c>
      <c r="M145" s="35">
        <v>0</v>
      </c>
      <c r="N145" s="35">
        <v>0</v>
      </c>
      <c r="O145" s="35">
        <v>0</v>
      </c>
      <c r="P145" s="4">
        <v>5</v>
      </c>
      <c r="Q145" s="23" t="s">
        <v>493</v>
      </c>
    </row>
    <row r="146" spans="1:17" ht="16" thickBot="1" x14ac:dyDescent="0.4">
      <c r="A146" s="4" t="s">
        <v>355</v>
      </c>
      <c r="B146" s="4" t="s">
        <v>34</v>
      </c>
      <c r="C146" s="24" t="s">
        <v>21</v>
      </c>
      <c r="D146" s="29">
        <v>7.0000000000000007E-2</v>
      </c>
      <c r="E146" s="35">
        <v>0</v>
      </c>
      <c r="F146" s="101">
        <v>0.05</v>
      </c>
      <c r="G146" s="97">
        <v>2.69</v>
      </c>
      <c r="H146" s="29">
        <v>0.01</v>
      </c>
      <c r="I146" s="62">
        <v>0.02</v>
      </c>
      <c r="J146" s="45">
        <v>0.17</v>
      </c>
      <c r="K146" s="74">
        <v>0.06</v>
      </c>
      <c r="L146" s="42">
        <v>0.03</v>
      </c>
      <c r="M146" s="35">
        <v>0</v>
      </c>
      <c r="N146" s="35">
        <v>0</v>
      </c>
      <c r="O146" s="35">
        <v>0</v>
      </c>
      <c r="P146" s="4">
        <v>5</v>
      </c>
      <c r="Q146" s="23" t="s">
        <v>493</v>
      </c>
    </row>
    <row r="147" spans="1:17" ht="16" thickBot="1" x14ac:dyDescent="0.4">
      <c r="A147" s="4" t="s">
        <v>356</v>
      </c>
      <c r="B147" s="22" t="s">
        <v>34</v>
      </c>
      <c r="C147" s="24" t="s">
        <v>87</v>
      </c>
      <c r="D147" s="57">
        <v>0.03</v>
      </c>
      <c r="E147" s="35">
        <v>0</v>
      </c>
      <c r="F147" s="106">
        <v>0.1</v>
      </c>
      <c r="G147" s="79">
        <v>2.2799999999999998</v>
      </c>
      <c r="H147" s="29">
        <v>0.01</v>
      </c>
      <c r="I147" s="62">
        <v>0.02</v>
      </c>
      <c r="J147" s="185">
        <v>0.08</v>
      </c>
      <c r="K147" s="42">
        <v>0.05</v>
      </c>
      <c r="L147" s="74">
        <v>0.04</v>
      </c>
      <c r="M147" s="35">
        <v>0</v>
      </c>
      <c r="N147" s="35">
        <v>0</v>
      </c>
      <c r="O147" s="35">
        <v>0</v>
      </c>
      <c r="P147" s="4">
        <v>5</v>
      </c>
      <c r="Q147" s="23" t="s">
        <v>493</v>
      </c>
    </row>
    <row r="148" spans="1:17" ht="16" thickBot="1" x14ac:dyDescent="0.4">
      <c r="A148" s="4" t="s">
        <v>357</v>
      </c>
      <c r="B148" s="24" t="s">
        <v>25</v>
      </c>
      <c r="C148" s="24" t="s">
        <v>21</v>
      </c>
      <c r="D148" s="45">
        <v>0.04</v>
      </c>
      <c r="E148" s="35">
        <v>0</v>
      </c>
      <c r="F148" s="91">
        <v>0.08</v>
      </c>
      <c r="G148" s="100">
        <v>2.2000000000000002</v>
      </c>
      <c r="H148" s="29">
        <v>0.01</v>
      </c>
      <c r="I148" s="30">
        <v>0.01</v>
      </c>
      <c r="J148" s="172">
        <v>7.0000000000000007E-2</v>
      </c>
      <c r="K148" s="108">
        <v>0.02</v>
      </c>
      <c r="L148" s="74">
        <v>0.04</v>
      </c>
      <c r="M148" s="35">
        <v>0</v>
      </c>
      <c r="N148" s="35">
        <v>0</v>
      </c>
      <c r="O148" s="35">
        <v>0</v>
      </c>
      <c r="P148" s="4">
        <v>5</v>
      </c>
      <c r="Q148" s="23" t="s">
        <v>493</v>
      </c>
    </row>
    <row r="149" spans="1:17" ht="16" thickBot="1" x14ac:dyDescent="0.4">
      <c r="A149" s="25" t="s">
        <v>358</v>
      </c>
      <c r="B149" s="4" t="s">
        <v>22</v>
      </c>
      <c r="C149" s="24" t="s">
        <v>91</v>
      </c>
      <c r="D149" s="57">
        <v>0.03</v>
      </c>
      <c r="E149" s="35">
        <v>0</v>
      </c>
      <c r="F149" s="95">
        <v>0.09</v>
      </c>
      <c r="G149" s="128">
        <v>1.49</v>
      </c>
      <c r="H149" s="29">
        <v>0.01</v>
      </c>
      <c r="I149" s="53">
        <v>0.03</v>
      </c>
      <c r="J149" s="193">
        <v>0.21</v>
      </c>
      <c r="K149" s="55">
        <v>0.01</v>
      </c>
      <c r="L149" s="47">
        <v>0.02</v>
      </c>
      <c r="M149" s="35">
        <v>0</v>
      </c>
      <c r="N149" s="35">
        <v>0</v>
      </c>
      <c r="O149" s="29">
        <v>0.01</v>
      </c>
      <c r="P149" s="4">
        <v>5</v>
      </c>
      <c r="Q149" s="23" t="s">
        <v>493</v>
      </c>
    </row>
    <row r="150" spans="1:17" ht="16" thickBot="1" x14ac:dyDescent="0.4">
      <c r="A150" s="4" t="s">
        <v>359</v>
      </c>
      <c r="B150" s="22" t="s">
        <v>22</v>
      </c>
      <c r="C150" s="24" t="s">
        <v>23</v>
      </c>
      <c r="D150" s="45">
        <v>0.04</v>
      </c>
      <c r="E150" s="35">
        <v>0</v>
      </c>
      <c r="F150" s="95">
        <v>0.09</v>
      </c>
      <c r="G150" s="131">
        <v>1.73</v>
      </c>
      <c r="H150" s="29">
        <v>0.01</v>
      </c>
      <c r="I150" s="53">
        <v>0.03</v>
      </c>
      <c r="J150" s="153">
        <v>0.06</v>
      </c>
      <c r="K150" s="47">
        <v>0.04</v>
      </c>
      <c r="L150" s="47">
        <v>0.02</v>
      </c>
      <c r="M150" s="35">
        <v>0</v>
      </c>
      <c r="N150" s="35">
        <v>0</v>
      </c>
      <c r="O150" s="35">
        <v>0</v>
      </c>
      <c r="P150" s="4">
        <v>5</v>
      </c>
      <c r="Q150" s="23" t="s">
        <v>493</v>
      </c>
    </row>
    <row r="151" spans="1:17" ht="16" thickBot="1" x14ac:dyDescent="0.4">
      <c r="A151" s="4" t="s">
        <v>360</v>
      </c>
      <c r="B151" s="24" t="s">
        <v>34</v>
      </c>
      <c r="C151" s="24" t="s">
        <v>21</v>
      </c>
      <c r="D151" s="29">
        <v>7.0000000000000007E-2</v>
      </c>
      <c r="E151" s="35">
        <v>0</v>
      </c>
      <c r="F151" s="95">
        <v>0.09</v>
      </c>
      <c r="G151" s="40">
        <v>1.3</v>
      </c>
      <c r="H151" s="29">
        <v>0.01</v>
      </c>
      <c r="I151" s="62">
        <v>0.02</v>
      </c>
      <c r="J151" s="151">
        <v>0.05</v>
      </c>
      <c r="K151" s="74">
        <v>0.06</v>
      </c>
      <c r="L151" s="51">
        <v>0.05</v>
      </c>
      <c r="M151" s="35">
        <v>0</v>
      </c>
      <c r="N151" s="35">
        <v>0</v>
      </c>
      <c r="O151" s="35">
        <v>0</v>
      </c>
      <c r="P151" s="4">
        <v>5</v>
      </c>
      <c r="Q151" s="23" t="s">
        <v>493</v>
      </c>
    </row>
    <row r="152" spans="1:17" ht="16" thickBot="1" x14ac:dyDescent="0.4">
      <c r="A152" s="4" t="s">
        <v>361</v>
      </c>
      <c r="B152" s="24" t="s">
        <v>22</v>
      </c>
      <c r="C152" s="24" t="s">
        <v>87</v>
      </c>
      <c r="D152" s="29">
        <v>7.0000000000000007E-2</v>
      </c>
      <c r="E152" s="35">
        <v>0</v>
      </c>
      <c r="F152" s="95">
        <v>0.09</v>
      </c>
      <c r="G152" s="54">
        <v>1.88</v>
      </c>
      <c r="H152" s="29">
        <v>0.01</v>
      </c>
      <c r="I152" s="62">
        <v>0.02</v>
      </c>
      <c r="J152" s="153">
        <v>0.06</v>
      </c>
      <c r="K152" s="108">
        <v>0.02</v>
      </c>
      <c r="L152" s="95">
        <v>0.12</v>
      </c>
      <c r="M152" s="35">
        <v>0</v>
      </c>
      <c r="N152" s="35">
        <v>0</v>
      </c>
      <c r="O152" s="35">
        <v>0</v>
      </c>
      <c r="P152" s="4">
        <v>5</v>
      </c>
      <c r="Q152" s="23" t="s">
        <v>493</v>
      </c>
    </row>
    <row r="153" spans="1:17" ht="16" thickBot="1" x14ac:dyDescent="0.4">
      <c r="A153" s="4" t="s">
        <v>362</v>
      </c>
      <c r="B153" s="24" t="s">
        <v>22</v>
      </c>
      <c r="C153" s="24" t="s">
        <v>87</v>
      </c>
      <c r="D153" s="87">
        <v>0.05</v>
      </c>
      <c r="E153" s="35">
        <v>0</v>
      </c>
      <c r="F153" s="194">
        <v>0.11</v>
      </c>
      <c r="G153" s="195">
        <v>3.06</v>
      </c>
      <c r="H153" s="29">
        <v>0.01</v>
      </c>
      <c r="I153" s="62">
        <v>0.02</v>
      </c>
      <c r="J153" s="55">
        <v>0.1</v>
      </c>
      <c r="K153" s="108">
        <v>0.02</v>
      </c>
      <c r="L153" s="88">
        <v>0.08</v>
      </c>
      <c r="M153" s="35">
        <v>0</v>
      </c>
      <c r="N153" s="35">
        <v>0</v>
      </c>
      <c r="O153" s="35">
        <v>0</v>
      </c>
      <c r="P153" s="4">
        <v>5</v>
      </c>
      <c r="Q153" s="23" t="s">
        <v>493</v>
      </c>
    </row>
    <row r="154" spans="1:17" ht="16" thickBot="1" x14ac:dyDescent="0.4">
      <c r="A154" s="25" t="s">
        <v>363</v>
      </c>
      <c r="B154" s="24" t="s">
        <v>22</v>
      </c>
      <c r="C154" s="24" t="s">
        <v>134</v>
      </c>
      <c r="D154" s="64">
        <v>0.02</v>
      </c>
      <c r="E154" s="35">
        <v>0</v>
      </c>
      <c r="F154" s="190">
        <v>0.13</v>
      </c>
      <c r="G154" s="40">
        <v>1.32</v>
      </c>
      <c r="H154" s="35">
        <v>0</v>
      </c>
      <c r="I154" s="62">
        <v>0.02</v>
      </c>
      <c r="J154" s="155">
        <v>0.04</v>
      </c>
      <c r="K154" s="55">
        <v>0.01</v>
      </c>
      <c r="L154" s="42">
        <v>0.03</v>
      </c>
      <c r="M154" s="41">
        <v>0.02</v>
      </c>
      <c r="N154" s="35">
        <v>0</v>
      </c>
      <c r="O154" s="35">
        <v>0</v>
      </c>
      <c r="P154" s="4">
        <v>5</v>
      </c>
      <c r="Q154" s="23" t="s">
        <v>493</v>
      </c>
    </row>
    <row r="155" spans="1:17" ht="16" thickBot="1" x14ac:dyDescent="0.4">
      <c r="A155" s="4" t="s">
        <v>364</v>
      </c>
      <c r="B155" s="24" t="s">
        <v>22</v>
      </c>
      <c r="C155" s="24" t="s">
        <v>87</v>
      </c>
      <c r="D155" s="29">
        <v>7.0000000000000007E-2</v>
      </c>
      <c r="E155" s="29">
        <v>0.01</v>
      </c>
      <c r="F155" s="189">
        <v>0.12</v>
      </c>
      <c r="G155" s="104">
        <v>2.91</v>
      </c>
      <c r="H155" s="29">
        <v>0.01</v>
      </c>
      <c r="I155" s="62">
        <v>0.02</v>
      </c>
      <c r="J155" s="78">
        <v>0.11</v>
      </c>
      <c r="K155" s="29">
        <v>0.03</v>
      </c>
      <c r="L155" s="93">
        <v>0.16</v>
      </c>
      <c r="M155" s="81">
        <v>0.01</v>
      </c>
      <c r="N155" s="35">
        <v>0</v>
      </c>
      <c r="O155" s="35">
        <v>0</v>
      </c>
      <c r="P155" s="4">
        <v>5</v>
      </c>
      <c r="Q155" s="23" t="s">
        <v>493</v>
      </c>
    </row>
    <row r="156" spans="1:17" ht="16" thickBot="1" x14ac:dyDescent="0.4">
      <c r="A156" s="4" t="s">
        <v>365</v>
      </c>
      <c r="B156" s="24" t="s">
        <v>22</v>
      </c>
      <c r="C156" s="24" t="s">
        <v>87</v>
      </c>
      <c r="D156" s="29">
        <v>7.0000000000000007E-2</v>
      </c>
      <c r="E156" s="29">
        <v>0.01</v>
      </c>
      <c r="F156" s="95">
        <v>0.09</v>
      </c>
      <c r="G156" s="196">
        <v>2.89</v>
      </c>
      <c r="H156" s="29">
        <v>0.01</v>
      </c>
      <c r="I156" s="62">
        <v>0.02</v>
      </c>
      <c r="J156" s="78">
        <v>0.11</v>
      </c>
      <c r="K156" s="29">
        <v>0.03</v>
      </c>
      <c r="L156" s="132">
        <v>0.22</v>
      </c>
      <c r="M156" s="81">
        <v>0.01</v>
      </c>
      <c r="N156" s="35">
        <v>0</v>
      </c>
      <c r="O156" s="29">
        <v>0.01</v>
      </c>
      <c r="P156" s="4">
        <v>5</v>
      </c>
      <c r="Q156" s="23" t="s">
        <v>493</v>
      </c>
    </row>
    <row r="157" spans="1:17" ht="16" thickBot="1" x14ac:dyDescent="0.4">
      <c r="A157" s="4" t="s">
        <v>366</v>
      </c>
      <c r="B157" s="24" t="s">
        <v>22</v>
      </c>
      <c r="C157" s="24" t="s">
        <v>87</v>
      </c>
      <c r="D157" s="71">
        <v>0.1</v>
      </c>
      <c r="E157" s="29">
        <v>0.01</v>
      </c>
      <c r="F157" s="95">
        <v>0.09</v>
      </c>
      <c r="G157" s="190">
        <v>3.39</v>
      </c>
      <c r="H157" s="35">
        <v>0</v>
      </c>
      <c r="I157" s="62">
        <v>0.02</v>
      </c>
      <c r="J157" s="164">
        <v>0.14000000000000001</v>
      </c>
      <c r="K157" s="108">
        <v>0.02</v>
      </c>
      <c r="L157" s="90">
        <v>0.28000000000000003</v>
      </c>
      <c r="M157" s="81">
        <v>0.01</v>
      </c>
      <c r="N157" s="35">
        <v>0</v>
      </c>
      <c r="O157" s="29">
        <v>0.01</v>
      </c>
      <c r="P157" s="4">
        <v>5</v>
      </c>
      <c r="Q157" s="23" t="s">
        <v>493</v>
      </c>
    </row>
    <row r="158" spans="1:17" ht="16" thickBot="1" x14ac:dyDescent="0.4">
      <c r="A158" s="4" t="s">
        <v>367</v>
      </c>
      <c r="B158" s="24" t="s">
        <v>22</v>
      </c>
      <c r="C158" s="24" t="s">
        <v>87</v>
      </c>
      <c r="D158" s="131">
        <v>0.11</v>
      </c>
      <c r="E158" s="35">
        <v>0</v>
      </c>
      <c r="F158" s="106">
        <v>0.1</v>
      </c>
      <c r="G158" s="100">
        <v>2.19</v>
      </c>
      <c r="H158" s="29">
        <v>0.01</v>
      </c>
      <c r="I158" s="62">
        <v>0.02</v>
      </c>
      <c r="J158" s="172">
        <v>7.0000000000000007E-2</v>
      </c>
      <c r="K158" s="111">
        <v>0.08</v>
      </c>
      <c r="L158" s="197">
        <v>0.2</v>
      </c>
      <c r="M158" s="81">
        <v>0.01</v>
      </c>
      <c r="N158" s="35">
        <v>0</v>
      </c>
      <c r="O158" s="35">
        <v>0</v>
      </c>
      <c r="P158" s="4">
        <v>5</v>
      </c>
      <c r="Q158" s="23" t="s">
        <v>493</v>
      </c>
    </row>
    <row r="159" spans="1:17" ht="16" thickBot="1" x14ac:dyDescent="0.4">
      <c r="A159" s="4" t="s">
        <v>368</v>
      </c>
      <c r="B159" s="24" t="s">
        <v>22</v>
      </c>
      <c r="C159" s="24" t="s">
        <v>87</v>
      </c>
      <c r="D159" s="87">
        <v>0.05</v>
      </c>
      <c r="E159" s="35">
        <v>0</v>
      </c>
      <c r="F159" s="72">
        <v>7.0000000000000007E-2</v>
      </c>
      <c r="G159" s="181">
        <v>1.8</v>
      </c>
      <c r="H159" s="29">
        <v>0.01</v>
      </c>
      <c r="I159" s="30">
        <v>0.01</v>
      </c>
      <c r="J159" s="153">
        <v>0.06</v>
      </c>
      <c r="K159" s="29">
        <v>0.03</v>
      </c>
      <c r="L159" s="198">
        <v>0.33</v>
      </c>
      <c r="M159" s="81">
        <v>0.01</v>
      </c>
      <c r="N159" s="35">
        <v>0</v>
      </c>
      <c r="O159" s="29">
        <v>0.01</v>
      </c>
      <c r="P159" s="4">
        <v>5</v>
      </c>
      <c r="Q159" s="23" t="s">
        <v>493</v>
      </c>
    </row>
    <row r="160" spans="1:17" ht="16" thickBot="1" x14ac:dyDescent="0.4">
      <c r="A160" s="4" t="s">
        <v>369</v>
      </c>
      <c r="B160" s="24" t="s">
        <v>34</v>
      </c>
      <c r="C160" s="24" t="s">
        <v>21</v>
      </c>
      <c r="D160" s="71">
        <v>0.1</v>
      </c>
      <c r="E160" s="29">
        <v>0.01</v>
      </c>
      <c r="F160" s="53">
        <v>0.03</v>
      </c>
      <c r="G160" s="176">
        <v>1.18</v>
      </c>
      <c r="H160" s="39">
        <v>0.02</v>
      </c>
      <c r="I160" s="128">
        <v>7.0000000000000007E-2</v>
      </c>
      <c r="J160" s="46">
        <v>1.2</v>
      </c>
      <c r="K160" s="68">
        <v>0.09</v>
      </c>
      <c r="L160" s="88">
        <v>0.08</v>
      </c>
      <c r="M160" s="81">
        <v>0.01</v>
      </c>
      <c r="N160" s="112">
        <v>0.01</v>
      </c>
      <c r="O160" s="71">
        <v>0.12</v>
      </c>
      <c r="P160" s="4"/>
      <c r="Q160" s="23"/>
    </row>
    <row r="161" spans="1:17" ht="16" thickBot="1" x14ac:dyDescent="0.4">
      <c r="A161" s="4" t="s">
        <v>370</v>
      </c>
      <c r="B161" s="24" t="s">
        <v>34</v>
      </c>
      <c r="C161" s="24" t="s">
        <v>21</v>
      </c>
      <c r="D161" s="28">
        <v>0.09</v>
      </c>
      <c r="E161" s="29">
        <v>0.01</v>
      </c>
      <c r="F161" s="53">
        <v>0.03</v>
      </c>
      <c r="G161" s="144">
        <v>1.45</v>
      </c>
      <c r="H161" s="29">
        <v>0.01</v>
      </c>
      <c r="I161" s="62">
        <v>0.02</v>
      </c>
      <c r="J161" s="153">
        <v>0.06</v>
      </c>
      <c r="K161" s="55">
        <v>0.01</v>
      </c>
      <c r="L161" s="190">
        <v>0.21</v>
      </c>
      <c r="M161" s="81">
        <v>0.01</v>
      </c>
      <c r="N161" s="35">
        <v>0</v>
      </c>
      <c r="O161" s="29">
        <v>0.01</v>
      </c>
      <c r="P161" s="4"/>
      <c r="Q161" s="23"/>
    </row>
    <row r="162" spans="1:17" ht="16" thickBot="1" x14ac:dyDescent="0.4">
      <c r="A162" s="4" t="s">
        <v>371</v>
      </c>
      <c r="B162" s="24" t="s">
        <v>34</v>
      </c>
      <c r="C162" s="24" t="s">
        <v>122</v>
      </c>
      <c r="D162" s="52">
        <v>0.06</v>
      </c>
      <c r="E162" s="29">
        <v>0.01</v>
      </c>
      <c r="F162" s="91">
        <v>0.08</v>
      </c>
      <c r="G162" s="199">
        <v>0.79</v>
      </c>
      <c r="H162" s="39">
        <v>0.02</v>
      </c>
      <c r="I162" s="79">
        <v>0.12</v>
      </c>
      <c r="J162" s="175">
        <v>0.61</v>
      </c>
      <c r="K162" s="108">
        <v>0.02</v>
      </c>
      <c r="L162" s="35">
        <v>0</v>
      </c>
      <c r="M162" s="35">
        <v>0</v>
      </c>
      <c r="N162" s="112">
        <v>0.01</v>
      </c>
      <c r="O162" s="29">
        <v>0.01</v>
      </c>
      <c r="P162" s="4">
        <v>6</v>
      </c>
      <c r="Q162" s="23" t="s">
        <v>494</v>
      </c>
    </row>
    <row r="163" spans="1:17" ht="16" thickBot="1" x14ac:dyDescent="0.4">
      <c r="A163" s="4" t="s">
        <v>372</v>
      </c>
      <c r="B163" s="24" t="s">
        <v>22</v>
      </c>
      <c r="C163" s="24" t="s">
        <v>26</v>
      </c>
      <c r="D163" s="29">
        <v>7.0000000000000007E-2</v>
      </c>
      <c r="E163" s="39">
        <v>0.02</v>
      </c>
      <c r="F163" s="106">
        <v>0.1</v>
      </c>
      <c r="G163" s="200">
        <v>0.56999999999999995</v>
      </c>
      <c r="H163" s="29">
        <v>0.01</v>
      </c>
      <c r="I163" s="73">
        <v>0.11</v>
      </c>
      <c r="J163" s="119">
        <v>0.37</v>
      </c>
      <c r="K163" s="29">
        <v>0.03</v>
      </c>
      <c r="L163" s="29">
        <v>0.01</v>
      </c>
      <c r="M163" s="81">
        <v>0.01</v>
      </c>
      <c r="N163" s="112">
        <v>0.01</v>
      </c>
      <c r="O163" s="29">
        <v>0.01</v>
      </c>
      <c r="P163" s="4">
        <v>6</v>
      </c>
      <c r="Q163" s="23" t="s">
        <v>494</v>
      </c>
    </row>
    <row r="164" spans="1:17" ht="16" thickBot="1" x14ac:dyDescent="0.4">
      <c r="A164" s="4" t="s">
        <v>373</v>
      </c>
      <c r="B164" s="24" t="s">
        <v>34</v>
      </c>
      <c r="C164" s="24" t="s">
        <v>122</v>
      </c>
      <c r="D164" s="71">
        <v>0.1</v>
      </c>
      <c r="E164" s="39">
        <v>0.02</v>
      </c>
      <c r="F164" s="72">
        <v>7.0000000000000007E-2</v>
      </c>
      <c r="G164" s="71">
        <v>1.54</v>
      </c>
      <c r="H164" s="29">
        <v>0.01</v>
      </c>
      <c r="I164" s="73">
        <v>0.11</v>
      </c>
      <c r="J164" s="201">
        <v>0.47</v>
      </c>
      <c r="K164" s="108">
        <v>0.02</v>
      </c>
      <c r="L164" s="29">
        <v>0.01</v>
      </c>
      <c r="M164" s="81">
        <v>0.01</v>
      </c>
      <c r="N164" s="35">
        <v>0</v>
      </c>
      <c r="O164" s="29">
        <v>0.01</v>
      </c>
      <c r="P164" s="4">
        <v>6</v>
      </c>
      <c r="Q164" s="23" t="s">
        <v>494</v>
      </c>
    </row>
    <row r="165" spans="1:17" ht="16" thickBot="1" x14ac:dyDescent="0.4">
      <c r="A165" s="4" t="s">
        <v>374</v>
      </c>
      <c r="B165" s="24" t="s">
        <v>34</v>
      </c>
      <c r="C165" s="24" t="s">
        <v>87</v>
      </c>
      <c r="D165" s="87">
        <v>0.05</v>
      </c>
      <c r="E165" s="29">
        <v>0.01</v>
      </c>
      <c r="F165" s="101">
        <v>0.05</v>
      </c>
      <c r="G165" s="144">
        <v>1.44</v>
      </c>
      <c r="H165" s="35">
        <v>0</v>
      </c>
      <c r="I165" s="137">
        <v>0.14000000000000001</v>
      </c>
      <c r="J165" s="152">
        <v>1.04</v>
      </c>
      <c r="K165" s="55">
        <v>0.01</v>
      </c>
      <c r="L165" s="51">
        <v>0.05</v>
      </c>
      <c r="M165" s="35">
        <v>0</v>
      </c>
      <c r="N165" s="112">
        <v>0.01</v>
      </c>
      <c r="O165" s="145">
        <v>0.09</v>
      </c>
      <c r="P165" s="4">
        <v>6</v>
      </c>
      <c r="Q165" s="23" t="s">
        <v>494</v>
      </c>
    </row>
    <row r="166" spans="1:17" ht="16" thickBot="1" x14ac:dyDescent="0.4">
      <c r="A166" s="4" t="s">
        <v>375</v>
      </c>
      <c r="B166" s="24" t="s">
        <v>34</v>
      </c>
      <c r="C166" s="24" t="s">
        <v>32</v>
      </c>
      <c r="D166" s="57">
        <v>0.03</v>
      </c>
      <c r="E166" s="29">
        <v>0.01</v>
      </c>
      <c r="F166" s="62">
        <v>0.02</v>
      </c>
      <c r="G166" s="202">
        <v>0.51</v>
      </c>
      <c r="H166" s="29">
        <v>0.01</v>
      </c>
      <c r="I166" s="50">
        <v>0.1</v>
      </c>
      <c r="J166" s="88">
        <v>1.29</v>
      </c>
      <c r="K166" s="47">
        <v>0.04</v>
      </c>
      <c r="L166" s="29">
        <v>0.01</v>
      </c>
      <c r="M166" s="35">
        <v>0</v>
      </c>
      <c r="N166" s="35">
        <v>0</v>
      </c>
      <c r="O166" s="119">
        <v>0.02</v>
      </c>
      <c r="P166" s="4">
        <v>6</v>
      </c>
      <c r="Q166" s="23" t="s">
        <v>494</v>
      </c>
    </row>
    <row r="167" spans="1:17" ht="16" thickBot="1" x14ac:dyDescent="0.4">
      <c r="A167" s="4" t="s">
        <v>376</v>
      </c>
      <c r="B167" s="24" t="s">
        <v>34</v>
      </c>
      <c r="C167" s="24" t="s">
        <v>32</v>
      </c>
      <c r="D167" s="57">
        <v>0.03</v>
      </c>
      <c r="E167" s="29">
        <v>0.01</v>
      </c>
      <c r="F167" s="29">
        <v>0.04</v>
      </c>
      <c r="G167" s="128">
        <v>1.5</v>
      </c>
      <c r="H167" s="29">
        <v>0.01</v>
      </c>
      <c r="I167" s="50">
        <v>0.1</v>
      </c>
      <c r="J167" s="187">
        <v>1.74</v>
      </c>
      <c r="K167" s="88">
        <v>0.1</v>
      </c>
      <c r="L167" s="42">
        <v>0.03</v>
      </c>
      <c r="M167" s="35">
        <v>0</v>
      </c>
      <c r="N167" s="35">
        <v>0</v>
      </c>
      <c r="O167" s="125">
        <v>0.05</v>
      </c>
      <c r="P167" s="4">
        <v>6</v>
      </c>
      <c r="Q167" s="23" t="s">
        <v>494</v>
      </c>
    </row>
    <row r="168" spans="1:17" ht="16" thickBot="1" x14ac:dyDescent="0.4">
      <c r="A168" s="4" t="s">
        <v>377</v>
      </c>
      <c r="B168" s="24" t="s">
        <v>34</v>
      </c>
      <c r="C168" s="24" t="s">
        <v>122</v>
      </c>
      <c r="D168" s="131">
        <v>0.11</v>
      </c>
      <c r="E168" s="29">
        <v>0.01</v>
      </c>
      <c r="F168" s="72">
        <v>7.0000000000000007E-2</v>
      </c>
      <c r="G168" s="111">
        <v>1.59</v>
      </c>
      <c r="H168" s="35">
        <v>0</v>
      </c>
      <c r="I168" s="123">
        <v>0.13</v>
      </c>
      <c r="J168" s="128">
        <v>0.88</v>
      </c>
      <c r="K168" s="86">
        <v>0.12</v>
      </c>
      <c r="L168" s="35">
        <v>0</v>
      </c>
      <c r="M168" s="35">
        <v>0</v>
      </c>
      <c r="N168" s="35">
        <v>0</v>
      </c>
      <c r="O168" s="29">
        <v>0.01</v>
      </c>
      <c r="P168" s="4">
        <v>6</v>
      </c>
      <c r="Q168" s="23" t="s">
        <v>494</v>
      </c>
    </row>
    <row r="169" spans="1:17" ht="16" thickBot="1" x14ac:dyDescent="0.4">
      <c r="A169" s="4" t="s">
        <v>378</v>
      </c>
      <c r="B169" s="24" t="s">
        <v>34</v>
      </c>
      <c r="C169" s="24" t="s">
        <v>122</v>
      </c>
      <c r="D169" s="28">
        <v>0.09</v>
      </c>
      <c r="E169" s="35">
        <v>0</v>
      </c>
      <c r="F169" s="101">
        <v>0.05</v>
      </c>
      <c r="G169" s="74">
        <v>1.34</v>
      </c>
      <c r="H169" s="29">
        <v>0.01</v>
      </c>
      <c r="I169" s="123">
        <v>0.13</v>
      </c>
      <c r="J169" s="113">
        <v>1.41</v>
      </c>
      <c r="K169" s="113">
        <v>0.11</v>
      </c>
      <c r="L169" s="29">
        <v>0.01</v>
      </c>
      <c r="M169" s="35">
        <v>0</v>
      </c>
      <c r="N169" s="35">
        <v>0</v>
      </c>
      <c r="O169" s="29">
        <v>0.01</v>
      </c>
      <c r="P169" s="4">
        <v>6</v>
      </c>
      <c r="Q169" s="23" t="s">
        <v>494</v>
      </c>
    </row>
    <row r="170" spans="1:17" ht="16" thickBot="1" x14ac:dyDescent="0.4">
      <c r="A170" s="4" t="s">
        <v>379</v>
      </c>
      <c r="B170" s="24" t="s">
        <v>34</v>
      </c>
      <c r="C170" s="24" t="s">
        <v>41</v>
      </c>
      <c r="D170" s="37">
        <v>0.08</v>
      </c>
      <c r="E170" s="39">
        <v>0.02</v>
      </c>
      <c r="F170" s="114">
        <v>0.06</v>
      </c>
      <c r="G170" s="42">
        <v>1.24</v>
      </c>
      <c r="H170" s="35">
        <v>0</v>
      </c>
      <c r="I170" s="73">
        <v>0.11</v>
      </c>
      <c r="J170" s="181">
        <v>1.25</v>
      </c>
      <c r="K170" s="74">
        <v>0.06</v>
      </c>
      <c r="L170" s="29">
        <v>0.01</v>
      </c>
      <c r="M170" s="35">
        <v>0</v>
      </c>
      <c r="N170" s="35">
        <v>0</v>
      </c>
      <c r="O170" s="119">
        <v>0.02</v>
      </c>
      <c r="P170" s="4">
        <v>6</v>
      </c>
      <c r="Q170" s="23" t="s">
        <v>494</v>
      </c>
    </row>
    <row r="171" spans="1:17" ht="16" thickBot="1" x14ac:dyDescent="0.4">
      <c r="A171" s="4" t="s">
        <v>380</v>
      </c>
      <c r="B171" s="24" t="s">
        <v>34</v>
      </c>
      <c r="C171" s="24" t="s">
        <v>122</v>
      </c>
      <c r="D171" s="71">
        <v>0.1</v>
      </c>
      <c r="E171" s="29">
        <v>0.01</v>
      </c>
      <c r="F171" s="53">
        <v>0.03</v>
      </c>
      <c r="G171" s="111">
        <v>1.6</v>
      </c>
      <c r="H171" s="35">
        <v>0</v>
      </c>
      <c r="I171" s="50">
        <v>0.1</v>
      </c>
      <c r="J171" s="128">
        <v>0.87</v>
      </c>
      <c r="K171" s="55">
        <v>0.01</v>
      </c>
      <c r="L171" s="35">
        <v>0</v>
      </c>
      <c r="M171" s="35">
        <v>0</v>
      </c>
      <c r="N171" s="35">
        <v>0</v>
      </c>
      <c r="O171" s="35">
        <v>0</v>
      </c>
      <c r="P171" s="4">
        <v>6</v>
      </c>
      <c r="Q171" s="23" t="s">
        <v>494</v>
      </c>
    </row>
    <row r="172" spans="1:17" ht="16" thickBot="1" x14ac:dyDescent="0.4">
      <c r="A172" s="4" t="s">
        <v>381</v>
      </c>
      <c r="B172" s="4" t="s">
        <v>34</v>
      </c>
      <c r="C172" s="24" t="s">
        <v>21</v>
      </c>
      <c r="D172" s="39">
        <v>0.13</v>
      </c>
      <c r="E172" s="29">
        <v>0.01</v>
      </c>
      <c r="F172" s="53">
        <v>0.03</v>
      </c>
      <c r="G172" s="86">
        <v>2.0699999999999998</v>
      </c>
      <c r="H172" s="35">
        <v>0</v>
      </c>
      <c r="I172" s="128">
        <v>7.0000000000000007E-2</v>
      </c>
      <c r="J172" s="186">
        <v>2.1</v>
      </c>
      <c r="K172" s="108">
        <v>0.02</v>
      </c>
      <c r="L172" s="29">
        <v>0.01</v>
      </c>
      <c r="M172" s="35">
        <v>0</v>
      </c>
      <c r="N172" s="35">
        <v>0</v>
      </c>
      <c r="O172" s="65">
        <v>0.03</v>
      </c>
      <c r="P172" s="4">
        <v>6</v>
      </c>
      <c r="Q172" s="23" t="s">
        <v>494</v>
      </c>
    </row>
    <row r="173" spans="1:17" ht="16" thickBot="1" x14ac:dyDescent="0.4">
      <c r="A173" s="4" t="s">
        <v>382</v>
      </c>
      <c r="B173" s="22" t="s">
        <v>383</v>
      </c>
      <c r="C173" s="24" t="s">
        <v>21</v>
      </c>
      <c r="D173" s="95">
        <v>0.14000000000000001</v>
      </c>
      <c r="E173" s="29">
        <v>0.01</v>
      </c>
      <c r="F173" s="53">
        <v>0.03</v>
      </c>
      <c r="G173" s="187">
        <v>2.23</v>
      </c>
      <c r="H173" s="35">
        <v>0</v>
      </c>
      <c r="I173" s="128">
        <v>7.0000000000000007E-2</v>
      </c>
      <c r="J173" s="93">
        <v>2.39</v>
      </c>
      <c r="K173" s="108">
        <v>0.02</v>
      </c>
      <c r="L173" s="29">
        <v>0.01</v>
      </c>
      <c r="M173" s="35">
        <v>0</v>
      </c>
      <c r="N173" s="35">
        <v>0</v>
      </c>
      <c r="O173" s="65">
        <v>0.03</v>
      </c>
      <c r="P173" s="4">
        <v>6</v>
      </c>
      <c r="Q173" s="23" t="s">
        <v>494</v>
      </c>
    </row>
    <row r="174" spans="1:17" ht="16" thickBot="1" x14ac:dyDescent="0.4">
      <c r="A174" s="4" t="s">
        <v>384</v>
      </c>
      <c r="B174" s="24" t="s">
        <v>34</v>
      </c>
      <c r="C174" s="24" t="s">
        <v>32</v>
      </c>
      <c r="D174" s="85">
        <v>0.21</v>
      </c>
      <c r="E174" s="29">
        <v>0.01</v>
      </c>
      <c r="F174" s="114">
        <v>0.06</v>
      </c>
      <c r="G174" s="114">
        <v>1.52</v>
      </c>
      <c r="H174" s="35">
        <v>0</v>
      </c>
      <c r="I174" s="40">
        <v>0.06</v>
      </c>
      <c r="J174" s="47">
        <v>0.45</v>
      </c>
      <c r="K174" s="108">
        <v>0.02</v>
      </c>
      <c r="L174" s="29">
        <v>0.01</v>
      </c>
      <c r="M174" s="35">
        <v>0</v>
      </c>
      <c r="N174" s="35">
        <v>0</v>
      </c>
      <c r="O174" s="35">
        <v>0</v>
      </c>
      <c r="P174" s="4">
        <v>6</v>
      </c>
      <c r="Q174" s="23" t="s">
        <v>494</v>
      </c>
    </row>
    <row r="175" spans="1:17" ht="16" thickBot="1" x14ac:dyDescent="0.4">
      <c r="A175" s="4" t="s">
        <v>385</v>
      </c>
      <c r="B175" s="24" t="s">
        <v>34</v>
      </c>
      <c r="C175" s="24" t="s">
        <v>21</v>
      </c>
      <c r="D175" s="85">
        <v>0.21</v>
      </c>
      <c r="E175" s="29">
        <v>0.01</v>
      </c>
      <c r="F175" s="114">
        <v>0.06</v>
      </c>
      <c r="G175" s="41">
        <v>2.36</v>
      </c>
      <c r="H175" s="29">
        <v>0.01</v>
      </c>
      <c r="I175" s="50">
        <v>0.1</v>
      </c>
      <c r="J175" s="123">
        <v>2.0299999999999998</v>
      </c>
      <c r="K175" s="42">
        <v>0.05</v>
      </c>
      <c r="L175" s="35">
        <v>0</v>
      </c>
      <c r="M175" s="35">
        <v>0</v>
      </c>
      <c r="N175" s="35">
        <v>0</v>
      </c>
      <c r="O175" s="35">
        <v>0</v>
      </c>
      <c r="P175" s="4">
        <v>6</v>
      </c>
      <c r="Q175" s="23" t="s">
        <v>494</v>
      </c>
    </row>
    <row r="176" spans="1:17" ht="16" thickBot="1" x14ac:dyDescent="0.4">
      <c r="A176" s="4" t="s">
        <v>386</v>
      </c>
      <c r="B176" s="24" t="s">
        <v>34</v>
      </c>
      <c r="C176" s="24" t="s">
        <v>21</v>
      </c>
      <c r="D176" s="203">
        <v>0.22</v>
      </c>
      <c r="E176" s="29">
        <v>0.01</v>
      </c>
      <c r="F176" s="114">
        <v>0.06</v>
      </c>
      <c r="G176" s="41">
        <v>2.36</v>
      </c>
      <c r="H176" s="29">
        <v>0.01</v>
      </c>
      <c r="I176" s="50">
        <v>0.1</v>
      </c>
      <c r="J176" s="123">
        <v>2.0299999999999998</v>
      </c>
      <c r="K176" s="74">
        <v>0.06</v>
      </c>
      <c r="L176" s="35">
        <v>0</v>
      </c>
      <c r="M176" s="35">
        <v>0</v>
      </c>
      <c r="N176" s="35">
        <v>0</v>
      </c>
      <c r="O176" s="35">
        <v>0</v>
      </c>
      <c r="P176" s="4">
        <v>6</v>
      </c>
      <c r="Q176" s="23" t="s">
        <v>494</v>
      </c>
    </row>
    <row r="177" spans="1:17" ht="16" thickBot="1" x14ac:dyDescent="0.4">
      <c r="A177" s="4" t="s">
        <v>387</v>
      </c>
      <c r="B177" s="24" t="s">
        <v>248</v>
      </c>
      <c r="C177" s="24" t="s">
        <v>82</v>
      </c>
      <c r="D177" s="85">
        <v>0.21</v>
      </c>
      <c r="E177" s="39">
        <v>0.02</v>
      </c>
      <c r="F177" s="29">
        <v>0.04</v>
      </c>
      <c r="G177" s="91">
        <v>2.0499999999999998</v>
      </c>
      <c r="H177" s="39">
        <v>0.02</v>
      </c>
      <c r="I177" s="152">
        <v>0.08</v>
      </c>
      <c r="J177" s="73">
        <v>1.62</v>
      </c>
      <c r="K177" s="29">
        <v>0.03</v>
      </c>
      <c r="L177" s="42">
        <v>0.03</v>
      </c>
      <c r="M177" s="35">
        <v>0</v>
      </c>
      <c r="N177" s="35">
        <v>0</v>
      </c>
      <c r="O177" s="29">
        <v>0.01</v>
      </c>
      <c r="P177" s="4">
        <v>6</v>
      </c>
      <c r="Q177" s="23" t="s">
        <v>494</v>
      </c>
    </row>
    <row r="178" spans="1:17" ht="16" thickBot="1" x14ac:dyDescent="0.4">
      <c r="A178" s="4" t="s">
        <v>388</v>
      </c>
      <c r="B178" s="24" t="s">
        <v>25</v>
      </c>
      <c r="C178" s="24" t="s">
        <v>21</v>
      </c>
      <c r="D178" s="196">
        <v>0.17</v>
      </c>
      <c r="E178" s="39">
        <v>0.02</v>
      </c>
      <c r="F178" s="72">
        <v>7.0000000000000007E-2</v>
      </c>
      <c r="G178" s="138">
        <v>3.14</v>
      </c>
      <c r="H178" s="29">
        <v>0.01</v>
      </c>
      <c r="I178" s="128">
        <v>7.0000000000000007E-2</v>
      </c>
      <c r="J178" s="100">
        <v>1.73</v>
      </c>
      <c r="K178" s="29">
        <v>0.03</v>
      </c>
      <c r="L178" s="29">
        <v>0.01</v>
      </c>
      <c r="M178" s="35">
        <v>0</v>
      </c>
      <c r="N178" s="35">
        <v>0</v>
      </c>
      <c r="O178" s="119">
        <v>0.02</v>
      </c>
      <c r="P178" s="4">
        <v>6</v>
      </c>
      <c r="Q178" s="23" t="s">
        <v>494</v>
      </c>
    </row>
    <row r="179" spans="1:17" ht="16" thickBot="1" x14ac:dyDescent="0.4">
      <c r="A179" s="4" t="s">
        <v>389</v>
      </c>
      <c r="B179" s="24" t="s">
        <v>22</v>
      </c>
      <c r="C179" s="24" t="s">
        <v>21</v>
      </c>
      <c r="D179" s="39">
        <v>0.13</v>
      </c>
      <c r="E179" s="39">
        <v>0.02</v>
      </c>
      <c r="F179" s="95">
        <v>0.09</v>
      </c>
      <c r="G179" s="204">
        <v>3</v>
      </c>
      <c r="H179" s="29">
        <v>0.01</v>
      </c>
      <c r="I179" s="181">
        <v>0.09</v>
      </c>
      <c r="J179" s="72">
        <v>1.22</v>
      </c>
      <c r="K179" s="108">
        <v>0.02</v>
      </c>
      <c r="L179" s="111">
        <v>0.06</v>
      </c>
      <c r="M179" s="81">
        <v>0.01</v>
      </c>
      <c r="N179" s="112">
        <v>0.01</v>
      </c>
      <c r="O179" s="145">
        <v>0.09</v>
      </c>
      <c r="P179" s="4">
        <v>6</v>
      </c>
      <c r="Q179" s="23" t="s">
        <v>494</v>
      </c>
    </row>
    <row r="180" spans="1:17" ht="16" thickBot="1" x14ac:dyDescent="0.4">
      <c r="A180" s="4" t="s">
        <v>390</v>
      </c>
      <c r="B180" s="24" t="s">
        <v>34</v>
      </c>
      <c r="C180" s="24" t="s">
        <v>188</v>
      </c>
      <c r="D180" s="142">
        <v>0.16</v>
      </c>
      <c r="E180" s="39">
        <v>0.02</v>
      </c>
      <c r="F180" s="95">
        <v>0.09</v>
      </c>
      <c r="G180" s="205">
        <v>5.2</v>
      </c>
      <c r="H180" s="206">
        <v>0.04</v>
      </c>
      <c r="I180" s="62">
        <v>0.02</v>
      </c>
      <c r="J180" s="193">
        <v>0.21</v>
      </c>
      <c r="K180" s="108">
        <v>0.02</v>
      </c>
      <c r="L180" s="42">
        <v>0.03</v>
      </c>
      <c r="M180" s="81">
        <v>0.01</v>
      </c>
      <c r="N180" s="116">
        <v>0.04</v>
      </c>
      <c r="O180" s="35">
        <v>0</v>
      </c>
      <c r="P180" s="4">
        <v>6</v>
      </c>
      <c r="Q180" s="23" t="s">
        <v>494</v>
      </c>
    </row>
    <row r="181" spans="1:17" ht="16" thickBot="1" x14ac:dyDescent="0.4">
      <c r="A181" s="4" t="s">
        <v>391</v>
      </c>
      <c r="B181" s="24" t="s">
        <v>34</v>
      </c>
      <c r="C181" s="24" t="s">
        <v>32</v>
      </c>
      <c r="D181" s="28">
        <v>0.09</v>
      </c>
      <c r="E181" s="39">
        <v>0.02</v>
      </c>
      <c r="F181" s="72">
        <v>7.0000000000000007E-2</v>
      </c>
      <c r="G181" s="207">
        <v>2.56</v>
      </c>
      <c r="H181" s="29">
        <v>0.01</v>
      </c>
      <c r="I181" s="123">
        <v>0.13</v>
      </c>
      <c r="J181" s="41">
        <v>1.89</v>
      </c>
      <c r="K181" s="108">
        <v>0.02</v>
      </c>
      <c r="L181" s="47">
        <v>0.02</v>
      </c>
      <c r="M181" s="81">
        <v>0.01</v>
      </c>
      <c r="N181" s="35">
        <v>0</v>
      </c>
      <c r="O181" s="37">
        <v>0.04</v>
      </c>
      <c r="P181" s="4">
        <v>6</v>
      </c>
      <c r="Q181" s="23" t="s">
        <v>494</v>
      </c>
    </row>
    <row r="182" spans="1:17" ht="16" thickBot="1" x14ac:dyDescent="0.4">
      <c r="A182" s="4" t="s">
        <v>392</v>
      </c>
      <c r="B182" s="24" t="s">
        <v>34</v>
      </c>
      <c r="C182" s="24" t="s">
        <v>32</v>
      </c>
      <c r="D182" s="39">
        <v>0.13</v>
      </c>
      <c r="E182" s="110">
        <v>0.03</v>
      </c>
      <c r="F182" s="95">
        <v>0.09</v>
      </c>
      <c r="G182" s="79">
        <v>2.2599999999999998</v>
      </c>
      <c r="H182" s="29">
        <v>0.01</v>
      </c>
      <c r="I182" s="182">
        <v>0.16</v>
      </c>
      <c r="J182" s="73">
        <v>1.64</v>
      </c>
      <c r="K182" s="35">
        <v>0</v>
      </c>
      <c r="L182" s="35">
        <v>0</v>
      </c>
      <c r="M182" s="35">
        <v>0</v>
      </c>
      <c r="N182" s="35">
        <v>0</v>
      </c>
      <c r="O182" s="35">
        <v>0</v>
      </c>
      <c r="P182" s="4">
        <v>6</v>
      </c>
      <c r="Q182" s="23" t="s">
        <v>494</v>
      </c>
    </row>
    <row r="183" spans="1:17" ht="16" thickBot="1" x14ac:dyDescent="0.4">
      <c r="A183" s="4" t="s">
        <v>393</v>
      </c>
      <c r="B183" s="24" t="s">
        <v>34</v>
      </c>
      <c r="C183" s="24" t="s">
        <v>188</v>
      </c>
      <c r="D183" s="39">
        <v>0.13</v>
      </c>
      <c r="E183" s="39">
        <v>0.02</v>
      </c>
      <c r="F183" s="72">
        <v>7.0000000000000007E-2</v>
      </c>
      <c r="G183" s="187">
        <v>2.23</v>
      </c>
      <c r="H183" s="29">
        <v>0.01</v>
      </c>
      <c r="I183" s="182">
        <v>0.16</v>
      </c>
      <c r="J183" s="43">
        <v>2.33</v>
      </c>
      <c r="K183" s="29">
        <v>0.03</v>
      </c>
      <c r="L183" s="113">
        <v>0.09</v>
      </c>
      <c r="M183" s="35">
        <v>0</v>
      </c>
      <c r="N183" s="112">
        <v>0.01</v>
      </c>
      <c r="O183" s="181">
        <v>0.17</v>
      </c>
      <c r="P183" s="4">
        <v>6</v>
      </c>
      <c r="Q183" s="23" t="s">
        <v>494</v>
      </c>
    </row>
    <row r="184" spans="1:17" ht="16" thickBot="1" x14ac:dyDescent="0.4">
      <c r="A184" s="4" t="s">
        <v>394</v>
      </c>
      <c r="B184" s="24" t="s">
        <v>34</v>
      </c>
      <c r="C184" s="24" t="s">
        <v>21</v>
      </c>
      <c r="D184" s="188">
        <v>0.15</v>
      </c>
      <c r="E184" s="29">
        <v>0.01</v>
      </c>
      <c r="F184" s="114">
        <v>0.06</v>
      </c>
      <c r="G184" s="175">
        <v>1.26</v>
      </c>
      <c r="H184" s="29">
        <v>0.01</v>
      </c>
      <c r="I184" s="208">
        <v>0.2</v>
      </c>
      <c r="J184" s="181">
        <v>1.23</v>
      </c>
      <c r="K184" s="51">
        <v>7.0000000000000007E-2</v>
      </c>
      <c r="L184" s="111">
        <v>0.06</v>
      </c>
      <c r="M184" s="35">
        <v>0</v>
      </c>
      <c r="N184" s="56">
        <v>0.02</v>
      </c>
      <c r="O184" s="71">
        <v>0.12</v>
      </c>
      <c r="P184" s="4">
        <v>6</v>
      </c>
      <c r="Q184" s="23" t="s">
        <v>494</v>
      </c>
    </row>
    <row r="185" spans="1:17" ht="16" thickBot="1" x14ac:dyDescent="0.4">
      <c r="A185" s="4" t="s">
        <v>395</v>
      </c>
      <c r="B185" s="24" t="s">
        <v>34</v>
      </c>
      <c r="C185" s="24" t="s">
        <v>21</v>
      </c>
      <c r="D185" s="95">
        <v>0.14000000000000001</v>
      </c>
      <c r="E185" s="29">
        <v>0.01</v>
      </c>
      <c r="F185" s="101">
        <v>0.05</v>
      </c>
      <c r="G185" s="152">
        <v>1.63</v>
      </c>
      <c r="H185" s="29">
        <v>0.01</v>
      </c>
      <c r="I185" s="182">
        <v>0.16</v>
      </c>
      <c r="J185" s="118">
        <v>1.85</v>
      </c>
      <c r="K185" s="51">
        <v>7.0000000000000007E-2</v>
      </c>
      <c r="L185" s="111">
        <v>0.06</v>
      </c>
      <c r="M185" s="35">
        <v>0</v>
      </c>
      <c r="N185" s="35">
        <v>0</v>
      </c>
      <c r="O185" s="68">
        <v>0.15</v>
      </c>
      <c r="P185" s="4">
        <v>6</v>
      </c>
      <c r="Q185" s="23" t="s">
        <v>494</v>
      </c>
    </row>
    <row r="186" spans="1:17" ht="16" thickBot="1" x14ac:dyDescent="0.4">
      <c r="A186" s="4" t="s">
        <v>396</v>
      </c>
      <c r="B186" s="24" t="s">
        <v>34</v>
      </c>
      <c r="C186" s="24" t="s">
        <v>82</v>
      </c>
      <c r="D186" s="131">
        <v>0.11</v>
      </c>
      <c r="E186" s="29">
        <v>0.01</v>
      </c>
      <c r="F186" s="209">
        <v>0.14000000000000001</v>
      </c>
      <c r="G186" s="137">
        <v>2.62</v>
      </c>
      <c r="H186" s="35">
        <v>0</v>
      </c>
      <c r="I186" s="32">
        <v>0.17</v>
      </c>
      <c r="J186" s="56">
        <v>1.65</v>
      </c>
      <c r="K186" s="55">
        <v>0.01</v>
      </c>
      <c r="L186" s="42">
        <v>0.03</v>
      </c>
      <c r="M186" s="35">
        <v>0</v>
      </c>
      <c r="N186" s="35">
        <v>0</v>
      </c>
      <c r="O186" s="37">
        <v>0.04</v>
      </c>
      <c r="P186" s="4">
        <v>7</v>
      </c>
      <c r="Q186" s="23" t="s">
        <v>472</v>
      </c>
    </row>
    <row r="187" spans="1:17" ht="16" thickBot="1" x14ac:dyDescent="0.4">
      <c r="A187" s="4" t="s">
        <v>397</v>
      </c>
      <c r="B187" s="24" t="s">
        <v>22</v>
      </c>
      <c r="C187" s="24" t="s">
        <v>82</v>
      </c>
      <c r="D187" s="188">
        <v>0.15</v>
      </c>
      <c r="E187" s="29">
        <v>0.01</v>
      </c>
      <c r="F187" s="210">
        <v>0.26</v>
      </c>
      <c r="G187" s="125">
        <v>1.21</v>
      </c>
      <c r="H187" s="35">
        <v>0</v>
      </c>
      <c r="I187" s="62">
        <v>0.02</v>
      </c>
      <c r="J187" s="151">
        <v>0.05</v>
      </c>
      <c r="K187" s="35">
        <v>0</v>
      </c>
      <c r="L187" s="35">
        <v>0</v>
      </c>
      <c r="M187" s="35">
        <v>0</v>
      </c>
      <c r="N187" s="35">
        <v>0</v>
      </c>
      <c r="O187" s="35">
        <v>0</v>
      </c>
      <c r="P187" s="4">
        <v>7</v>
      </c>
      <c r="Q187" s="23" t="s">
        <v>472</v>
      </c>
    </row>
    <row r="188" spans="1:17" ht="16" thickBot="1" x14ac:dyDescent="0.4">
      <c r="A188" s="4" t="s">
        <v>398</v>
      </c>
      <c r="B188" s="24" t="s">
        <v>25</v>
      </c>
      <c r="C188" s="24" t="s">
        <v>21</v>
      </c>
      <c r="D188" s="64">
        <v>0.02</v>
      </c>
      <c r="E188" s="29">
        <v>0.01</v>
      </c>
      <c r="F188" s="211">
        <v>0.25</v>
      </c>
      <c r="G188" s="42">
        <v>1.25</v>
      </c>
      <c r="H188" s="29">
        <v>0.01</v>
      </c>
      <c r="I188" s="53">
        <v>0.03</v>
      </c>
      <c r="J188" s="155">
        <v>0.04</v>
      </c>
      <c r="K188" s="55">
        <v>0.01</v>
      </c>
      <c r="L188" s="35">
        <v>0</v>
      </c>
      <c r="M188" s="81">
        <v>0.01</v>
      </c>
      <c r="N188" s="35">
        <v>0</v>
      </c>
      <c r="O188" s="35">
        <v>0</v>
      </c>
      <c r="P188" s="4">
        <v>7</v>
      </c>
      <c r="Q188" s="23" t="s">
        <v>472</v>
      </c>
    </row>
    <row r="189" spans="1:17" ht="16" thickBot="1" x14ac:dyDescent="0.4">
      <c r="A189" s="4" t="s">
        <v>399</v>
      </c>
      <c r="B189" s="24" t="s">
        <v>22</v>
      </c>
      <c r="C189" s="24" t="s">
        <v>21</v>
      </c>
      <c r="D189" s="61">
        <v>0.01</v>
      </c>
      <c r="E189" s="29">
        <v>0.01</v>
      </c>
      <c r="F189" s="212">
        <v>0.19</v>
      </c>
      <c r="G189" s="100">
        <v>2.2200000000000002</v>
      </c>
      <c r="H189" s="29">
        <v>0.01</v>
      </c>
      <c r="I189" s="62">
        <v>0.02</v>
      </c>
      <c r="J189" s="172">
        <v>7.0000000000000007E-2</v>
      </c>
      <c r="K189" s="42">
        <v>0.05</v>
      </c>
      <c r="L189" s="35">
        <v>0</v>
      </c>
      <c r="M189" s="35">
        <v>0</v>
      </c>
      <c r="N189" s="35">
        <v>0</v>
      </c>
      <c r="O189" s="35">
        <v>0</v>
      </c>
      <c r="P189" s="4">
        <v>7</v>
      </c>
      <c r="Q189" s="23" t="s">
        <v>472</v>
      </c>
    </row>
    <row r="190" spans="1:17" ht="16" thickBot="1" x14ac:dyDescent="0.4">
      <c r="A190" s="4" t="s">
        <v>400</v>
      </c>
      <c r="B190" s="24" t="s">
        <v>22</v>
      </c>
      <c r="C190" s="24" t="s">
        <v>87</v>
      </c>
      <c r="D190" s="64">
        <v>0.02</v>
      </c>
      <c r="E190" s="29">
        <v>0.01</v>
      </c>
      <c r="F190" s="190">
        <v>0.13</v>
      </c>
      <c r="G190" s="154">
        <v>0.95</v>
      </c>
      <c r="H190" s="39">
        <v>0.02</v>
      </c>
      <c r="I190" s="62">
        <v>0.02</v>
      </c>
      <c r="J190" s="160">
        <v>0.03</v>
      </c>
      <c r="K190" s="74">
        <v>0.06</v>
      </c>
      <c r="L190" s="47">
        <v>0.02</v>
      </c>
      <c r="M190" s="35">
        <v>0</v>
      </c>
      <c r="N190" s="35">
        <v>0</v>
      </c>
      <c r="O190" s="35">
        <v>0</v>
      </c>
      <c r="P190" s="4">
        <v>7</v>
      </c>
      <c r="Q190" s="23" t="s">
        <v>472</v>
      </c>
    </row>
    <row r="191" spans="1:17" ht="16" thickBot="1" x14ac:dyDescent="0.4">
      <c r="A191" s="4" t="s">
        <v>401</v>
      </c>
      <c r="B191" s="24" t="s">
        <v>248</v>
      </c>
      <c r="C191" s="24" t="s">
        <v>82</v>
      </c>
      <c r="D191" s="188">
        <v>0.15</v>
      </c>
      <c r="E191" s="35">
        <v>0</v>
      </c>
      <c r="F191" s="72">
        <v>7.0000000000000007E-2</v>
      </c>
      <c r="G191" s="204">
        <v>2.99</v>
      </c>
      <c r="H191" s="49">
        <v>0.05</v>
      </c>
      <c r="I191" s="62">
        <v>0.02</v>
      </c>
      <c r="J191" s="164">
        <v>0.14000000000000001</v>
      </c>
      <c r="K191" s="74">
        <v>0.06</v>
      </c>
      <c r="L191" s="29">
        <v>0.01</v>
      </c>
      <c r="M191" s="35">
        <v>0</v>
      </c>
      <c r="N191" s="35">
        <v>0</v>
      </c>
      <c r="O191" s="35">
        <v>0</v>
      </c>
      <c r="P191" s="4">
        <v>7</v>
      </c>
      <c r="Q191" s="23" t="s">
        <v>472</v>
      </c>
    </row>
    <row r="192" spans="1:17" ht="16" thickBot="1" x14ac:dyDescent="0.4">
      <c r="A192" s="4" t="s">
        <v>402</v>
      </c>
      <c r="B192" s="24" t="s">
        <v>22</v>
      </c>
      <c r="C192" s="24" t="s">
        <v>21</v>
      </c>
      <c r="D192" s="203">
        <v>0.22</v>
      </c>
      <c r="E192" s="39">
        <v>0.02</v>
      </c>
      <c r="F192" s="213">
        <v>0.15</v>
      </c>
      <c r="G192" s="49">
        <v>5.38</v>
      </c>
      <c r="H192" s="110">
        <v>0.03</v>
      </c>
      <c r="I192" s="29">
        <v>0.04</v>
      </c>
      <c r="J192" s="214">
        <v>0.19</v>
      </c>
      <c r="K192" s="93">
        <v>0.18</v>
      </c>
      <c r="L192" s="74">
        <v>0.04</v>
      </c>
      <c r="M192" s="81">
        <v>0.01</v>
      </c>
      <c r="N192" s="35">
        <v>0</v>
      </c>
      <c r="O192" s="35">
        <v>0</v>
      </c>
      <c r="P192" s="4">
        <v>7</v>
      </c>
      <c r="Q192" s="23" t="s">
        <v>472</v>
      </c>
    </row>
    <row r="193" spans="1:17" ht="16" thickBot="1" x14ac:dyDescent="0.4">
      <c r="A193" s="4" t="s">
        <v>403</v>
      </c>
      <c r="B193" s="24" t="s">
        <v>383</v>
      </c>
      <c r="C193" s="24" t="s">
        <v>21</v>
      </c>
      <c r="D193" s="57">
        <v>0.03</v>
      </c>
      <c r="E193" s="29">
        <v>0.01</v>
      </c>
      <c r="F193" s="101">
        <v>0.05</v>
      </c>
      <c r="G193" s="215">
        <v>1.99</v>
      </c>
      <c r="H193" s="39">
        <v>0.02</v>
      </c>
      <c r="I193" s="121">
        <v>0.15</v>
      </c>
      <c r="J193" s="117">
        <v>2.69</v>
      </c>
      <c r="K193" s="95">
        <v>0.14000000000000001</v>
      </c>
      <c r="L193" s="47">
        <v>0.02</v>
      </c>
      <c r="M193" s="35">
        <v>0</v>
      </c>
      <c r="N193" s="35">
        <v>0</v>
      </c>
      <c r="O193" s="40">
        <v>7.0000000000000007E-2</v>
      </c>
      <c r="P193" s="4">
        <v>7</v>
      </c>
      <c r="Q193" s="23" t="s">
        <v>472</v>
      </c>
    </row>
    <row r="194" spans="1:17" ht="16" thickBot="1" x14ac:dyDescent="0.4">
      <c r="A194" s="4" t="s">
        <v>404</v>
      </c>
      <c r="B194" s="24" t="s">
        <v>22</v>
      </c>
      <c r="C194" s="24" t="s">
        <v>21</v>
      </c>
      <c r="D194" s="85">
        <v>0.21</v>
      </c>
      <c r="E194" s="39">
        <v>0.02</v>
      </c>
      <c r="F194" s="106">
        <v>0.1</v>
      </c>
      <c r="G194" s="77">
        <v>3.92</v>
      </c>
      <c r="H194" s="39">
        <v>0.02</v>
      </c>
      <c r="I194" s="53">
        <v>0.03</v>
      </c>
      <c r="J194" s="62">
        <v>0.15</v>
      </c>
      <c r="K194" s="190">
        <v>0.23</v>
      </c>
      <c r="L194" s="74">
        <v>0.04</v>
      </c>
      <c r="M194" s="81">
        <v>0.01</v>
      </c>
      <c r="N194" s="43">
        <v>0.03</v>
      </c>
      <c r="O194" s="35">
        <v>0</v>
      </c>
      <c r="P194" s="4">
        <v>7</v>
      </c>
      <c r="Q194" s="23" t="s">
        <v>472</v>
      </c>
    </row>
    <row r="195" spans="1:17" ht="16" thickBot="1" x14ac:dyDescent="0.4">
      <c r="A195" s="4" t="s">
        <v>405</v>
      </c>
      <c r="B195" s="24" t="s">
        <v>34</v>
      </c>
      <c r="C195" s="24" t="s">
        <v>87</v>
      </c>
      <c r="D195" s="115">
        <v>0.19</v>
      </c>
      <c r="E195" s="39">
        <v>0.02</v>
      </c>
      <c r="F195" s="209">
        <v>0.14000000000000001</v>
      </c>
      <c r="G195" s="216">
        <v>4.8099999999999996</v>
      </c>
      <c r="H195" s="35">
        <v>0</v>
      </c>
      <c r="I195" s="29">
        <v>0.04</v>
      </c>
      <c r="J195" s="108">
        <v>0.2</v>
      </c>
      <c r="K195" s="68">
        <v>0.09</v>
      </c>
      <c r="L195" s="47">
        <v>0.02</v>
      </c>
      <c r="M195" s="35">
        <v>0</v>
      </c>
      <c r="N195" s="56">
        <v>0.02</v>
      </c>
      <c r="O195" s="35">
        <v>0</v>
      </c>
      <c r="P195" s="4">
        <v>7</v>
      </c>
      <c r="Q195" s="23" t="s">
        <v>472</v>
      </c>
    </row>
    <row r="196" spans="1:17" ht="16" thickBot="1" x14ac:dyDescent="0.4">
      <c r="A196" s="4" t="s">
        <v>406</v>
      </c>
      <c r="B196" s="24" t="s">
        <v>22</v>
      </c>
      <c r="C196" s="24" t="s">
        <v>181</v>
      </c>
      <c r="D196" s="71">
        <v>0.1</v>
      </c>
      <c r="E196" s="39">
        <v>0.02</v>
      </c>
      <c r="F196" s="217">
        <v>0.17</v>
      </c>
      <c r="G196" s="218">
        <v>4.37</v>
      </c>
      <c r="H196" s="35">
        <v>0</v>
      </c>
      <c r="I196" s="62">
        <v>0.02</v>
      </c>
      <c r="J196" s="164">
        <v>0.14000000000000001</v>
      </c>
      <c r="K196" s="55">
        <v>0.01</v>
      </c>
      <c r="L196" s="47">
        <v>0.02</v>
      </c>
      <c r="M196" s="35">
        <v>0</v>
      </c>
      <c r="N196" s="35">
        <v>0</v>
      </c>
      <c r="O196" s="35">
        <v>0</v>
      </c>
      <c r="P196" s="4">
        <v>7</v>
      </c>
      <c r="Q196" s="23" t="s">
        <v>472</v>
      </c>
    </row>
    <row r="197" spans="1:17" ht="16" thickBot="1" x14ac:dyDescent="0.4">
      <c r="A197" s="4" t="s">
        <v>407</v>
      </c>
      <c r="B197" s="24" t="s">
        <v>34</v>
      </c>
      <c r="C197" s="24" t="s">
        <v>32</v>
      </c>
      <c r="D197" s="29">
        <v>7.0000000000000007E-2</v>
      </c>
      <c r="E197" s="29">
        <v>0.01</v>
      </c>
      <c r="F197" s="189">
        <v>0.12</v>
      </c>
      <c r="G197" s="219">
        <v>4.05</v>
      </c>
      <c r="H197" s="35">
        <v>0</v>
      </c>
      <c r="I197" s="37">
        <v>0.05</v>
      </c>
      <c r="J197" s="220">
        <v>0.25</v>
      </c>
      <c r="K197" s="51">
        <v>7.0000000000000007E-2</v>
      </c>
      <c r="L197" s="47">
        <v>0.02</v>
      </c>
      <c r="M197" s="35">
        <v>0</v>
      </c>
      <c r="N197" s="112">
        <v>0.01</v>
      </c>
      <c r="O197" s="35">
        <v>0</v>
      </c>
      <c r="P197" s="4">
        <v>7</v>
      </c>
      <c r="Q197" s="23" t="s">
        <v>472</v>
      </c>
    </row>
    <row r="198" spans="1:17" ht="16" thickBot="1" x14ac:dyDescent="0.4">
      <c r="A198" s="4" t="s">
        <v>408</v>
      </c>
      <c r="B198" s="24" t="s">
        <v>34</v>
      </c>
      <c r="C198" s="24" t="s">
        <v>87</v>
      </c>
      <c r="D198" s="28">
        <v>0.09</v>
      </c>
      <c r="E198" s="29">
        <v>0.01</v>
      </c>
      <c r="F198" s="213">
        <v>0.15</v>
      </c>
      <c r="G198" s="109">
        <v>3.9</v>
      </c>
      <c r="H198" s="29">
        <v>0.01</v>
      </c>
      <c r="I198" s="29">
        <v>0.04</v>
      </c>
      <c r="J198" s="193">
        <v>0.21</v>
      </c>
      <c r="K198" s="97">
        <v>0.17</v>
      </c>
      <c r="L198" s="74">
        <v>0.04</v>
      </c>
      <c r="M198" s="35">
        <v>0</v>
      </c>
      <c r="N198" s="35">
        <v>0</v>
      </c>
      <c r="O198" s="29">
        <v>0.01</v>
      </c>
      <c r="P198" s="4">
        <v>7</v>
      </c>
      <c r="Q198" s="23" t="s">
        <v>472</v>
      </c>
    </row>
    <row r="199" spans="1:17" ht="16" thickBot="1" x14ac:dyDescent="0.4">
      <c r="A199" s="4" t="s">
        <v>409</v>
      </c>
      <c r="B199" s="24" t="s">
        <v>22</v>
      </c>
      <c r="C199" s="24" t="s">
        <v>23</v>
      </c>
      <c r="D199" s="87">
        <v>0.05</v>
      </c>
      <c r="E199" s="29">
        <v>0.01</v>
      </c>
      <c r="F199" s="221">
        <v>0.18</v>
      </c>
      <c r="G199" s="197">
        <v>3.3</v>
      </c>
      <c r="H199" s="29">
        <v>0.01</v>
      </c>
      <c r="I199" s="29">
        <v>0.04</v>
      </c>
      <c r="J199" s="222">
        <v>0.12</v>
      </c>
      <c r="K199" s="95">
        <v>0.14000000000000001</v>
      </c>
      <c r="L199" s="42">
        <v>0.03</v>
      </c>
      <c r="M199" s="81">
        <v>0.01</v>
      </c>
      <c r="N199" s="35">
        <v>0</v>
      </c>
      <c r="O199" s="35">
        <v>0</v>
      </c>
      <c r="P199" s="4">
        <v>7</v>
      </c>
      <c r="Q199" s="23" t="s">
        <v>472</v>
      </c>
    </row>
    <row r="200" spans="1:17" ht="16" thickBot="1" x14ac:dyDescent="0.4">
      <c r="A200" s="4" t="s">
        <v>410</v>
      </c>
      <c r="B200" s="24" t="s">
        <v>22</v>
      </c>
      <c r="C200" s="24" t="s">
        <v>23</v>
      </c>
      <c r="D200" s="29">
        <v>7.0000000000000007E-2</v>
      </c>
      <c r="E200" s="29">
        <v>0.01</v>
      </c>
      <c r="F200" s="223">
        <v>0.22</v>
      </c>
      <c r="G200" s="224">
        <v>3.68</v>
      </c>
      <c r="H200" s="39">
        <v>0.02</v>
      </c>
      <c r="I200" s="29">
        <v>0.04</v>
      </c>
      <c r="J200" s="57">
        <v>0.13</v>
      </c>
      <c r="K200" s="197">
        <v>0.22</v>
      </c>
      <c r="L200" s="42">
        <v>0.03</v>
      </c>
      <c r="M200" s="81">
        <v>0.01</v>
      </c>
      <c r="N200" s="35">
        <v>0</v>
      </c>
      <c r="O200" s="35">
        <v>0</v>
      </c>
      <c r="P200" s="4">
        <v>7</v>
      </c>
      <c r="Q200" s="23" t="s">
        <v>472</v>
      </c>
    </row>
    <row r="201" spans="1:17" ht="16" thickBot="1" x14ac:dyDescent="0.4">
      <c r="A201" s="4" t="s">
        <v>411</v>
      </c>
      <c r="B201" s="24" t="s">
        <v>22</v>
      </c>
      <c r="C201" s="24" t="s">
        <v>87</v>
      </c>
      <c r="D201" s="131">
        <v>0.11</v>
      </c>
      <c r="E201" s="29">
        <v>0.01</v>
      </c>
      <c r="F201" s="217">
        <v>0.17</v>
      </c>
      <c r="G201" s="225">
        <v>4.71</v>
      </c>
      <c r="H201" s="39">
        <v>0.02</v>
      </c>
      <c r="I201" s="53">
        <v>0.03</v>
      </c>
      <c r="J201" s="165">
        <v>0.16</v>
      </c>
      <c r="K201" s="100">
        <v>0.13</v>
      </c>
      <c r="L201" s="100">
        <v>0.11</v>
      </c>
      <c r="M201" s="35">
        <v>0</v>
      </c>
      <c r="N201" s="35">
        <v>0</v>
      </c>
      <c r="O201" s="35">
        <v>0</v>
      </c>
      <c r="P201" s="4">
        <v>7</v>
      </c>
      <c r="Q201" s="23" t="s">
        <v>472</v>
      </c>
    </row>
    <row r="202" spans="1:17" ht="16" thickBot="1" x14ac:dyDescent="0.4">
      <c r="A202" s="4" t="s">
        <v>412</v>
      </c>
      <c r="B202" s="24" t="s">
        <v>22</v>
      </c>
      <c r="C202" s="24" t="s">
        <v>87</v>
      </c>
      <c r="D202" s="113">
        <v>0.12</v>
      </c>
      <c r="E202" s="29">
        <v>0.01</v>
      </c>
      <c r="F202" s="213">
        <v>0.15</v>
      </c>
      <c r="G202" s="63">
        <v>3.83</v>
      </c>
      <c r="H202" s="29">
        <v>0.01</v>
      </c>
      <c r="I202" s="62">
        <v>0.02</v>
      </c>
      <c r="J202" s="78">
        <v>0.11</v>
      </c>
      <c r="K202" s="42">
        <v>0.05</v>
      </c>
      <c r="L202" s="111">
        <v>0.06</v>
      </c>
      <c r="M202" s="35">
        <v>0</v>
      </c>
      <c r="N202" s="35">
        <v>0</v>
      </c>
      <c r="O202" s="35">
        <v>0</v>
      </c>
      <c r="P202" s="4">
        <v>7</v>
      </c>
      <c r="Q202" s="23" t="s">
        <v>472</v>
      </c>
    </row>
    <row r="203" spans="1:17" ht="16" thickBot="1" x14ac:dyDescent="0.4">
      <c r="A203" s="4" t="s">
        <v>413</v>
      </c>
      <c r="B203" s="24" t="s">
        <v>22</v>
      </c>
      <c r="C203" s="24" t="s">
        <v>82</v>
      </c>
      <c r="D203" s="117">
        <v>0.18</v>
      </c>
      <c r="E203" s="29">
        <v>0.01</v>
      </c>
      <c r="F203" s="189">
        <v>0.12</v>
      </c>
      <c r="G203" s="197">
        <v>3.28</v>
      </c>
      <c r="H203" s="39">
        <v>0.02</v>
      </c>
      <c r="I203" s="62">
        <v>0.02</v>
      </c>
      <c r="J203" s="57">
        <v>0.13</v>
      </c>
      <c r="K203" s="42">
        <v>0.05</v>
      </c>
      <c r="L203" s="68">
        <v>7.0000000000000007E-2</v>
      </c>
      <c r="M203" s="35">
        <v>0</v>
      </c>
      <c r="N203" s="35">
        <v>0</v>
      </c>
      <c r="O203" s="35">
        <v>0</v>
      </c>
      <c r="P203" s="4">
        <v>7</v>
      </c>
      <c r="Q203" s="23" t="s">
        <v>472</v>
      </c>
    </row>
    <row r="204" spans="1:17" ht="16" thickBot="1" x14ac:dyDescent="0.4">
      <c r="A204" s="4" t="s">
        <v>414</v>
      </c>
      <c r="B204" s="24" t="s">
        <v>25</v>
      </c>
      <c r="C204" s="24" t="s">
        <v>21</v>
      </c>
      <c r="D204" s="117">
        <v>0.18</v>
      </c>
      <c r="E204" s="39">
        <v>0.02</v>
      </c>
      <c r="F204" s="194">
        <v>0.11</v>
      </c>
      <c r="G204" s="182">
        <v>2.96</v>
      </c>
      <c r="H204" s="29">
        <v>0.01</v>
      </c>
      <c r="I204" s="62">
        <v>0.02</v>
      </c>
      <c r="J204" s="78">
        <v>0.11</v>
      </c>
      <c r="K204" s="47">
        <v>0.04</v>
      </c>
      <c r="L204" s="93">
        <v>0.16</v>
      </c>
      <c r="M204" s="35">
        <v>0</v>
      </c>
      <c r="N204" s="35">
        <v>0</v>
      </c>
      <c r="O204" s="29">
        <v>0.01</v>
      </c>
      <c r="P204" s="4">
        <v>7</v>
      </c>
      <c r="Q204" s="23" t="s">
        <v>472</v>
      </c>
    </row>
    <row r="205" spans="1:17" ht="16" thickBot="1" x14ac:dyDescent="0.4">
      <c r="A205" s="4" t="s">
        <v>415</v>
      </c>
      <c r="B205" s="24" t="s">
        <v>22</v>
      </c>
      <c r="C205" s="24" t="s">
        <v>87</v>
      </c>
      <c r="D205" s="142">
        <v>0.16</v>
      </c>
      <c r="E205" s="29">
        <v>0.01</v>
      </c>
      <c r="F205" s="189">
        <v>0.12</v>
      </c>
      <c r="G205" s="196">
        <v>2.87</v>
      </c>
      <c r="H205" s="29">
        <v>0.01</v>
      </c>
      <c r="I205" s="53">
        <v>0.03</v>
      </c>
      <c r="J205" s="55">
        <v>0.1</v>
      </c>
      <c r="K205" s="74">
        <v>0.06</v>
      </c>
      <c r="L205" s="186">
        <v>0.14000000000000001</v>
      </c>
      <c r="M205" s="81">
        <v>0.01</v>
      </c>
      <c r="N205" s="35">
        <v>0</v>
      </c>
      <c r="O205" s="35">
        <v>0</v>
      </c>
      <c r="P205" s="4">
        <v>7</v>
      </c>
      <c r="Q205" s="23" t="s">
        <v>472</v>
      </c>
    </row>
    <row r="206" spans="1:17" ht="16" thickBot="1" x14ac:dyDescent="0.4">
      <c r="A206" s="4" t="s">
        <v>416</v>
      </c>
      <c r="B206" s="24" t="s">
        <v>25</v>
      </c>
      <c r="C206" s="24" t="s">
        <v>21</v>
      </c>
      <c r="D206" s="39">
        <v>0.13</v>
      </c>
      <c r="E206" s="29">
        <v>0.01</v>
      </c>
      <c r="F206" s="72">
        <v>7.0000000000000007E-2</v>
      </c>
      <c r="G206" s="141">
        <v>3.23</v>
      </c>
      <c r="H206" s="39">
        <v>0.02</v>
      </c>
      <c r="I206" s="53">
        <v>0.03</v>
      </c>
      <c r="J206" s="65">
        <v>0.4</v>
      </c>
      <c r="K206" s="93">
        <v>0.18</v>
      </c>
      <c r="L206" s="35">
        <v>0</v>
      </c>
      <c r="M206" s="35">
        <v>0</v>
      </c>
      <c r="N206" s="35">
        <v>0</v>
      </c>
      <c r="O206" s="35">
        <v>0</v>
      </c>
      <c r="P206" s="4">
        <v>7</v>
      </c>
      <c r="Q206" s="23" t="s">
        <v>472</v>
      </c>
    </row>
    <row r="207" spans="1:17" ht="16" thickBot="1" x14ac:dyDescent="0.4">
      <c r="A207" s="4" t="s">
        <v>417</v>
      </c>
      <c r="B207" s="24" t="s">
        <v>161</v>
      </c>
      <c r="C207" s="24" t="s">
        <v>82</v>
      </c>
      <c r="D207" s="115">
        <v>0.19</v>
      </c>
      <c r="E207" s="35">
        <v>0</v>
      </c>
      <c r="F207" s="72">
        <v>7.0000000000000007E-2</v>
      </c>
      <c r="G207" s="226">
        <v>3.38</v>
      </c>
      <c r="H207" s="39">
        <v>0.02</v>
      </c>
      <c r="I207" s="62">
        <v>0.02</v>
      </c>
      <c r="J207" s="222">
        <v>0.12</v>
      </c>
      <c r="K207" s="86">
        <v>0.12</v>
      </c>
      <c r="L207" s="51">
        <v>0.05</v>
      </c>
      <c r="M207" s="35">
        <v>0</v>
      </c>
      <c r="N207" s="35">
        <v>0</v>
      </c>
      <c r="O207" s="35">
        <v>0</v>
      </c>
      <c r="P207" s="4">
        <v>7</v>
      </c>
      <c r="Q207" s="23" t="s">
        <v>472</v>
      </c>
    </row>
    <row r="208" spans="1:17" ht="16" thickBot="1" x14ac:dyDescent="0.4">
      <c r="A208" s="4" t="s">
        <v>418</v>
      </c>
      <c r="B208" s="24" t="s">
        <v>34</v>
      </c>
      <c r="C208" s="24" t="s">
        <v>21</v>
      </c>
      <c r="D208" s="105">
        <v>0.25</v>
      </c>
      <c r="E208" s="29">
        <v>0.01</v>
      </c>
      <c r="F208" s="189">
        <v>0.12</v>
      </c>
      <c r="G208" s="218">
        <v>4.37</v>
      </c>
      <c r="H208" s="110">
        <v>0.03</v>
      </c>
      <c r="I208" s="53">
        <v>0.03</v>
      </c>
      <c r="J208" s="45">
        <v>0.17</v>
      </c>
      <c r="K208" s="55">
        <v>0.01</v>
      </c>
      <c r="L208" s="34">
        <v>0.13</v>
      </c>
      <c r="M208" s="35">
        <v>0</v>
      </c>
      <c r="N208" s="35">
        <v>0</v>
      </c>
      <c r="O208" s="35">
        <v>0</v>
      </c>
      <c r="P208" s="4">
        <v>7</v>
      </c>
      <c r="Q208" s="23" t="s">
        <v>472</v>
      </c>
    </row>
    <row r="209" spans="1:17" ht="16" thickBot="1" x14ac:dyDescent="0.4">
      <c r="A209" s="4" t="s">
        <v>419</v>
      </c>
      <c r="B209" s="24" t="s">
        <v>420</v>
      </c>
      <c r="C209" s="24" t="s">
        <v>82</v>
      </c>
      <c r="D209" s="227">
        <v>0.37</v>
      </c>
      <c r="E209" s="29">
        <v>0.01</v>
      </c>
      <c r="F209" s="95">
        <v>0.09</v>
      </c>
      <c r="G209" s="77">
        <v>3.92</v>
      </c>
      <c r="H209" s="110">
        <v>0.03</v>
      </c>
      <c r="I209" s="53">
        <v>0.03</v>
      </c>
      <c r="J209" s="165">
        <v>0.16</v>
      </c>
      <c r="K209" s="42">
        <v>0.05</v>
      </c>
      <c r="L209" s="42">
        <v>0.03</v>
      </c>
      <c r="M209" s="35">
        <v>0</v>
      </c>
      <c r="N209" s="35">
        <v>0</v>
      </c>
      <c r="O209" s="35">
        <v>0</v>
      </c>
      <c r="P209" s="4">
        <v>7</v>
      </c>
      <c r="Q209" s="23" t="s">
        <v>472</v>
      </c>
    </row>
    <row r="210" spans="1:17" ht="16" thickBot="1" x14ac:dyDescent="0.4">
      <c r="A210" s="4" t="s">
        <v>421</v>
      </c>
      <c r="B210" s="24" t="s">
        <v>34</v>
      </c>
      <c r="C210" s="24" t="s">
        <v>82</v>
      </c>
      <c r="D210" s="228">
        <v>0.23</v>
      </c>
      <c r="E210" s="39">
        <v>0.02</v>
      </c>
      <c r="F210" s="106">
        <v>0.1</v>
      </c>
      <c r="G210" s="43">
        <v>2.73</v>
      </c>
      <c r="H210" s="39">
        <v>0.02</v>
      </c>
      <c r="I210" s="62">
        <v>0.02</v>
      </c>
      <c r="J210" s="164">
        <v>0.14000000000000001</v>
      </c>
      <c r="K210" s="35">
        <v>0</v>
      </c>
      <c r="L210" s="35">
        <v>0</v>
      </c>
      <c r="M210" s="35">
        <v>0</v>
      </c>
      <c r="N210" s="35">
        <v>0</v>
      </c>
      <c r="O210" s="35">
        <v>0</v>
      </c>
      <c r="P210" s="4">
        <v>7</v>
      </c>
      <c r="Q210" s="23" t="s">
        <v>472</v>
      </c>
    </row>
    <row r="211" spans="1:17" ht="16" thickBot="1" x14ac:dyDescent="0.4">
      <c r="A211" s="4" t="s">
        <v>422</v>
      </c>
      <c r="B211" s="24" t="s">
        <v>25</v>
      </c>
      <c r="C211" s="24" t="s">
        <v>21</v>
      </c>
      <c r="D211" s="229">
        <v>0.31</v>
      </c>
      <c r="E211" s="110">
        <v>0.03</v>
      </c>
      <c r="F211" s="91">
        <v>0.08</v>
      </c>
      <c r="G211" s="116">
        <v>3.33</v>
      </c>
      <c r="H211" s="29">
        <v>0.01</v>
      </c>
      <c r="I211" s="30">
        <v>0.01</v>
      </c>
      <c r="J211" s="57">
        <v>0.13</v>
      </c>
      <c r="K211" s="29">
        <v>0.03</v>
      </c>
      <c r="L211" s="47">
        <v>0.02</v>
      </c>
      <c r="M211" s="35">
        <v>0</v>
      </c>
      <c r="N211" s="35">
        <v>0</v>
      </c>
      <c r="O211" s="35">
        <v>0</v>
      </c>
      <c r="P211" s="4">
        <v>7</v>
      </c>
      <c r="Q211" s="23" t="s">
        <v>472</v>
      </c>
    </row>
    <row r="212" spans="1:17" ht="16" thickBot="1" x14ac:dyDescent="0.4">
      <c r="A212" s="4" t="s">
        <v>423</v>
      </c>
      <c r="B212" s="24" t="s">
        <v>22</v>
      </c>
      <c r="C212" s="24" t="s">
        <v>28</v>
      </c>
      <c r="D212" s="230">
        <v>0.34</v>
      </c>
      <c r="E212" s="110">
        <v>0.03</v>
      </c>
      <c r="F212" s="35">
        <v>0</v>
      </c>
      <c r="G212" s="38">
        <v>0.01</v>
      </c>
      <c r="H212" s="35">
        <v>0</v>
      </c>
      <c r="I212" s="35">
        <v>0</v>
      </c>
      <c r="J212" s="35">
        <v>0</v>
      </c>
      <c r="K212" s="35">
        <v>0</v>
      </c>
      <c r="L212" s="35">
        <v>0</v>
      </c>
      <c r="M212" s="35">
        <v>0</v>
      </c>
      <c r="N212" s="35">
        <v>0</v>
      </c>
      <c r="O212" s="35">
        <v>0</v>
      </c>
      <c r="P212" s="4"/>
      <c r="Q212" s="23"/>
    </row>
    <row r="213" spans="1:17" ht="16" thickBot="1" x14ac:dyDescent="0.4">
      <c r="A213" s="4" t="s">
        <v>424</v>
      </c>
      <c r="B213" s="24" t="s">
        <v>22</v>
      </c>
      <c r="C213" s="24" t="s">
        <v>28</v>
      </c>
      <c r="D213" s="113">
        <v>0.12</v>
      </c>
      <c r="E213" s="110">
        <v>0.03</v>
      </c>
      <c r="F213" s="35">
        <v>0</v>
      </c>
      <c r="G213" s="38">
        <v>0.01</v>
      </c>
      <c r="H213" s="35">
        <v>0</v>
      </c>
      <c r="I213" s="231">
        <v>0.28000000000000003</v>
      </c>
      <c r="J213" s="150">
        <v>0.78</v>
      </c>
      <c r="K213" s="55">
        <v>0.01</v>
      </c>
      <c r="L213" s="29">
        <v>0.01</v>
      </c>
      <c r="M213" s="35">
        <v>0</v>
      </c>
      <c r="N213" s="112">
        <v>0.01</v>
      </c>
      <c r="O213" s="119">
        <v>0.02</v>
      </c>
      <c r="P213" s="4">
        <v>8</v>
      </c>
      <c r="Q213" s="23" t="s">
        <v>495</v>
      </c>
    </row>
    <row r="214" spans="1:17" ht="16" thickBot="1" x14ac:dyDescent="0.4">
      <c r="A214" s="4" t="s">
        <v>425</v>
      </c>
      <c r="B214" s="24" t="s">
        <v>34</v>
      </c>
      <c r="C214" s="24" t="s">
        <v>39</v>
      </c>
      <c r="D214" s="196">
        <v>0.17</v>
      </c>
      <c r="E214" s="206">
        <v>0.04</v>
      </c>
      <c r="F214" s="35">
        <v>0</v>
      </c>
      <c r="G214" s="38">
        <v>0.01</v>
      </c>
      <c r="H214" s="35">
        <v>0</v>
      </c>
      <c r="I214" s="231">
        <v>0.28000000000000003</v>
      </c>
      <c r="J214" s="109">
        <v>3.67</v>
      </c>
      <c r="K214" s="42">
        <v>0.05</v>
      </c>
      <c r="L214" s="35">
        <v>0</v>
      </c>
      <c r="M214" s="35">
        <v>0</v>
      </c>
      <c r="N214" s="35">
        <v>0</v>
      </c>
      <c r="O214" s="125">
        <v>0.05</v>
      </c>
      <c r="P214" s="4">
        <v>8</v>
      </c>
      <c r="Q214" s="23" t="s">
        <v>495</v>
      </c>
    </row>
    <row r="215" spans="1:17" ht="16" thickBot="1" x14ac:dyDescent="0.4">
      <c r="A215" s="25" t="s">
        <v>426</v>
      </c>
      <c r="B215" s="24" t="s">
        <v>34</v>
      </c>
      <c r="C215" s="24" t="s">
        <v>21</v>
      </c>
      <c r="D215" s="87">
        <v>0.05</v>
      </c>
      <c r="E215" s="110">
        <v>0.03</v>
      </c>
      <c r="F215" s="30">
        <v>0.01</v>
      </c>
      <c r="G215" s="139">
        <v>0.02</v>
      </c>
      <c r="H215" s="29">
        <v>0.01</v>
      </c>
      <c r="I215" s="123">
        <v>0.13</v>
      </c>
      <c r="J215" s="232">
        <v>5.09</v>
      </c>
      <c r="K215" s="47">
        <v>0.04</v>
      </c>
      <c r="L215" s="35">
        <v>0</v>
      </c>
      <c r="M215" s="35">
        <v>0</v>
      </c>
      <c r="N215" s="112">
        <v>0.01</v>
      </c>
      <c r="O215" s="37">
        <v>0.04</v>
      </c>
      <c r="P215" s="4">
        <v>8</v>
      </c>
      <c r="Q215" s="23" t="s">
        <v>495</v>
      </c>
    </row>
    <row r="216" spans="1:17" ht="16" thickBot="1" x14ac:dyDescent="0.4">
      <c r="A216" s="4" t="s">
        <v>427</v>
      </c>
      <c r="B216" s="24" t="s">
        <v>34</v>
      </c>
      <c r="C216" s="24" t="s">
        <v>32</v>
      </c>
      <c r="D216" s="28">
        <v>0.09</v>
      </c>
      <c r="E216" s="206">
        <v>0.04</v>
      </c>
      <c r="F216" s="114">
        <v>0.06</v>
      </c>
      <c r="G216" s="112">
        <v>1.55</v>
      </c>
      <c r="H216" s="29">
        <v>0.01</v>
      </c>
      <c r="I216" s="152">
        <v>0.08</v>
      </c>
      <c r="J216" s="112">
        <v>0.97</v>
      </c>
      <c r="K216" s="35">
        <v>0</v>
      </c>
      <c r="L216" s="35">
        <v>0</v>
      </c>
      <c r="M216" s="35">
        <v>0</v>
      </c>
      <c r="N216" s="35">
        <v>0</v>
      </c>
      <c r="O216" s="35">
        <v>0</v>
      </c>
      <c r="P216" s="4">
        <v>8</v>
      </c>
      <c r="Q216" s="23" t="s">
        <v>495</v>
      </c>
    </row>
    <row r="217" spans="1:17" ht="16" thickBot="1" x14ac:dyDescent="0.4">
      <c r="A217" s="4" t="s">
        <v>428</v>
      </c>
      <c r="B217" s="24" t="s">
        <v>34</v>
      </c>
      <c r="C217" s="24" t="s">
        <v>32</v>
      </c>
      <c r="D217" s="39">
        <v>0.13</v>
      </c>
      <c r="E217" s="110">
        <v>0.03</v>
      </c>
      <c r="F217" s="194">
        <v>0.11</v>
      </c>
      <c r="G217" s="137">
        <v>2.63</v>
      </c>
      <c r="H217" s="206">
        <v>0.04</v>
      </c>
      <c r="I217" s="182">
        <v>0.16</v>
      </c>
      <c r="J217" s="56">
        <v>1.69</v>
      </c>
      <c r="K217" s="42">
        <v>0.05</v>
      </c>
      <c r="L217" s="35">
        <v>0</v>
      </c>
      <c r="M217" s="35">
        <v>0</v>
      </c>
      <c r="N217" s="35">
        <v>0</v>
      </c>
      <c r="O217" s="35">
        <v>0</v>
      </c>
      <c r="P217" s="4">
        <v>8</v>
      </c>
      <c r="Q217" s="23" t="s">
        <v>495</v>
      </c>
    </row>
    <row r="218" spans="1:17" ht="16" thickBot="1" x14ac:dyDescent="0.4">
      <c r="A218" s="4" t="s">
        <v>429</v>
      </c>
      <c r="B218" s="24" t="s">
        <v>34</v>
      </c>
      <c r="C218" s="24" t="s">
        <v>94</v>
      </c>
      <c r="D218" s="196">
        <v>0.17</v>
      </c>
      <c r="E218" s="206">
        <v>0.04</v>
      </c>
      <c r="F218" s="30">
        <v>0.01</v>
      </c>
      <c r="G218" s="61">
        <v>0.14000000000000001</v>
      </c>
      <c r="H218" s="206">
        <v>0.04</v>
      </c>
      <c r="I218" s="102">
        <v>0.19</v>
      </c>
      <c r="J218" s="137">
        <v>2.21</v>
      </c>
      <c r="K218" s="29">
        <v>0.03</v>
      </c>
      <c r="L218" s="35">
        <v>0</v>
      </c>
      <c r="M218" s="35">
        <v>0</v>
      </c>
      <c r="N218" s="35">
        <v>0</v>
      </c>
      <c r="O218" s="29">
        <v>0.01</v>
      </c>
      <c r="P218" s="4">
        <v>8</v>
      </c>
      <c r="Q218" s="23" t="s">
        <v>495</v>
      </c>
    </row>
    <row r="219" spans="1:17" ht="16" thickBot="1" x14ac:dyDescent="0.4">
      <c r="A219" s="4" t="s">
        <v>430</v>
      </c>
      <c r="B219" s="24" t="s">
        <v>34</v>
      </c>
      <c r="C219" s="24" t="s">
        <v>35</v>
      </c>
      <c r="D219" s="76">
        <v>0.24</v>
      </c>
      <c r="E219" s="233">
        <v>7.0000000000000007E-2</v>
      </c>
      <c r="F219" s="30">
        <v>0.01</v>
      </c>
      <c r="G219" s="38">
        <v>0.01</v>
      </c>
      <c r="H219" s="29">
        <v>0.01</v>
      </c>
      <c r="I219" s="234">
        <v>0.3</v>
      </c>
      <c r="J219" s="103">
        <v>3.48</v>
      </c>
      <c r="K219" s="47">
        <v>0.04</v>
      </c>
      <c r="L219" s="35">
        <v>0</v>
      </c>
      <c r="M219" s="35">
        <v>0</v>
      </c>
      <c r="N219" s="112">
        <v>0.01</v>
      </c>
      <c r="O219" s="113">
        <v>0.2</v>
      </c>
      <c r="P219" s="4">
        <v>8</v>
      </c>
      <c r="Q219" s="23" t="s">
        <v>495</v>
      </c>
    </row>
    <row r="220" spans="1:17" ht="16" thickBot="1" x14ac:dyDescent="0.4">
      <c r="A220" s="4" t="s">
        <v>431</v>
      </c>
      <c r="B220" s="24" t="s">
        <v>34</v>
      </c>
      <c r="C220" s="24" t="s">
        <v>54</v>
      </c>
      <c r="D220" s="227">
        <v>0.37</v>
      </c>
      <c r="E220" s="39">
        <v>0.02</v>
      </c>
      <c r="F220" s="30">
        <v>0.01</v>
      </c>
      <c r="G220" s="31">
        <v>0.03</v>
      </c>
      <c r="H220" s="29">
        <v>0.01</v>
      </c>
      <c r="I220" s="103">
        <v>0.21</v>
      </c>
      <c r="J220" s="196">
        <v>2.48</v>
      </c>
      <c r="K220" s="35">
        <v>0</v>
      </c>
      <c r="L220" s="35">
        <v>0</v>
      </c>
      <c r="M220" s="35">
        <v>0</v>
      </c>
      <c r="N220" s="112">
        <v>0.01</v>
      </c>
      <c r="O220" s="37">
        <v>0.04</v>
      </c>
      <c r="P220" s="4">
        <v>8</v>
      </c>
      <c r="Q220" s="23" t="s">
        <v>495</v>
      </c>
    </row>
    <row r="221" spans="1:17" ht="16" thickBot="1" x14ac:dyDescent="0.4">
      <c r="A221" s="4" t="s">
        <v>432</v>
      </c>
      <c r="B221" s="24" t="s">
        <v>34</v>
      </c>
      <c r="C221" s="24" t="s">
        <v>54</v>
      </c>
      <c r="D221" s="36">
        <v>0.54</v>
      </c>
      <c r="E221" s="110">
        <v>0.03</v>
      </c>
      <c r="F221" s="30">
        <v>0.01</v>
      </c>
      <c r="G221" s="31">
        <v>0.03</v>
      </c>
      <c r="H221" s="29">
        <v>0.01</v>
      </c>
      <c r="I221" s="82">
        <v>0.23</v>
      </c>
      <c r="J221" s="182">
        <v>2.6</v>
      </c>
      <c r="K221" s="35">
        <v>0</v>
      </c>
      <c r="L221" s="35">
        <v>0</v>
      </c>
      <c r="M221" s="35">
        <v>0</v>
      </c>
      <c r="N221" s="112">
        <v>0.01</v>
      </c>
      <c r="O221" s="65">
        <v>0.03</v>
      </c>
      <c r="P221" s="4">
        <v>8</v>
      </c>
      <c r="Q221" s="23" t="s">
        <v>495</v>
      </c>
    </row>
    <row r="222" spans="1:17" ht="16" thickBot="1" x14ac:dyDescent="0.4">
      <c r="A222" s="4" t="s">
        <v>433</v>
      </c>
      <c r="B222" s="24" t="s">
        <v>34</v>
      </c>
      <c r="C222" s="24" t="s">
        <v>35</v>
      </c>
      <c r="D222" s="203">
        <v>0.22</v>
      </c>
      <c r="E222" s="29">
        <v>0.01</v>
      </c>
      <c r="F222" s="35">
        <v>0</v>
      </c>
      <c r="G222" s="38">
        <v>0.01</v>
      </c>
      <c r="H222" s="35">
        <v>0</v>
      </c>
      <c r="I222" s="235">
        <v>0.28999999999999998</v>
      </c>
      <c r="J222" s="79">
        <v>1.81</v>
      </c>
      <c r="K222" s="47">
        <v>0.04</v>
      </c>
      <c r="L222" s="35">
        <v>0</v>
      </c>
      <c r="M222" s="81">
        <v>0.01</v>
      </c>
      <c r="N222" s="35">
        <v>0</v>
      </c>
      <c r="O222" s="119">
        <v>0.02</v>
      </c>
      <c r="P222" s="4">
        <v>8</v>
      </c>
      <c r="Q222" s="23" t="s">
        <v>495</v>
      </c>
    </row>
    <row r="223" spans="1:17" ht="16" thickBot="1" x14ac:dyDescent="0.4">
      <c r="A223" s="4" t="s">
        <v>434</v>
      </c>
      <c r="B223" s="24" t="s">
        <v>70</v>
      </c>
      <c r="C223" s="24" t="s">
        <v>48</v>
      </c>
      <c r="D223" s="115">
        <v>0.19</v>
      </c>
      <c r="E223" s="29">
        <v>0.01</v>
      </c>
      <c r="F223" s="35">
        <v>0</v>
      </c>
      <c r="G223" s="38">
        <v>0.01</v>
      </c>
      <c r="H223" s="39">
        <v>0.02</v>
      </c>
      <c r="I223" s="49">
        <v>0.31</v>
      </c>
      <c r="J223" s="32">
        <v>2.76</v>
      </c>
      <c r="K223" s="47">
        <v>0.04</v>
      </c>
      <c r="L223" s="35">
        <v>0</v>
      </c>
      <c r="M223" s="35">
        <v>0</v>
      </c>
      <c r="N223" s="56">
        <v>0.02</v>
      </c>
      <c r="O223" s="236">
        <v>0.18</v>
      </c>
      <c r="P223" s="4">
        <v>8</v>
      </c>
      <c r="Q223" s="23" t="s">
        <v>495</v>
      </c>
    </row>
    <row r="224" spans="1:17" ht="16" thickBot="1" x14ac:dyDescent="0.4">
      <c r="A224" s="4" t="s">
        <v>435</v>
      </c>
      <c r="B224" s="24" t="s">
        <v>70</v>
      </c>
      <c r="C224" s="24" t="s">
        <v>48</v>
      </c>
      <c r="D224" s="237">
        <v>0.33</v>
      </c>
      <c r="E224" s="35">
        <v>0</v>
      </c>
      <c r="F224" s="35">
        <v>0</v>
      </c>
      <c r="G224" s="139">
        <v>0.02</v>
      </c>
      <c r="H224" s="39">
        <v>0.02</v>
      </c>
      <c r="I224" s="235">
        <v>0.28999999999999998</v>
      </c>
      <c r="J224" s="96">
        <v>4.45</v>
      </c>
      <c r="K224" s="29">
        <v>0.03</v>
      </c>
      <c r="L224" s="35">
        <v>0</v>
      </c>
      <c r="M224" s="35">
        <v>0</v>
      </c>
      <c r="N224" s="112">
        <v>0.01</v>
      </c>
      <c r="O224" s="113">
        <v>0.2</v>
      </c>
      <c r="P224" s="4">
        <v>8</v>
      </c>
      <c r="Q224" s="23" t="s">
        <v>495</v>
      </c>
    </row>
    <row r="225" spans="1:17" ht="16" thickBot="1" x14ac:dyDescent="0.4">
      <c r="A225" s="4" t="s">
        <v>436</v>
      </c>
      <c r="B225" s="24" t="s">
        <v>34</v>
      </c>
      <c r="C225" s="24" t="s">
        <v>94</v>
      </c>
      <c r="D225" s="238">
        <v>0.36</v>
      </c>
      <c r="E225" s="35">
        <v>0</v>
      </c>
      <c r="F225" s="35">
        <v>0</v>
      </c>
      <c r="G225" s="139">
        <v>0.02</v>
      </c>
      <c r="H225" s="39">
        <v>0.02</v>
      </c>
      <c r="I225" s="234">
        <v>0.3</v>
      </c>
      <c r="J225" s="216">
        <v>4.75</v>
      </c>
      <c r="K225" s="29">
        <v>0.03</v>
      </c>
      <c r="L225" s="35">
        <v>0</v>
      </c>
      <c r="M225" s="35">
        <v>0</v>
      </c>
      <c r="N225" s="112">
        <v>0.01</v>
      </c>
      <c r="O225" s="94">
        <v>0.21</v>
      </c>
      <c r="P225" s="4">
        <v>8</v>
      </c>
      <c r="Q225" s="23" t="s">
        <v>495</v>
      </c>
    </row>
    <row r="226" spans="1:17" ht="16" thickBot="1" x14ac:dyDescent="0.4">
      <c r="A226" s="4" t="s">
        <v>437</v>
      </c>
      <c r="B226" s="24" t="s">
        <v>70</v>
      </c>
      <c r="C226" s="24" t="s">
        <v>48</v>
      </c>
      <c r="D226" s="227">
        <v>0.37</v>
      </c>
      <c r="E226" s="29">
        <v>0.01</v>
      </c>
      <c r="F226" s="30">
        <v>0.01</v>
      </c>
      <c r="G226" s="38">
        <v>0.01</v>
      </c>
      <c r="H226" s="39">
        <v>0.02</v>
      </c>
      <c r="I226" s="239">
        <v>0.24</v>
      </c>
      <c r="J226" s="225">
        <v>4.62</v>
      </c>
      <c r="K226" s="111">
        <v>0.08</v>
      </c>
      <c r="L226" s="35">
        <v>0</v>
      </c>
      <c r="M226" s="35">
        <v>0</v>
      </c>
      <c r="N226" s="112">
        <v>0.01</v>
      </c>
      <c r="O226" s="95">
        <v>0.27</v>
      </c>
      <c r="P226" s="4">
        <v>8</v>
      </c>
      <c r="Q226" s="23" t="s">
        <v>495</v>
      </c>
    </row>
    <row r="227" spans="1:17" ht="16" thickBot="1" x14ac:dyDescent="0.4">
      <c r="A227" s="4" t="s">
        <v>438</v>
      </c>
      <c r="B227" s="24" t="s">
        <v>70</v>
      </c>
      <c r="C227" s="24" t="s">
        <v>48</v>
      </c>
      <c r="D227" s="237">
        <v>0.33</v>
      </c>
      <c r="E227" s="29">
        <v>0.01</v>
      </c>
      <c r="F227" s="30">
        <v>0.01</v>
      </c>
      <c r="G227" s="35">
        <v>0</v>
      </c>
      <c r="H227" s="110">
        <v>0.03</v>
      </c>
      <c r="I227" s="239">
        <v>0.24</v>
      </c>
      <c r="J227" s="240">
        <v>4.3</v>
      </c>
      <c r="K227" s="74">
        <v>0.06</v>
      </c>
      <c r="L227" s="35">
        <v>0</v>
      </c>
      <c r="M227" s="35">
        <v>0</v>
      </c>
      <c r="N227" s="112">
        <v>0.01</v>
      </c>
      <c r="O227" s="236">
        <v>0.18</v>
      </c>
      <c r="P227" s="4">
        <v>8</v>
      </c>
      <c r="Q227" s="23" t="s">
        <v>495</v>
      </c>
    </row>
    <row r="228" spans="1:17" ht="16" thickBot="1" x14ac:dyDescent="0.4">
      <c r="A228" s="4" t="s">
        <v>439</v>
      </c>
      <c r="B228" s="24" t="s">
        <v>34</v>
      </c>
      <c r="C228" s="24" t="s">
        <v>188</v>
      </c>
      <c r="D228" s="232">
        <v>0.28999999999999998</v>
      </c>
      <c r="E228" s="29">
        <v>0.01</v>
      </c>
      <c r="F228" s="95">
        <v>0.09</v>
      </c>
      <c r="G228" s="204">
        <v>2.99</v>
      </c>
      <c r="H228" s="110">
        <v>0.03</v>
      </c>
      <c r="I228" s="241">
        <v>0.39</v>
      </c>
      <c r="J228" s="242">
        <v>5.36</v>
      </c>
      <c r="K228" s="93">
        <v>0.18</v>
      </c>
      <c r="L228" s="35">
        <v>0</v>
      </c>
      <c r="M228" s="81">
        <v>0.01</v>
      </c>
      <c r="N228" s="35">
        <v>0</v>
      </c>
      <c r="O228" s="65">
        <v>0.03</v>
      </c>
      <c r="P228" s="4">
        <v>8</v>
      </c>
      <c r="Q228" s="23" t="s">
        <v>495</v>
      </c>
    </row>
    <row r="229" spans="1:17" ht="16" thickBot="1" x14ac:dyDescent="0.4">
      <c r="A229" s="4" t="s">
        <v>440</v>
      </c>
      <c r="B229" s="24" t="s">
        <v>34</v>
      </c>
      <c r="C229" s="24" t="s">
        <v>82</v>
      </c>
      <c r="D229" s="113">
        <v>0.12</v>
      </c>
      <c r="E229" s="29">
        <v>0.01</v>
      </c>
      <c r="F229" s="30">
        <v>0.01</v>
      </c>
      <c r="G229" s="139">
        <v>0.02</v>
      </c>
      <c r="H229" s="233">
        <v>7.0000000000000007E-2</v>
      </c>
      <c r="I229" s="80">
        <v>0.25</v>
      </c>
      <c r="J229" s="69">
        <v>4.3499999999999996</v>
      </c>
      <c r="K229" s="113">
        <v>0.11</v>
      </c>
      <c r="L229" s="35">
        <v>0</v>
      </c>
      <c r="M229" s="35">
        <v>0</v>
      </c>
      <c r="N229" s="35">
        <v>0</v>
      </c>
      <c r="O229" s="119">
        <v>0.02</v>
      </c>
      <c r="P229" s="4">
        <v>8</v>
      </c>
      <c r="Q229" s="23" t="s">
        <v>495</v>
      </c>
    </row>
    <row r="230" spans="1:17" ht="16" thickBot="1" x14ac:dyDescent="0.4">
      <c r="A230" s="4" t="s">
        <v>441</v>
      </c>
      <c r="B230" s="24" t="s">
        <v>34</v>
      </c>
      <c r="C230" s="24" t="s">
        <v>94</v>
      </c>
      <c r="D230" s="39">
        <v>0.13</v>
      </c>
      <c r="E230" s="110">
        <v>0.03</v>
      </c>
      <c r="F230" s="30">
        <v>0.01</v>
      </c>
      <c r="G230" s="139">
        <v>0.02</v>
      </c>
      <c r="H230" s="233">
        <v>7.0000000000000007E-2</v>
      </c>
      <c r="I230" s="102">
        <v>0.19</v>
      </c>
      <c r="J230" s="99">
        <v>3.85</v>
      </c>
      <c r="K230" s="190">
        <v>0.23</v>
      </c>
      <c r="L230" s="35">
        <v>0</v>
      </c>
      <c r="M230" s="35">
        <v>0</v>
      </c>
      <c r="N230" s="35">
        <v>0</v>
      </c>
      <c r="O230" s="29">
        <v>0.01</v>
      </c>
      <c r="P230" s="4">
        <v>8</v>
      </c>
      <c r="Q230" s="23" t="s">
        <v>495</v>
      </c>
    </row>
    <row r="231" spans="1:17" ht="16" thickBot="1" x14ac:dyDescent="0.4">
      <c r="A231" s="4" t="s">
        <v>442</v>
      </c>
      <c r="B231" s="24" t="s">
        <v>161</v>
      </c>
      <c r="C231" s="24" t="s">
        <v>82</v>
      </c>
      <c r="D231" s="120">
        <v>0.28000000000000003</v>
      </c>
      <c r="E231" s="29">
        <v>0.01</v>
      </c>
      <c r="F231" s="35">
        <v>0</v>
      </c>
      <c r="G231" s="243">
        <v>0.12</v>
      </c>
      <c r="H231" s="49">
        <v>0.05</v>
      </c>
      <c r="I231" s="123">
        <v>0.13</v>
      </c>
      <c r="J231" s="98">
        <v>3.8</v>
      </c>
      <c r="K231" s="86">
        <v>0.12</v>
      </c>
      <c r="L231" s="35">
        <v>0</v>
      </c>
      <c r="M231" s="35">
        <v>0</v>
      </c>
      <c r="N231" s="35">
        <v>0</v>
      </c>
      <c r="O231" s="29">
        <v>0.01</v>
      </c>
      <c r="P231" s="4">
        <v>8</v>
      </c>
      <c r="Q231" s="23" t="s">
        <v>495</v>
      </c>
    </row>
    <row r="232" spans="1:17" ht="16" thickBot="1" x14ac:dyDescent="0.4">
      <c r="A232" s="4" t="s">
        <v>443</v>
      </c>
      <c r="B232" s="24" t="s">
        <v>22</v>
      </c>
      <c r="C232" s="24" t="s">
        <v>82</v>
      </c>
      <c r="D232" s="75">
        <v>0.32</v>
      </c>
      <c r="E232" s="29">
        <v>0.01</v>
      </c>
      <c r="F232" s="29">
        <v>0.04</v>
      </c>
      <c r="G232" s="144">
        <v>1.44</v>
      </c>
      <c r="H232" s="244">
        <v>0.06</v>
      </c>
      <c r="I232" s="50">
        <v>0.1</v>
      </c>
      <c r="J232" s="86">
        <v>1.55</v>
      </c>
      <c r="K232" s="100">
        <v>0.13</v>
      </c>
      <c r="L232" s="47">
        <v>0.02</v>
      </c>
      <c r="M232" s="35">
        <v>0</v>
      </c>
      <c r="N232" s="35">
        <v>0</v>
      </c>
      <c r="O232" s="125">
        <v>0.05</v>
      </c>
      <c r="P232" s="4">
        <v>8</v>
      </c>
      <c r="Q232" s="23" t="s">
        <v>495</v>
      </c>
    </row>
    <row r="233" spans="1:17" ht="16" thickBot="1" x14ac:dyDescent="0.4">
      <c r="A233" s="4" t="s">
        <v>444</v>
      </c>
      <c r="B233" s="24" t="s">
        <v>22</v>
      </c>
      <c r="C233" s="24" t="s">
        <v>21</v>
      </c>
      <c r="D233" s="85">
        <v>0.21</v>
      </c>
      <c r="E233" s="39">
        <v>0.02</v>
      </c>
      <c r="F233" s="209">
        <v>0.14000000000000001</v>
      </c>
      <c r="G233" s="245">
        <v>7.55</v>
      </c>
      <c r="H233" s="36">
        <v>0.09</v>
      </c>
      <c r="I233" s="152">
        <v>0.08</v>
      </c>
      <c r="J233" s="29">
        <v>0.3</v>
      </c>
      <c r="K233" s="55">
        <v>0.01</v>
      </c>
      <c r="L233" s="100">
        <v>0.11</v>
      </c>
      <c r="M233" s="81">
        <v>0.01</v>
      </c>
      <c r="N233" s="35">
        <v>0</v>
      </c>
      <c r="O233" s="29">
        <v>0.01</v>
      </c>
      <c r="P233" s="4">
        <v>9</v>
      </c>
      <c r="Q233" s="23" t="s">
        <v>473</v>
      </c>
    </row>
    <row r="234" spans="1:17" ht="16" thickBot="1" x14ac:dyDescent="0.4">
      <c r="A234" s="4" t="s">
        <v>445</v>
      </c>
      <c r="B234" s="24" t="s">
        <v>34</v>
      </c>
      <c r="C234" s="24" t="s">
        <v>32</v>
      </c>
      <c r="D234" s="246">
        <v>0.48</v>
      </c>
      <c r="E234" s="206">
        <v>0.04</v>
      </c>
      <c r="F234" s="190">
        <v>0.13</v>
      </c>
      <c r="G234" s="247">
        <v>7.63</v>
      </c>
      <c r="H234" s="244">
        <v>0.06</v>
      </c>
      <c r="I234" s="29">
        <v>0.04</v>
      </c>
      <c r="J234" s="248">
        <v>0.38</v>
      </c>
      <c r="K234" s="68">
        <v>0.09</v>
      </c>
      <c r="L234" s="68">
        <v>7.0000000000000007E-2</v>
      </c>
      <c r="M234" s="81">
        <v>0.01</v>
      </c>
      <c r="N234" s="35">
        <v>0</v>
      </c>
      <c r="O234" s="35">
        <v>0</v>
      </c>
      <c r="P234" s="4">
        <v>9</v>
      </c>
      <c r="Q234" s="23" t="s">
        <v>473</v>
      </c>
    </row>
    <row r="235" spans="1:17" ht="16" thickBot="1" x14ac:dyDescent="0.4">
      <c r="A235" s="4" t="s">
        <v>446</v>
      </c>
      <c r="B235" s="24" t="s">
        <v>22</v>
      </c>
      <c r="C235" s="24" t="s">
        <v>181</v>
      </c>
      <c r="D235" s="39">
        <v>0.13</v>
      </c>
      <c r="E235" s="110">
        <v>0.03</v>
      </c>
      <c r="F235" s="211">
        <v>0.25</v>
      </c>
      <c r="G235" s="249">
        <v>5.73</v>
      </c>
      <c r="H235" s="29">
        <v>0.01</v>
      </c>
      <c r="I235" s="53">
        <v>0.03</v>
      </c>
      <c r="J235" s="108">
        <v>0.2</v>
      </c>
      <c r="K235" s="42">
        <v>0.05</v>
      </c>
      <c r="L235" s="74">
        <v>0.04</v>
      </c>
      <c r="M235" s="81">
        <v>0.01</v>
      </c>
      <c r="N235" s="35">
        <v>0</v>
      </c>
      <c r="O235" s="35">
        <v>0</v>
      </c>
      <c r="P235" s="4">
        <v>9</v>
      </c>
      <c r="Q235" s="23" t="s">
        <v>473</v>
      </c>
    </row>
    <row r="236" spans="1:17" ht="16" thickBot="1" x14ac:dyDescent="0.4">
      <c r="A236" s="4" t="s">
        <v>447</v>
      </c>
      <c r="B236" s="24" t="s">
        <v>22</v>
      </c>
      <c r="C236" s="24" t="s">
        <v>181</v>
      </c>
      <c r="D236" s="228">
        <v>0.23</v>
      </c>
      <c r="E236" s="206">
        <v>0.04</v>
      </c>
      <c r="F236" s="36">
        <v>0.37</v>
      </c>
      <c r="G236" s="36">
        <v>9.76</v>
      </c>
      <c r="H236" s="39">
        <v>0.02</v>
      </c>
      <c r="I236" s="53">
        <v>0.03</v>
      </c>
      <c r="J236" s="248">
        <v>0.38</v>
      </c>
      <c r="K236" s="51">
        <v>7.0000000000000007E-2</v>
      </c>
      <c r="L236" s="88">
        <v>0.08</v>
      </c>
      <c r="M236" s="81">
        <v>0.01</v>
      </c>
      <c r="N236" s="35">
        <v>0</v>
      </c>
      <c r="O236" s="35">
        <v>0</v>
      </c>
      <c r="P236" s="4">
        <v>9</v>
      </c>
      <c r="Q236" s="23" t="s">
        <v>473</v>
      </c>
    </row>
    <row r="237" spans="1:17" ht="16" thickBot="1" x14ac:dyDescent="0.4">
      <c r="A237" s="4" t="s">
        <v>448</v>
      </c>
      <c r="B237" s="24" t="s">
        <v>22</v>
      </c>
      <c r="C237" s="24" t="s">
        <v>134</v>
      </c>
      <c r="D237" s="102">
        <v>0.2</v>
      </c>
      <c r="E237" s="206">
        <v>0.04</v>
      </c>
      <c r="F237" s="212">
        <v>0.19</v>
      </c>
      <c r="G237" s="250">
        <v>7.47</v>
      </c>
      <c r="H237" s="35">
        <v>0</v>
      </c>
      <c r="I237" s="62">
        <v>0.02</v>
      </c>
      <c r="J237" s="83">
        <v>0.26</v>
      </c>
      <c r="K237" s="97">
        <v>0.17</v>
      </c>
      <c r="L237" s="42">
        <v>0.03</v>
      </c>
      <c r="M237" s="35">
        <v>0</v>
      </c>
      <c r="N237" s="35">
        <v>0</v>
      </c>
      <c r="O237" s="35">
        <v>0</v>
      </c>
      <c r="P237" s="4">
        <v>9</v>
      </c>
      <c r="Q237" s="23" t="s">
        <v>473</v>
      </c>
    </row>
    <row r="238" spans="1:17" ht="16" thickBot="1" x14ac:dyDescent="0.4">
      <c r="A238" s="4" t="s">
        <v>449</v>
      </c>
      <c r="B238" s="24" t="s">
        <v>22</v>
      </c>
      <c r="C238" s="24" t="s">
        <v>21</v>
      </c>
      <c r="D238" s="142">
        <v>0.16</v>
      </c>
      <c r="E238" s="29">
        <v>0.01</v>
      </c>
      <c r="F238" s="251">
        <v>0.16</v>
      </c>
      <c r="G238" s="245">
        <v>7.55</v>
      </c>
      <c r="H238" s="35">
        <v>0</v>
      </c>
      <c r="I238" s="29">
        <v>0.04</v>
      </c>
      <c r="J238" s="29">
        <v>0.3</v>
      </c>
      <c r="K238" s="88">
        <v>0.1</v>
      </c>
      <c r="L238" s="51">
        <v>0.05</v>
      </c>
      <c r="M238" s="35">
        <v>0</v>
      </c>
      <c r="N238" s="35">
        <v>0</v>
      </c>
      <c r="O238" s="35">
        <v>0</v>
      </c>
      <c r="P238" s="4">
        <v>9</v>
      </c>
      <c r="Q238" s="23" t="s">
        <v>473</v>
      </c>
    </row>
    <row r="239" spans="1:17" ht="16" thickBot="1" x14ac:dyDescent="0.4">
      <c r="A239" s="4" t="s">
        <v>450</v>
      </c>
      <c r="B239" s="24" t="s">
        <v>22</v>
      </c>
      <c r="C239" s="24" t="s">
        <v>87</v>
      </c>
      <c r="D239" s="232">
        <v>0.28999999999999998</v>
      </c>
      <c r="E239" s="39">
        <v>0.02</v>
      </c>
      <c r="F239" s="230">
        <v>0.23</v>
      </c>
      <c r="G239" s="252">
        <v>4.87</v>
      </c>
      <c r="H239" s="29">
        <v>0.01</v>
      </c>
      <c r="I239" s="37">
        <v>0.05</v>
      </c>
      <c r="J239" s="45">
        <v>0.17</v>
      </c>
      <c r="K239" s="88">
        <v>0.1</v>
      </c>
      <c r="L239" s="74">
        <v>0.04</v>
      </c>
      <c r="M239" s="35">
        <v>0</v>
      </c>
      <c r="N239" s="35">
        <v>0</v>
      </c>
      <c r="O239" s="35">
        <v>0</v>
      </c>
      <c r="P239" s="4">
        <v>9</v>
      </c>
      <c r="Q239" s="23" t="s">
        <v>473</v>
      </c>
    </row>
    <row r="240" spans="1:17" ht="16" thickBot="1" x14ac:dyDescent="0.4">
      <c r="A240" s="4" t="s">
        <v>451</v>
      </c>
      <c r="B240" s="24" t="s">
        <v>25</v>
      </c>
      <c r="C240" s="24" t="s">
        <v>21</v>
      </c>
      <c r="D240" s="230">
        <v>0.34</v>
      </c>
      <c r="E240" s="110">
        <v>0.03</v>
      </c>
      <c r="F240" s="223">
        <v>0.22</v>
      </c>
      <c r="G240" s="109">
        <v>3.88</v>
      </c>
      <c r="H240" s="29">
        <v>0.01</v>
      </c>
      <c r="I240" s="53">
        <v>0.03</v>
      </c>
      <c r="J240" s="222">
        <v>0.12</v>
      </c>
      <c r="K240" s="51">
        <v>7.0000000000000007E-2</v>
      </c>
      <c r="L240" s="47">
        <v>0.02</v>
      </c>
      <c r="M240" s="35">
        <v>0</v>
      </c>
      <c r="N240" s="35">
        <v>0</v>
      </c>
      <c r="O240" s="35">
        <v>0</v>
      </c>
      <c r="P240" s="4">
        <v>9</v>
      </c>
      <c r="Q240" s="23" t="s">
        <v>473</v>
      </c>
    </row>
    <row r="241" spans="1:17" ht="16" thickBot="1" x14ac:dyDescent="0.4">
      <c r="A241" s="4" t="s">
        <v>452</v>
      </c>
      <c r="B241" s="24" t="s">
        <v>34</v>
      </c>
      <c r="C241" s="24" t="s">
        <v>50</v>
      </c>
      <c r="D241" s="253">
        <v>0.3</v>
      </c>
      <c r="E241" s="110">
        <v>0.03</v>
      </c>
      <c r="F241" s="211">
        <v>0.25</v>
      </c>
      <c r="G241" s="79">
        <v>2.2599999999999998</v>
      </c>
      <c r="H241" s="29">
        <v>0.01</v>
      </c>
      <c r="I241" s="53">
        <v>0.03</v>
      </c>
      <c r="J241" s="222">
        <v>0.12</v>
      </c>
      <c r="K241" s="108">
        <v>0.02</v>
      </c>
      <c r="L241" s="111">
        <v>0.06</v>
      </c>
      <c r="M241" s="81">
        <v>0.01</v>
      </c>
      <c r="N241" s="35">
        <v>0</v>
      </c>
      <c r="O241" s="29">
        <v>0.01</v>
      </c>
      <c r="P241" s="4">
        <v>9</v>
      </c>
      <c r="Q241" s="23" t="s">
        <v>473</v>
      </c>
    </row>
    <row r="242" spans="1:17" ht="16" thickBot="1" x14ac:dyDescent="0.4">
      <c r="A242" s="4" t="s">
        <v>453</v>
      </c>
      <c r="B242" s="24" t="s">
        <v>34</v>
      </c>
      <c r="C242" s="24" t="s">
        <v>32</v>
      </c>
      <c r="D242" s="44">
        <v>0.44</v>
      </c>
      <c r="E242" s="110">
        <v>0.03</v>
      </c>
      <c r="F242" s="221">
        <v>0.18</v>
      </c>
      <c r="G242" s="254">
        <v>3.47</v>
      </c>
      <c r="H242" s="29">
        <v>0.01</v>
      </c>
      <c r="I242" s="53">
        <v>0.03</v>
      </c>
      <c r="J242" s="62">
        <v>0.15</v>
      </c>
      <c r="K242" s="138">
        <v>0.21</v>
      </c>
      <c r="L242" s="47">
        <v>0.02</v>
      </c>
      <c r="M242" s="35">
        <v>0</v>
      </c>
      <c r="N242" s="35">
        <v>0</v>
      </c>
      <c r="O242" s="35">
        <v>0</v>
      </c>
      <c r="P242" s="4">
        <v>9</v>
      </c>
      <c r="Q242" s="23" t="s">
        <v>473</v>
      </c>
    </row>
    <row r="243" spans="1:17" ht="16" thickBot="1" x14ac:dyDescent="0.4">
      <c r="A243" s="4" t="s">
        <v>454</v>
      </c>
      <c r="B243" s="24" t="s">
        <v>25</v>
      </c>
      <c r="C243" s="24" t="s">
        <v>21</v>
      </c>
      <c r="D243" s="36">
        <v>0.54</v>
      </c>
      <c r="E243" s="39">
        <v>0.02</v>
      </c>
      <c r="F243" s="255">
        <v>0.21</v>
      </c>
      <c r="G243" s="256">
        <v>5.15</v>
      </c>
      <c r="H243" s="110">
        <v>0.03</v>
      </c>
      <c r="I243" s="29">
        <v>0.04</v>
      </c>
      <c r="J243" s="214">
        <v>0.19</v>
      </c>
      <c r="K243" s="47">
        <v>0.04</v>
      </c>
      <c r="L243" s="74">
        <v>0.04</v>
      </c>
      <c r="M243" s="35">
        <v>0</v>
      </c>
      <c r="N243" s="35">
        <v>0</v>
      </c>
      <c r="O243" s="35">
        <v>0</v>
      </c>
      <c r="P243" s="4">
        <v>9</v>
      </c>
      <c r="Q243" s="23" t="s">
        <v>473</v>
      </c>
    </row>
    <row r="244" spans="1:17" ht="16" thickBot="1" x14ac:dyDescent="0.4">
      <c r="A244" s="4" t="s">
        <v>455</v>
      </c>
      <c r="B244" s="24" t="s">
        <v>25</v>
      </c>
      <c r="C244" s="24" t="s">
        <v>21</v>
      </c>
      <c r="D244" s="96">
        <v>0.26</v>
      </c>
      <c r="E244" s="244">
        <v>0.06</v>
      </c>
      <c r="F244" s="189">
        <v>0.12</v>
      </c>
      <c r="G244" s="257">
        <v>3.54</v>
      </c>
      <c r="H244" s="29">
        <v>0.01</v>
      </c>
      <c r="I244" s="62">
        <v>0.02</v>
      </c>
      <c r="J244" s="57">
        <v>0.13</v>
      </c>
      <c r="K244" s="29">
        <v>0.03</v>
      </c>
      <c r="L244" s="29">
        <v>0.01</v>
      </c>
      <c r="M244" s="35">
        <v>0</v>
      </c>
      <c r="N244" s="35">
        <v>0</v>
      </c>
      <c r="O244" s="35">
        <v>0</v>
      </c>
      <c r="P244" s="4">
        <v>9</v>
      </c>
      <c r="Q244" s="23" t="s">
        <v>473</v>
      </c>
    </row>
    <row r="245" spans="1:17" ht="16" thickBot="1" x14ac:dyDescent="0.4">
      <c r="A245" s="4" t="s">
        <v>456</v>
      </c>
      <c r="B245" s="24" t="s">
        <v>22</v>
      </c>
      <c r="C245" s="24" t="s">
        <v>23</v>
      </c>
      <c r="D245" s="61">
        <v>0.01</v>
      </c>
      <c r="E245" s="35">
        <v>0</v>
      </c>
      <c r="F245" s="62">
        <v>0.02</v>
      </c>
      <c r="G245" s="84">
        <v>0.43</v>
      </c>
      <c r="H245" s="35">
        <v>0</v>
      </c>
      <c r="I245" s="53">
        <v>0.03</v>
      </c>
      <c r="J245" s="165">
        <v>0.16</v>
      </c>
      <c r="K245" s="36">
        <v>0.76</v>
      </c>
      <c r="L245" s="35">
        <v>0</v>
      </c>
      <c r="M245" s="35">
        <v>0</v>
      </c>
      <c r="N245" s="35">
        <v>0</v>
      </c>
      <c r="O245" s="35">
        <v>0</v>
      </c>
      <c r="P245" s="4"/>
      <c r="Q245" s="23"/>
    </row>
    <row r="246" spans="1:17" ht="16" thickBot="1" x14ac:dyDescent="0.4">
      <c r="A246" s="4" t="s">
        <v>457</v>
      </c>
      <c r="B246" s="24" t="s">
        <v>34</v>
      </c>
      <c r="C246" s="24" t="s">
        <v>28</v>
      </c>
      <c r="D246" s="87">
        <v>0.05</v>
      </c>
      <c r="E246" s="35">
        <v>0</v>
      </c>
      <c r="F246" s="53">
        <v>0.03</v>
      </c>
      <c r="G246" s="119">
        <v>1.042</v>
      </c>
      <c r="H246" s="39">
        <v>0.02</v>
      </c>
      <c r="I246" s="35">
        <v>0</v>
      </c>
      <c r="J246" s="155">
        <v>0.04</v>
      </c>
      <c r="K246" s="35">
        <v>0</v>
      </c>
      <c r="L246" s="35">
        <v>0</v>
      </c>
      <c r="M246" s="35">
        <v>0</v>
      </c>
      <c r="N246" s="35">
        <v>0</v>
      </c>
      <c r="O246" s="35">
        <v>0</v>
      </c>
      <c r="P246" s="26"/>
      <c r="Q246" s="26"/>
    </row>
    <row r="247" spans="1:17" ht="16" thickBot="1" x14ac:dyDescent="0.4">
      <c r="A247" s="4" t="s">
        <v>458</v>
      </c>
      <c r="B247" s="24" t="s">
        <v>34</v>
      </c>
      <c r="C247" s="24" t="s">
        <v>28</v>
      </c>
      <c r="D247" s="35">
        <v>0</v>
      </c>
      <c r="E247" s="35">
        <v>0</v>
      </c>
      <c r="F247" s="53">
        <v>0.03</v>
      </c>
      <c r="G247" s="153">
        <v>0.19800000000000001</v>
      </c>
      <c r="H247" s="35">
        <v>0</v>
      </c>
      <c r="I247" s="29">
        <v>0.04</v>
      </c>
      <c r="J247" s="222">
        <v>0.12</v>
      </c>
      <c r="K247" s="35">
        <v>0</v>
      </c>
      <c r="L247" s="35">
        <v>0</v>
      </c>
      <c r="M247" s="35">
        <v>0</v>
      </c>
      <c r="N247" s="35">
        <v>0</v>
      </c>
      <c r="O247" s="35">
        <v>0</v>
      </c>
      <c r="P247" s="26"/>
      <c r="Q247" s="26"/>
    </row>
    <row r="248" spans="1:17" ht="16" thickBot="1" x14ac:dyDescent="0.4">
      <c r="A248" s="4" t="s">
        <v>459</v>
      </c>
      <c r="B248" s="24" t="s">
        <v>22</v>
      </c>
      <c r="C248" s="24" t="s">
        <v>28</v>
      </c>
      <c r="D248" s="64">
        <v>0.02</v>
      </c>
      <c r="E248" s="35">
        <v>0</v>
      </c>
      <c r="F248" s="62">
        <v>0.02</v>
      </c>
      <c r="G248" s="258">
        <v>0.15</v>
      </c>
      <c r="H248" s="29">
        <v>0.01</v>
      </c>
      <c r="I248" s="30">
        <v>0.01</v>
      </c>
      <c r="J248" s="157">
        <v>0.01</v>
      </c>
      <c r="K248" s="55">
        <v>0.01</v>
      </c>
      <c r="L248" s="259">
        <v>0.63</v>
      </c>
      <c r="M248" s="260">
        <v>0.06</v>
      </c>
      <c r="N248" s="112">
        <v>0.01</v>
      </c>
      <c r="O248" s="37">
        <v>0.04</v>
      </c>
      <c r="P248" s="26"/>
      <c r="Q248" s="26"/>
    </row>
    <row r="249" spans="1:17" ht="16" thickBot="1" x14ac:dyDescent="0.4">
      <c r="A249" s="4" t="s">
        <v>460</v>
      </c>
      <c r="B249" s="24" t="s">
        <v>22</v>
      </c>
      <c r="C249" s="24" t="s">
        <v>28</v>
      </c>
      <c r="D249" s="64">
        <v>0.02</v>
      </c>
      <c r="E249" s="35">
        <v>0</v>
      </c>
      <c r="F249" s="62">
        <v>0.02</v>
      </c>
      <c r="G249" s="169">
        <v>7.0000000000000007E-2</v>
      </c>
      <c r="H249" s="39">
        <v>0.02</v>
      </c>
      <c r="I249" s="30">
        <v>0.01</v>
      </c>
      <c r="J249" s="157">
        <v>0.01</v>
      </c>
      <c r="K249" s="55">
        <v>0.01</v>
      </c>
      <c r="L249" s="59">
        <v>0.45</v>
      </c>
      <c r="M249" s="36">
        <v>0.13</v>
      </c>
      <c r="N249" s="112">
        <v>0.01</v>
      </c>
      <c r="O249" s="119">
        <v>0.02</v>
      </c>
      <c r="P249" s="26"/>
      <c r="Q249" s="26"/>
    </row>
    <row r="250" spans="1:17" ht="16" thickBot="1" x14ac:dyDescent="0.4">
      <c r="A250" s="4" t="s">
        <v>461</v>
      </c>
      <c r="B250" s="24" t="s">
        <v>25</v>
      </c>
      <c r="C250" s="24" t="s">
        <v>21</v>
      </c>
      <c r="D250" s="76">
        <v>0.24</v>
      </c>
      <c r="E250" s="29">
        <v>0.01</v>
      </c>
      <c r="F250" s="261">
        <v>0.2</v>
      </c>
      <c r="G250" s="262">
        <v>5.17</v>
      </c>
      <c r="H250" s="39">
        <v>0.02</v>
      </c>
      <c r="I250" s="29">
        <v>0.04</v>
      </c>
      <c r="J250" s="214">
        <v>0.19</v>
      </c>
      <c r="K250" s="51">
        <v>7.0000000000000007E-2</v>
      </c>
      <c r="L250" s="36">
        <v>0.74</v>
      </c>
      <c r="M250" s="129">
        <v>0.03</v>
      </c>
      <c r="N250" s="35">
        <v>0</v>
      </c>
      <c r="O250" s="65">
        <v>0.03</v>
      </c>
      <c r="P250" s="26"/>
      <c r="Q250" s="26"/>
    </row>
    <row r="251" spans="1:17" ht="16" thickBot="1" x14ac:dyDescent="0.4">
      <c r="A251" s="4" t="s">
        <v>462</v>
      </c>
      <c r="B251" s="24" t="s">
        <v>34</v>
      </c>
      <c r="C251" s="24" t="s">
        <v>21</v>
      </c>
      <c r="D251" s="237">
        <v>0.33</v>
      </c>
      <c r="E251" s="29">
        <v>0.01</v>
      </c>
      <c r="F251" s="35">
        <v>0</v>
      </c>
      <c r="G251" s="139">
        <v>0.02</v>
      </c>
      <c r="H251" s="110">
        <v>0.03</v>
      </c>
      <c r="I251" s="36">
        <v>0.57999999999999996</v>
      </c>
      <c r="J251" s="36">
        <v>10.51</v>
      </c>
      <c r="K251" s="34">
        <v>0.15</v>
      </c>
      <c r="L251" s="35">
        <v>0</v>
      </c>
      <c r="M251" s="35">
        <v>0</v>
      </c>
      <c r="N251" s="112">
        <v>0.01</v>
      </c>
      <c r="O251" s="133">
        <v>0.19</v>
      </c>
      <c r="P251" s="26"/>
      <c r="Q251" s="26"/>
    </row>
    <row r="252" spans="1:17" ht="16" thickBot="1" x14ac:dyDescent="0.4">
      <c r="A252" s="4" t="s">
        <v>463</v>
      </c>
      <c r="B252" s="24" t="s">
        <v>34</v>
      </c>
      <c r="C252" s="24" t="s">
        <v>21</v>
      </c>
      <c r="D252" s="196">
        <v>0.17</v>
      </c>
      <c r="E252" s="39">
        <v>0.02</v>
      </c>
      <c r="F252" s="30">
        <v>0.01</v>
      </c>
      <c r="G252" s="263">
        <v>0.08</v>
      </c>
      <c r="H252" s="244">
        <v>0.06</v>
      </c>
      <c r="I252" s="264">
        <v>0.44</v>
      </c>
      <c r="J252" s="265">
        <v>7.45</v>
      </c>
      <c r="K252" s="98">
        <v>0.28000000000000003</v>
      </c>
      <c r="L252" s="35">
        <v>0</v>
      </c>
      <c r="M252" s="35">
        <v>0</v>
      </c>
      <c r="N252" s="35">
        <v>0</v>
      </c>
      <c r="O252" s="42">
        <v>0.06</v>
      </c>
      <c r="P252" s="26"/>
      <c r="Q252" s="26"/>
    </row>
    <row r="254" spans="1:17" x14ac:dyDescent="0.35">
      <c r="B254" s="19">
        <f>COUNTIF(B4:B252,"drug")</f>
        <v>100</v>
      </c>
    </row>
  </sheetData>
  <mergeCells count="2">
    <mergeCell ref="A1:P1"/>
    <mergeCell ref="D2: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6CBE-813E-DC42-87EB-5D0E18B6FE3C}">
  <dimension ref="A1:F15"/>
  <sheetViews>
    <sheetView tabSelected="1" workbookViewId="0">
      <selection activeCell="C28" sqref="C28"/>
    </sheetView>
  </sheetViews>
  <sheetFormatPr defaultColWidth="10.83203125" defaultRowHeight="15.5" x14ac:dyDescent="0.35"/>
  <cols>
    <col min="1" max="3" width="24" style="19" customWidth="1"/>
    <col min="4" max="4" width="30.5" style="19" customWidth="1"/>
    <col min="5" max="5" width="24" style="19" customWidth="1"/>
    <col min="6" max="16384" width="10.83203125" style="19"/>
  </cols>
  <sheetData>
    <row r="1" spans="1:6" ht="85" customHeight="1" x14ac:dyDescent="0.35">
      <c r="A1" s="347" t="s">
        <v>571</v>
      </c>
      <c r="B1" s="347"/>
      <c r="C1" s="347"/>
      <c r="D1" s="347"/>
      <c r="E1" s="347"/>
    </row>
    <row r="2" spans="1:6" ht="16" thickBot="1" x14ac:dyDescent="0.4">
      <c r="A2" s="27"/>
    </row>
    <row r="3" spans="1:6" ht="16.5" thickTop="1" thickBot="1" x14ac:dyDescent="0.4">
      <c r="A3" s="7" t="s">
        <v>464</v>
      </c>
      <c r="B3" s="7" t="s">
        <v>489</v>
      </c>
      <c r="C3" s="7" t="s">
        <v>474</v>
      </c>
      <c r="D3" s="7" t="s">
        <v>475</v>
      </c>
      <c r="E3" s="7" t="s">
        <v>476</v>
      </c>
    </row>
    <row r="4" spans="1:6" ht="16" thickTop="1" x14ac:dyDescent="0.35">
      <c r="A4" s="8" t="s">
        <v>8</v>
      </c>
      <c r="B4" s="4">
        <v>19156</v>
      </c>
      <c r="C4" s="4" t="s">
        <v>477</v>
      </c>
      <c r="D4" s="4" t="s">
        <v>478</v>
      </c>
      <c r="E4" s="4" t="s">
        <v>479</v>
      </c>
    </row>
    <row r="5" spans="1:6" x14ac:dyDescent="0.35">
      <c r="A5" s="8" t="s">
        <v>206</v>
      </c>
      <c r="B5" s="4">
        <v>19137</v>
      </c>
      <c r="C5" s="4" t="s">
        <v>477</v>
      </c>
      <c r="D5" s="304" t="s">
        <v>602</v>
      </c>
      <c r="E5" s="4" t="s">
        <v>479</v>
      </c>
      <c r="F5" s="4"/>
    </row>
    <row r="6" spans="1:6" x14ac:dyDescent="0.35">
      <c r="A6" s="4" t="s">
        <v>486</v>
      </c>
      <c r="B6" s="4">
        <v>19158</v>
      </c>
      <c r="C6" s="4" t="s">
        <v>477</v>
      </c>
      <c r="D6" s="304" t="s">
        <v>603</v>
      </c>
      <c r="E6" s="4" t="s">
        <v>479</v>
      </c>
    </row>
    <row r="7" spans="1:6" x14ac:dyDescent="0.35">
      <c r="A7" s="4" t="s">
        <v>487</v>
      </c>
      <c r="B7" s="4">
        <v>19179</v>
      </c>
      <c r="C7" s="4" t="s">
        <v>477</v>
      </c>
      <c r="D7" s="304" t="s">
        <v>602</v>
      </c>
      <c r="E7" s="4" t="s">
        <v>479</v>
      </c>
    </row>
    <row r="8" spans="1:6" x14ac:dyDescent="0.35">
      <c r="A8" s="8" t="s">
        <v>16</v>
      </c>
      <c r="B8" s="4">
        <v>19161</v>
      </c>
      <c r="C8" s="4" t="s">
        <v>477</v>
      </c>
      <c r="D8" s="304" t="s">
        <v>478</v>
      </c>
      <c r="E8" s="4" t="s">
        <v>479</v>
      </c>
    </row>
    <row r="9" spans="1:6" x14ac:dyDescent="0.35">
      <c r="A9" s="8" t="s">
        <v>209</v>
      </c>
      <c r="B9" s="4">
        <v>19180</v>
      </c>
      <c r="C9" s="4" t="s">
        <v>477</v>
      </c>
      <c r="D9" s="304" t="s">
        <v>602</v>
      </c>
      <c r="E9" s="4" t="s">
        <v>479</v>
      </c>
    </row>
    <row r="10" spans="1:6" x14ac:dyDescent="0.35">
      <c r="A10" s="8" t="s">
        <v>14</v>
      </c>
      <c r="B10" s="4">
        <v>17199</v>
      </c>
      <c r="C10" s="4" t="s">
        <v>480</v>
      </c>
      <c r="D10" s="4" t="s">
        <v>481</v>
      </c>
      <c r="E10" s="4" t="s">
        <v>482</v>
      </c>
    </row>
    <row r="11" spans="1:6" x14ac:dyDescent="0.35">
      <c r="A11" s="8" t="s">
        <v>208</v>
      </c>
      <c r="B11" s="4">
        <v>19162</v>
      </c>
      <c r="C11" s="4" t="s">
        <v>477</v>
      </c>
      <c r="D11" s="4" t="s">
        <v>483</v>
      </c>
      <c r="E11" s="4" t="s">
        <v>479</v>
      </c>
    </row>
    <row r="12" spans="1:6" x14ac:dyDescent="0.35">
      <c r="A12" s="8" t="s">
        <v>12</v>
      </c>
      <c r="B12" s="4">
        <v>19164</v>
      </c>
      <c r="C12" s="4" t="s">
        <v>477</v>
      </c>
      <c r="D12" s="4" t="s">
        <v>484</v>
      </c>
      <c r="E12" s="4" t="s">
        <v>479</v>
      </c>
    </row>
    <row r="13" spans="1:6" x14ac:dyDescent="0.35">
      <c r="A13" s="8" t="s">
        <v>205</v>
      </c>
      <c r="B13" s="4">
        <v>19178</v>
      </c>
      <c r="C13" s="4" t="s">
        <v>477</v>
      </c>
      <c r="D13" s="4" t="s">
        <v>481</v>
      </c>
      <c r="E13" s="4" t="s">
        <v>479</v>
      </c>
    </row>
    <row r="14" spans="1:6" x14ac:dyDescent="0.35">
      <c r="A14" s="8" t="s">
        <v>19</v>
      </c>
      <c r="B14" s="4">
        <v>19096</v>
      </c>
      <c r="C14" s="4" t="s">
        <v>477</v>
      </c>
      <c r="D14" s="4" t="s">
        <v>481</v>
      </c>
      <c r="E14" s="4" t="s">
        <v>479</v>
      </c>
    </row>
    <row r="15" spans="1:6" x14ac:dyDescent="0.35">
      <c r="A15" s="8" t="s">
        <v>18</v>
      </c>
      <c r="B15" s="4">
        <v>19097</v>
      </c>
      <c r="C15" s="4" t="s">
        <v>480</v>
      </c>
      <c r="D15" s="4" t="s">
        <v>485</v>
      </c>
      <c r="E15" s="4" t="s">
        <v>479</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8630-E9CF-634D-BF98-7BD4769F1452}">
  <dimension ref="A1:V14"/>
  <sheetViews>
    <sheetView topLeftCell="A7" workbookViewId="0">
      <selection activeCell="Q1" sqref="Q1:Q1048576"/>
    </sheetView>
  </sheetViews>
  <sheetFormatPr defaultColWidth="11" defaultRowHeight="15.5" x14ac:dyDescent="0.35"/>
  <cols>
    <col min="17" max="17" width="130.58203125" customWidth="1"/>
  </cols>
  <sheetData>
    <row r="1" spans="1:22" ht="32.15" customHeight="1" x14ac:dyDescent="0.35">
      <c r="A1" s="347" t="s">
        <v>572</v>
      </c>
      <c r="B1" s="347"/>
      <c r="C1" s="347"/>
      <c r="D1" s="347"/>
      <c r="E1" s="347"/>
      <c r="F1" s="266"/>
      <c r="G1" s="266"/>
      <c r="H1" s="266"/>
      <c r="I1" s="266"/>
      <c r="J1" s="266"/>
      <c r="K1" s="266"/>
      <c r="L1" s="266"/>
      <c r="M1" s="266"/>
      <c r="N1" s="266"/>
      <c r="O1" s="266"/>
      <c r="P1" s="266"/>
      <c r="Q1" s="266"/>
      <c r="R1" s="266"/>
      <c r="S1" s="266"/>
      <c r="T1" s="266"/>
      <c r="U1" s="266"/>
      <c r="V1" s="266"/>
    </row>
    <row r="2" spans="1:22" x14ac:dyDescent="0.35">
      <c r="A2" s="266" t="s">
        <v>497</v>
      </c>
      <c r="B2" s="266" t="s">
        <v>498</v>
      </c>
      <c r="C2" s="266" t="s">
        <v>499</v>
      </c>
      <c r="D2" s="266" t="s">
        <v>500</v>
      </c>
      <c r="E2" s="266" t="s">
        <v>501</v>
      </c>
      <c r="F2" s="266" t="s">
        <v>502</v>
      </c>
      <c r="G2" s="266" t="s">
        <v>503</v>
      </c>
      <c r="H2" s="266" t="s">
        <v>504</v>
      </c>
      <c r="I2" s="266" t="s">
        <v>505</v>
      </c>
      <c r="J2" s="266" t="s">
        <v>506</v>
      </c>
      <c r="K2" s="266" t="s">
        <v>507</v>
      </c>
      <c r="L2" s="266" t="s">
        <v>508</v>
      </c>
      <c r="M2" s="266" t="s">
        <v>509</v>
      </c>
      <c r="N2" s="266" t="s">
        <v>510</v>
      </c>
      <c r="O2" s="266" t="s">
        <v>511</v>
      </c>
      <c r="P2" s="266" t="s">
        <v>512</v>
      </c>
      <c r="Q2" s="267" t="s">
        <v>513</v>
      </c>
      <c r="R2" s="266" t="s">
        <v>514</v>
      </c>
      <c r="S2" s="266" t="s">
        <v>515</v>
      </c>
      <c r="T2" s="266" t="s">
        <v>516</v>
      </c>
      <c r="U2" s="266" t="s">
        <v>517</v>
      </c>
      <c r="V2" s="266" t="s">
        <v>518</v>
      </c>
    </row>
    <row r="3" spans="1:22" ht="409.5" x14ac:dyDescent="0.35">
      <c r="A3" s="266">
        <v>17199</v>
      </c>
      <c r="B3" s="266">
        <v>4214</v>
      </c>
      <c r="C3" s="266">
        <v>0.37598785000000001</v>
      </c>
      <c r="D3" s="266">
        <v>58.338657380000001</v>
      </c>
      <c r="E3" s="266">
        <v>8.0999999999999996E-3</v>
      </c>
      <c r="F3" s="266">
        <v>1</v>
      </c>
      <c r="G3" s="266"/>
      <c r="H3" s="266"/>
      <c r="I3" s="266">
        <v>0</v>
      </c>
      <c r="J3" s="266" t="s">
        <v>519</v>
      </c>
      <c r="K3" s="268">
        <v>1.5560185185185184E-2</v>
      </c>
      <c r="L3" s="266"/>
      <c r="M3" s="266" t="s">
        <v>520</v>
      </c>
      <c r="N3" s="266">
        <v>6000</v>
      </c>
      <c r="O3" s="266">
        <v>34</v>
      </c>
      <c r="P3" s="266" t="s">
        <v>521</v>
      </c>
      <c r="Q3" s="267" t="s">
        <v>522</v>
      </c>
      <c r="R3" s="266">
        <v>0</v>
      </c>
      <c r="S3" s="266">
        <v>0</v>
      </c>
      <c r="T3" s="266"/>
      <c r="U3" s="266">
        <v>6</v>
      </c>
      <c r="V3" s="266"/>
    </row>
    <row r="4" spans="1:22" ht="409.5" x14ac:dyDescent="0.35">
      <c r="A4" s="266">
        <v>19096</v>
      </c>
      <c r="B4" s="266">
        <v>6111</v>
      </c>
      <c r="C4" s="266">
        <v>0.99680325999999997</v>
      </c>
      <c r="D4" s="266">
        <v>94.043285850000004</v>
      </c>
      <c r="E4" s="266">
        <v>1.6000000000000001E-3</v>
      </c>
      <c r="F4" s="266">
        <v>1</v>
      </c>
      <c r="G4" s="266"/>
      <c r="H4" s="266"/>
      <c r="I4" s="266">
        <v>0</v>
      </c>
      <c r="J4" s="266" t="s">
        <v>523</v>
      </c>
      <c r="K4" s="268">
        <v>1.0810185185185185E-2</v>
      </c>
      <c r="L4" s="266"/>
      <c r="M4" s="266" t="s">
        <v>524</v>
      </c>
      <c r="N4" s="266">
        <v>6000</v>
      </c>
      <c r="O4" s="266">
        <v>34</v>
      </c>
      <c r="P4" s="266" t="s">
        <v>525</v>
      </c>
      <c r="Q4" s="267" t="s">
        <v>526</v>
      </c>
      <c r="R4" s="266">
        <v>0</v>
      </c>
      <c r="S4" s="266">
        <v>0</v>
      </c>
      <c r="T4" s="266"/>
      <c r="U4" s="266">
        <v>6</v>
      </c>
      <c r="V4" s="266"/>
    </row>
    <row r="5" spans="1:22" ht="409.5" x14ac:dyDescent="0.35">
      <c r="A5" s="266">
        <v>19097</v>
      </c>
      <c r="B5" s="266">
        <v>6112</v>
      </c>
      <c r="C5" s="266">
        <v>0.99832980000000004</v>
      </c>
      <c r="D5" s="266">
        <v>92.00945711</v>
      </c>
      <c r="E5" s="266">
        <v>3.5000000000000001E-3</v>
      </c>
      <c r="F5" s="266" t="s">
        <v>527</v>
      </c>
      <c r="G5" s="266"/>
      <c r="H5" s="266"/>
      <c r="I5" s="266">
        <v>0</v>
      </c>
      <c r="J5" s="266" t="s">
        <v>528</v>
      </c>
      <c r="K5" s="268">
        <v>1.2116898148148149E-2</v>
      </c>
      <c r="L5" s="266"/>
      <c r="M5" s="266" t="s">
        <v>529</v>
      </c>
      <c r="N5" s="266">
        <v>6000</v>
      </c>
      <c r="O5" s="266">
        <v>34</v>
      </c>
      <c r="P5" s="266" t="s">
        <v>530</v>
      </c>
      <c r="Q5" s="267" t="s">
        <v>531</v>
      </c>
      <c r="R5" s="266">
        <v>0</v>
      </c>
      <c r="S5" s="266">
        <v>0</v>
      </c>
      <c r="T5" s="266"/>
      <c r="U5" s="266">
        <v>6</v>
      </c>
      <c r="V5" s="266"/>
    </row>
    <row r="6" spans="1:22" ht="409.5" x14ac:dyDescent="0.35">
      <c r="A6" s="266">
        <v>19137</v>
      </c>
      <c r="B6" s="266">
        <v>6152</v>
      </c>
      <c r="C6" s="266">
        <v>0.99831161000000002</v>
      </c>
      <c r="D6" s="266">
        <v>-59.413925169999999</v>
      </c>
      <c r="E6" s="266">
        <v>0.15809999999999999</v>
      </c>
      <c r="F6" s="266">
        <v>6</v>
      </c>
      <c r="G6" s="266"/>
      <c r="H6" s="266"/>
      <c r="I6" s="266">
        <v>0</v>
      </c>
      <c r="J6" s="266" t="s">
        <v>532</v>
      </c>
      <c r="K6" s="268">
        <v>1.1586805555555553E-2</v>
      </c>
      <c r="L6" s="266"/>
      <c r="M6" s="266" t="s">
        <v>533</v>
      </c>
      <c r="N6" s="266">
        <v>6000</v>
      </c>
      <c r="O6" s="266">
        <v>34</v>
      </c>
      <c r="P6" s="266" t="s">
        <v>534</v>
      </c>
      <c r="Q6" s="267" t="s">
        <v>535</v>
      </c>
      <c r="R6" s="266">
        <v>0</v>
      </c>
      <c r="S6" s="266">
        <v>0</v>
      </c>
      <c r="T6" s="266"/>
      <c r="U6" s="266">
        <v>6</v>
      </c>
      <c r="V6" s="266"/>
    </row>
    <row r="7" spans="1:22" ht="409.5" x14ac:dyDescent="0.35">
      <c r="A7" s="266">
        <v>19156</v>
      </c>
      <c r="B7" s="266">
        <v>6171</v>
      </c>
      <c r="C7" s="266">
        <v>0.99186693000000004</v>
      </c>
      <c r="D7" s="266">
        <v>83.395170210000003</v>
      </c>
      <c r="E7" s="266">
        <v>1.21E-2</v>
      </c>
      <c r="F7" s="266" t="s">
        <v>536</v>
      </c>
      <c r="G7" s="266"/>
      <c r="H7" s="266"/>
      <c r="I7" s="266">
        <v>0</v>
      </c>
      <c r="J7" s="266" t="s">
        <v>537</v>
      </c>
      <c r="K7" s="268">
        <v>2.2862268518518521E-2</v>
      </c>
      <c r="L7" s="266"/>
      <c r="M7" s="266" t="s">
        <v>538</v>
      </c>
      <c r="N7" s="266">
        <v>6000</v>
      </c>
      <c r="O7" s="266">
        <v>34</v>
      </c>
      <c r="P7" s="266" t="s">
        <v>539</v>
      </c>
      <c r="Q7" s="267" t="s">
        <v>540</v>
      </c>
      <c r="R7" s="266">
        <v>0</v>
      </c>
      <c r="S7" s="266">
        <v>0</v>
      </c>
      <c r="T7" s="266"/>
      <c r="U7" s="266">
        <v>6</v>
      </c>
      <c r="V7" s="266"/>
    </row>
    <row r="8" spans="1:22" ht="409.5" x14ac:dyDescent="0.35">
      <c r="A8" s="266">
        <v>19158</v>
      </c>
      <c r="B8" s="266">
        <v>6173</v>
      </c>
      <c r="C8" s="266">
        <v>0.99475309999999995</v>
      </c>
      <c r="D8" s="266">
        <v>28.17156219</v>
      </c>
      <c r="E8" s="266">
        <v>3.6700000000000003E-2</v>
      </c>
      <c r="F8" s="266" t="s">
        <v>541</v>
      </c>
      <c r="G8" s="266"/>
      <c r="H8" s="266"/>
      <c r="I8" s="266">
        <v>0</v>
      </c>
      <c r="J8" s="266" t="s">
        <v>542</v>
      </c>
      <c r="K8" s="268">
        <v>9.5254629629629628E-4</v>
      </c>
      <c r="L8" s="266"/>
      <c r="M8" s="266" t="s">
        <v>543</v>
      </c>
      <c r="N8" s="266">
        <v>6000</v>
      </c>
      <c r="O8" s="266">
        <v>34</v>
      </c>
      <c r="P8" s="266" t="s">
        <v>544</v>
      </c>
      <c r="Q8" s="267" t="s">
        <v>545</v>
      </c>
      <c r="R8" s="266">
        <v>0</v>
      </c>
      <c r="S8" s="266">
        <v>0</v>
      </c>
      <c r="T8" s="266"/>
      <c r="U8" s="266">
        <v>6</v>
      </c>
      <c r="V8" s="266"/>
    </row>
    <row r="9" spans="1:22" ht="409.5" x14ac:dyDescent="0.35">
      <c r="A9" s="266">
        <v>19161</v>
      </c>
      <c r="B9" s="266">
        <v>6176</v>
      </c>
      <c r="C9" s="266">
        <v>0.99850994000000004</v>
      </c>
      <c r="D9" s="266">
        <v>-29.023879999999998</v>
      </c>
      <c r="E9" s="266">
        <v>9.4000000000000004E-3</v>
      </c>
      <c r="F9" s="266" t="s">
        <v>536</v>
      </c>
      <c r="G9" s="266"/>
      <c r="H9" s="266"/>
      <c r="I9" s="266">
        <v>0</v>
      </c>
      <c r="J9" s="266" t="s">
        <v>546</v>
      </c>
      <c r="K9" s="268">
        <v>8.2326388888888883E-3</v>
      </c>
      <c r="L9" s="266"/>
      <c r="M9" s="266" t="s">
        <v>547</v>
      </c>
      <c r="N9" s="266">
        <v>6000</v>
      </c>
      <c r="O9" s="266">
        <v>34</v>
      </c>
      <c r="P9" s="266" t="s">
        <v>548</v>
      </c>
      <c r="Q9" s="267" t="s">
        <v>549</v>
      </c>
      <c r="R9" s="266">
        <v>0</v>
      </c>
      <c r="S9" s="266">
        <v>0</v>
      </c>
      <c r="T9" s="266"/>
      <c r="U9" s="266">
        <v>6</v>
      </c>
      <c r="V9" s="266"/>
    </row>
    <row r="10" spans="1:22" ht="409.5" x14ac:dyDescent="0.35">
      <c r="A10" s="266">
        <v>19162</v>
      </c>
      <c r="B10" s="266">
        <v>6177</v>
      </c>
      <c r="C10" s="266">
        <v>0.99913249000000004</v>
      </c>
      <c r="D10" s="266">
        <v>-53.663543699999998</v>
      </c>
      <c r="E10" s="266">
        <v>1.7600000000000001E-2</v>
      </c>
      <c r="F10" s="266" t="s">
        <v>550</v>
      </c>
      <c r="G10" s="266"/>
      <c r="H10" s="266"/>
      <c r="I10" s="266">
        <v>0</v>
      </c>
      <c r="J10" s="266" t="s">
        <v>551</v>
      </c>
      <c r="K10" s="268">
        <v>9.4814814814814814E-3</v>
      </c>
      <c r="L10" s="266"/>
      <c r="M10" s="266" t="s">
        <v>552</v>
      </c>
      <c r="N10" s="266">
        <v>6000</v>
      </c>
      <c r="O10" s="266">
        <v>34</v>
      </c>
      <c r="P10" s="266" t="s">
        <v>553</v>
      </c>
      <c r="Q10" s="267" t="s">
        <v>554</v>
      </c>
      <c r="R10" s="266">
        <v>0</v>
      </c>
      <c r="S10" s="266">
        <v>0</v>
      </c>
      <c r="T10" s="266"/>
      <c r="U10" s="266">
        <v>6</v>
      </c>
      <c r="V10" s="266"/>
    </row>
    <row r="11" spans="1:22" ht="409.5" x14ac:dyDescent="0.35">
      <c r="A11" s="266">
        <v>19164</v>
      </c>
      <c r="B11" s="266">
        <v>6179</v>
      </c>
      <c r="C11" s="266">
        <v>0.99208278999999999</v>
      </c>
      <c r="D11" s="266">
        <v>95.276533130000004</v>
      </c>
      <c r="E11" s="266">
        <v>1.1999999999999999E-3</v>
      </c>
      <c r="F11" s="266">
        <v>8</v>
      </c>
      <c r="G11" s="266"/>
      <c r="H11" s="266"/>
      <c r="I11" s="266">
        <v>0</v>
      </c>
      <c r="J11" s="266" t="s">
        <v>555</v>
      </c>
      <c r="K11" s="268">
        <v>1.1831018518518518E-2</v>
      </c>
      <c r="L11" s="266"/>
      <c r="M11" s="266" t="s">
        <v>556</v>
      </c>
      <c r="N11" s="266">
        <v>6000</v>
      </c>
      <c r="O11" s="266">
        <v>34</v>
      </c>
      <c r="P11" s="266" t="s">
        <v>557</v>
      </c>
      <c r="Q11" s="267" t="s">
        <v>558</v>
      </c>
      <c r="R11" s="266">
        <v>0</v>
      </c>
      <c r="S11" s="266">
        <v>0</v>
      </c>
      <c r="T11" s="266"/>
      <c r="U11" s="266">
        <v>6</v>
      </c>
      <c r="V11" s="266"/>
    </row>
    <row r="12" spans="1:22" ht="409.5" x14ac:dyDescent="0.35">
      <c r="A12" s="266">
        <v>19178</v>
      </c>
      <c r="B12" s="266">
        <v>6193</v>
      </c>
      <c r="C12" s="266">
        <v>0.99792961000000002</v>
      </c>
      <c r="D12" s="266">
        <v>75.358114240000006</v>
      </c>
      <c r="E12" s="266">
        <v>1.8200000000000001E-2</v>
      </c>
      <c r="F12" s="266">
        <v>1</v>
      </c>
      <c r="G12" s="266"/>
      <c r="H12" s="266"/>
      <c r="I12" s="266">
        <v>0</v>
      </c>
      <c r="J12" s="266" t="s">
        <v>559</v>
      </c>
      <c r="K12" s="268">
        <v>3.6864583333333333E-2</v>
      </c>
      <c r="L12" s="266"/>
      <c r="M12" s="266" t="s">
        <v>560</v>
      </c>
      <c r="N12" s="266">
        <v>6000</v>
      </c>
      <c r="O12" s="266">
        <v>34</v>
      </c>
      <c r="P12" s="266" t="s">
        <v>561</v>
      </c>
      <c r="Q12" s="267" t="s">
        <v>562</v>
      </c>
      <c r="R12" s="266">
        <v>0</v>
      </c>
      <c r="S12" s="266">
        <v>0</v>
      </c>
      <c r="T12" s="266"/>
      <c r="U12" s="266">
        <v>6</v>
      </c>
      <c r="V12" s="266"/>
    </row>
    <row r="13" spans="1:22" ht="409.5" x14ac:dyDescent="0.35">
      <c r="A13" s="266">
        <v>19179</v>
      </c>
      <c r="B13" s="266">
        <v>6194</v>
      </c>
      <c r="C13" s="266">
        <v>0.98101296999999998</v>
      </c>
      <c r="D13" s="266">
        <v>2.1153030400000001</v>
      </c>
      <c r="E13" s="266">
        <v>0.18129999999999999</v>
      </c>
      <c r="F13" s="266">
        <v>6</v>
      </c>
      <c r="G13" s="266"/>
      <c r="H13" s="266"/>
      <c r="I13" s="266">
        <v>0</v>
      </c>
      <c r="J13" s="266" t="s">
        <v>563</v>
      </c>
      <c r="K13" s="268">
        <v>5.2245370370370371E-3</v>
      </c>
      <c r="L13" s="266"/>
      <c r="M13" s="266" t="s">
        <v>564</v>
      </c>
      <c r="N13" s="266">
        <v>6000</v>
      </c>
      <c r="O13" s="266">
        <v>34</v>
      </c>
      <c r="P13" s="266" t="s">
        <v>565</v>
      </c>
      <c r="Q13" s="267" t="s">
        <v>566</v>
      </c>
      <c r="R13" s="266">
        <v>0</v>
      </c>
      <c r="S13" s="266">
        <v>0</v>
      </c>
      <c r="T13" s="266"/>
      <c r="U13" s="266">
        <v>6</v>
      </c>
      <c r="V13" s="266"/>
    </row>
    <row r="14" spans="1:22" ht="409.5" x14ac:dyDescent="0.35">
      <c r="A14" s="266">
        <v>19180</v>
      </c>
      <c r="B14" s="266">
        <v>6195</v>
      </c>
      <c r="C14" s="266">
        <v>0.99582645999999997</v>
      </c>
      <c r="D14" s="266">
        <v>-336.6316223</v>
      </c>
      <c r="E14" s="266">
        <v>7.0499999999999993E-2</v>
      </c>
      <c r="F14" s="266">
        <v>6</v>
      </c>
      <c r="G14" s="266"/>
      <c r="H14" s="266"/>
      <c r="I14" s="266">
        <v>0</v>
      </c>
      <c r="J14" s="266" t="s">
        <v>567</v>
      </c>
      <c r="K14" s="268">
        <v>6.3518518518518516E-3</v>
      </c>
      <c r="L14" s="266"/>
      <c r="M14" s="266" t="s">
        <v>568</v>
      </c>
      <c r="N14" s="266">
        <v>6000</v>
      </c>
      <c r="O14" s="266">
        <v>34</v>
      </c>
      <c r="P14" s="266" t="s">
        <v>569</v>
      </c>
      <c r="Q14" s="267" t="s">
        <v>570</v>
      </c>
      <c r="R14" s="266">
        <v>0</v>
      </c>
      <c r="S14" s="266">
        <v>0</v>
      </c>
      <c r="T14" s="266"/>
      <c r="U14" s="266">
        <v>6</v>
      </c>
      <c r="V14" s="266"/>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2417-C170-4E12-8D63-A062C3368114}">
  <dimension ref="A1:M21"/>
  <sheetViews>
    <sheetView workbookViewId="0">
      <selection activeCell="K12" sqref="K12"/>
    </sheetView>
  </sheetViews>
  <sheetFormatPr defaultRowHeight="15.5" x14ac:dyDescent="0.35"/>
  <cols>
    <col min="2" max="2" width="14.75" customWidth="1"/>
    <col min="3" max="3" width="13.08203125" customWidth="1"/>
    <col min="4" max="4" width="14.75" customWidth="1"/>
    <col min="5" max="5" width="16.5" customWidth="1"/>
    <col min="6" max="6" width="18" customWidth="1"/>
    <col min="7" max="7" width="11.33203125" customWidth="1"/>
  </cols>
  <sheetData>
    <row r="1" spans="1:13" x14ac:dyDescent="0.35">
      <c r="A1" s="349" t="s">
        <v>601</v>
      </c>
      <c r="B1" s="349"/>
      <c r="C1" s="349"/>
      <c r="D1" s="349"/>
      <c r="E1" s="349"/>
      <c r="F1" s="349"/>
      <c r="G1" s="349"/>
    </row>
    <row r="2" spans="1:13" x14ac:dyDescent="0.35">
      <c r="A2" s="349"/>
      <c r="B2" s="349"/>
      <c r="C2" s="349"/>
      <c r="D2" s="349"/>
      <c r="E2" s="349"/>
      <c r="F2" s="349"/>
      <c r="G2" s="349"/>
    </row>
    <row r="4" spans="1:13" ht="16" thickBot="1" x14ac:dyDescent="0.4"/>
    <row r="5" spans="1:13" ht="35" thickBot="1" x14ac:dyDescent="0.4">
      <c r="B5" s="272" t="s">
        <v>464</v>
      </c>
      <c r="C5" s="273" t="s">
        <v>577</v>
      </c>
      <c r="D5" s="273" t="s">
        <v>578</v>
      </c>
      <c r="E5" s="273" t="s">
        <v>579</v>
      </c>
      <c r="F5" s="273" t="s">
        <v>580</v>
      </c>
      <c r="G5" s="273" t="s">
        <v>595</v>
      </c>
      <c r="H5" s="273" t="s">
        <v>596</v>
      </c>
      <c r="I5" s="273" t="s">
        <v>594</v>
      </c>
    </row>
    <row r="6" spans="1:13" ht="16" thickBot="1" x14ac:dyDescent="0.4">
      <c r="B6" s="274" t="s">
        <v>208</v>
      </c>
      <c r="C6" s="275">
        <v>330.4</v>
      </c>
      <c r="D6" s="275">
        <v>274</v>
      </c>
      <c r="E6" s="275">
        <v>331</v>
      </c>
      <c r="F6" s="275" t="s">
        <v>582</v>
      </c>
      <c r="G6" s="277">
        <v>1E-3</v>
      </c>
      <c r="H6" s="277">
        <v>1E-4</v>
      </c>
      <c r="I6" s="281">
        <f>C6/C8</f>
        <v>0.92161785216178516</v>
      </c>
    </row>
    <row r="7" spans="1:13" ht="16" thickBot="1" x14ac:dyDescent="0.4">
      <c r="B7" s="274" t="s">
        <v>14</v>
      </c>
      <c r="C7" s="275">
        <v>286.39999999999998</v>
      </c>
      <c r="D7" s="275">
        <v>210</v>
      </c>
      <c r="E7" s="275">
        <v>287</v>
      </c>
      <c r="F7" s="275" t="s">
        <v>583</v>
      </c>
      <c r="G7" s="277">
        <v>1E-3</v>
      </c>
      <c r="H7" s="277">
        <v>1E-4</v>
      </c>
      <c r="I7" s="281">
        <f>C7/C11</f>
        <v>0.91065182829888702</v>
      </c>
      <c r="M7">
        <f>0.0001*10000</f>
        <v>1</v>
      </c>
    </row>
    <row r="8" spans="1:13" ht="16" thickBot="1" x14ac:dyDescent="0.4">
      <c r="B8" s="274" t="s">
        <v>206</v>
      </c>
      <c r="C8" s="275">
        <v>358.5</v>
      </c>
      <c r="D8" s="275">
        <v>274</v>
      </c>
      <c r="E8" s="275">
        <v>359</v>
      </c>
      <c r="F8" s="275" t="s">
        <v>584</v>
      </c>
      <c r="G8" s="277">
        <v>1E-4</v>
      </c>
      <c r="H8" s="277">
        <v>5.0000000000000002E-5</v>
      </c>
      <c r="I8" s="280">
        <v>1</v>
      </c>
    </row>
    <row r="9" spans="1:13" ht="16" thickBot="1" x14ac:dyDescent="0.4">
      <c r="B9" s="274" t="s">
        <v>205</v>
      </c>
      <c r="C9" s="275">
        <v>360.5</v>
      </c>
      <c r="D9" s="275">
        <v>274</v>
      </c>
      <c r="E9" s="275">
        <v>361</v>
      </c>
      <c r="F9" s="275" t="s">
        <v>585</v>
      </c>
      <c r="G9" s="277">
        <v>1E-3</v>
      </c>
      <c r="H9" s="277">
        <v>1E-4</v>
      </c>
      <c r="I9" s="281">
        <f>C9/C11</f>
        <v>1.1462639109697934</v>
      </c>
    </row>
    <row r="10" spans="1:13" ht="16" thickBot="1" x14ac:dyDescent="0.4">
      <c r="B10" s="274" t="s">
        <v>12</v>
      </c>
      <c r="C10" s="275">
        <v>316.5</v>
      </c>
      <c r="D10" s="275">
        <v>210</v>
      </c>
      <c r="E10" s="275">
        <v>317</v>
      </c>
      <c r="F10" s="275" t="s">
        <v>586</v>
      </c>
      <c r="G10" s="277">
        <v>1E-3</v>
      </c>
      <c r="H10" s="277">
        <v>1E-4</v>
      </c>
      <c r="I10" s="281">
        <f>C10/C11</f>
        <v>1.0063593004769475</v>
      </c>
    </row>
    <row r="11" spans="1:13" ht="16" thickBot="1" x14ac:dyDescent="0.4">
      <c r="B11" s="274" t="s">
        <v>8</v>
      </c>
      <c r="C11" s="275">
        <v>314.5</v>
      </c>
      <c r="D11" s="275">
        <v>210</v>
      </c>
      <c r="E11" s="275">
        <v>315</v>
      </c>
      <c r="F11" s="275" t="s">
        <v>587</v>
      </c>
      <c r="G11" s="277">
        <v>1E-4</v>
      </c>
      <c r="H11" s="277">
        <v>5.0000000000000002E-5</v>
      </c>
      <c r="I11" s="280">
        <v>1</v>
      </c>
    </row>
    <row r="12" spans="1:13" ht="16" thickBot="1" x14ac:dyDescent="0.4">
      <c r="B12" s="274" t="s">
        <v>18</v>
      </c>
      <c r="C12" s="275">
        <v>310.39999999999998</v>
      </c>
      <c r="D12" s="275">
        <v>210</v>
      </c>
      <c r="E12" s="275">
        <v>315</v>
      </c>
      <c r="F12" s="275" t="s">
        <v>588</v>
      </c>
      <c r="G12" s="277">
        <v>1E-3</v>
      </c>
      <c r="H12" s="277">
        <v>1E-4</v>
      </c>
      <c r="I12" s="281">
        <f>C12/C11</f>
        <v>0.9869634340222575</v>
      </c>
    </row>
    <row r="13" spans="1:13" ht="16" thickBot="1" x14ac:dyDescent="0.4">
      <c r="B13" s="274" t="s">
        <v>16</v>
      </c>
      <c r="C13" s="275">
        <v>286.39999999999998</v>
      </c>
      <c r="D13" s="275">
        <v>210</v>
      </c>
      <c r="E13" s="275">
        <v>287</v>
      </c>
      <c r="F13" s="275" t="s">
        <v>589</v>
      </c>
      <c r="G13" s="277">
        <v>1E-3</v>
      </c>
      <c r="H13" s="277">
        <v>1E-4</v>
      </c>
      <c r="I13" s="281">
        <f>C13/C15</f>
        <v>0.91065182829888702</v>
      </c>
    </row>
    <row r="14" spans="1:13" ht="16" thickBot="1" x14ac:dyDescent="0.4">
      <c r="B14" s="274" t="s">
        <v>209</v>
      </c>
      <c r="C14" s="275">
        <v>330.4</v>
      </c>
      <c r="D14" s="275">
        <v>274</v>
      </c>
      <c r="E14" s="275">
        <v>287</v>
      </c>
      <c r="F14" s="275" t="s">
        <v>590</v>
      </c>
      <c r="G14" s="277">
        <v>1E-3</v>
      </c>
      <c r="H14" s="277">
        <v>1E-4</v>
      </c>
      <c r="I14" s="281">
        <f>C17/C14</f>
        <v>1.0850484261501212</v>
      </c>
    </row>
    <row r="15" spans="1:13" ht="16" thickBot="1" x14ac:dyDescent="0.4">
      <c r="B15" s="274" t="s">
        <v>10</v>
      </c>
      <c r="C15" s="275">
        <v>314.5</v>
      </c>
      <c r="D15" s="275">
        <v>210</v>
      </c>
      <c r="E15" s="275">
        <v>315</v>
      </c>
      <c r="F15" s="275" t="s">
        <v>591</v>
      </c>
      <c r="G15" s="278">
        <v>1E-4</v>
      </c>
      <c r="H15" s="277">
        <v>5.0000000000000002E-5</v>
      </c>
      <c r="I15" s="282">
        <v>1</v>
      </c>
    </row>
    <row r="16" spans="1:13" ht="16" thickBot="1" x14ac:dyDescent="0.4">
      <c r="B16" s="274" t="s">
        <v>19</v>
      </c>
      <c r="C16" s="275">
        <v>314.5</v>
      </c>
      <c r="D16" s="275">
        <v>210</v>
      </c>
      <c r="E16" s="275">
        <v>315</v>
      </c>
      <c r="F16" s="275" t="s">
        <v>592</v>
      </c>
      <c r="G16" s="277">
        <v>1E-3</v>
      </c>
      <c r="H16" s="279">
        <v>1E-4</v>
      </c>
      <c r="I16" s="282">
        <f>C16/C11</f>
        <v>1</v>
      </c>
    </row>
    <row r="17" spans="1:9" ht="16" thickBot="1" x14ac:dyDescent="0.4">
      <c r="B17" s="274" t="s">
        <v>207</v>
      </c>
      <c r="C17" s="275">
        <v>358.5</v>
      </c>
      <c r="D17" s="275">
        <v>274</v>
      </c>
      <c r="E17" s="275">
        <v>359</v>
      </c>
      <c r="F17" s="275" t="s">
        <v>593</v>
      </c>
      <c r="G17" s="277">
        <v>1E-4</v>
      </c>
      <c r="H17" s="277">
        <v>5.0000000000000002E-5</v>
      </c>
      <c r="I17" s="282">
        <v>1</v>
      </c>
    </row>
    <row r="18" spans="1:9" s="276" customFormat="1" ht="15.75" customHeight="1" x14ac:dyDescent="0.35">
      <c r="A18" s="276" t="s">
        <v>581</v>
      </c>
    </row>
    <row r="21" spans="1:9" x14ac:dyDescent="0.35">
      <c r="A21" t="s">
        <v>600</v>
      </c>
    </row>
  </sheetData>
  <mergeCells count="1">
    <mergeCell ref="A1:G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A6B0667346004D8F7141CBFB3D5F23" ma:contentTypeVersion="13" ma:contentTypeDescription="Create a new document." ma:contentTypeScope="" ma:versionID="91dfc7c5aa1b8bbb86987424d0bdb78f">
  <xsd:schema xmlns:xsd="http://www.w3.org/2001/XMLSchema" xmlns:xs="http://www.w3.org/2001/XMLSchema" xmlns:p="http://schemas.microsoft.com/office/2006/metadata/properties" xmlns:ns3="c7fdbdb7-5efd-434e-ad40-fc8b80982c32" xmlns:ns4="c99bc089-4c7e-46e4-84bd-8317c7ca0635" targetNamespace="http://schemas.microsoft.com/office/2006/metadata/properties" ma:root="true" ma:fieldsID="dde9ec64a5491844607cf52f76e68427" ns3:_="" ns4:_="">
    <xsd:import namespace="c7fdbdb7-5efd-434e-ad40-fc8b80982c32"/>
    <xsd:import namespace="c99bc089-4c7e-46e4-84bd-8317c7ca063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dbdb7-5efd-434e-ad40-fc8b80982c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9bc089-4c7e-46e4-84bd-8317c7ca06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E3063-BE6B-45B8-9723-C5F036672AD6}">
  <ds:schemaRefs>
    <ds:schemaRef ds:uri="http://schemas.microsoft.com/sharepoint/v3/contenttype/forms"/>
  </ds:schemaRefs>
</ds:datastoreItem>
</file>

<file path=customXml/itemProps2.xml><?xml version="1.0" encoding="utf-8"?>
<ds:datastoreItem xmlns:ds="http://schemas.openxmlformats.org/officeDocument/2006/customXml" ds:itemID="{B2E19EDC-44FC-421E-AE58-8CB783BCD900}">
  <ds:schemaRefs>
    <ds:schemaRef ds:uri="c99bc089-4c7e-46e4-84bd-8317c7ca0635"/>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7fdbdb7-5efd-434e-ad40-fc8b80982c32"/>
    <ds:schemaRef ds:uri="http://purl.org/dc/terms/"/>
  </ds:schemaRefs>
</ds:datastoreItem>
</file>

<file path=customXml/itemProps3.xml><?xml version="1.0" encoding="utf-8"?>
<ds:datastoreItem xmlns:ds="http://schemas.openxmlformats.org/officeDocument/2006/customXml" ds:itemID="{95BC0559-834A-475B-B6D0-F1FAD28AF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dbdb7-5efd-434e-ad40-fc8b80982c32"/>
    <ds:schemaRef ds:uri="c99bc089-4c7e-46e4-84bd-8317c7ca06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tkretzsc</cp:lastModifiedBy>
  <dcterms:created xsi:type="dcterms:W3CDTF">2022-02-17T23:48:27Z</dcterms:created>
  <dcterms:modified xsi:type="dcterms:W3CDTF">2022-12-15T22:13:57Z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0x010100F9A6B0667346004D8F7141CBFB3D5F23</vt:lpwstr>
  </property>
</Properties>
</file>