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831EAE8D-ECFC-4F94-A248-4013F90D33DF}" xr6:coauthVersionLast="47" xr6:coauthVersionMax="47" xr10:uidLastSave="{00000000-0000-0000-0000-000000000000}"/>
  <bookViews>
    <workbookView xWindow="-120" yWindow="-120" windowWidth="20730" windowHeight="11160" activeTab="1" xr2:uid="{3406523E-C351-45DA-AD57-1438FD735F0E}"/>
  </bookViews>
  <sheets>
    <sheet name="Data set" sheetId="1" r:id="rId1"/>
    <sheet name="Descriptve statistics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2" l="1"/>
  <c r="O12" i="2"/>
  <c r="O11" i="2"/>
  <c r="O10" i="2"/>
  <c r="N13" i="2"/>
  <c r="N12" i="2"/>
  <c r="N11" i="2"/>
  <c r="N10" i="2"/>
  <c r="K13" i="2"/>
  <c r="K12" i="2"/>
  <c r="K11" i="2"/>
  <c r="J13" i="2"/>
  <c r="J12" i="2"/>
  <c r="J11" i="2"/>
  <c r="K10" i="2"/>
  <c r="J10" i="2"/>
  <c r="G10" i="2"/>
  <c r="G11" i="2"/>
  <c r="G13" i="2"/>
  <c r="F13" i="2"/>
  <c r="G12" i="2"/>
  <c r="F12" i="2"/>
  <c r="F11" i="2"/>
  <c r="F10" i="2"/>
  <c r="C13" i="2"/>
  <c r="C12" i="2"/>
  <c r="C11" i="2"/>
  <c r="C10" i="2"/>
  <c r="B13" i="2"/>
  <c r="B12" i="2"/>
  <c r="B11" i="2"/>
  <c r="B10" i="2"/>
  <c r="O6" i="2"/>
  <c r="O5" i="2"/>
  <c r="O4" i="2"/>
  <c r="O3" i="2"/>
  <c r="N6" i="2"/>
  <c r="N5" i="2"/>
  <c r="N4" i="2"/>
  <c r="N3" i="2"/>
  <c r="K6" i="2"/>
  <c r="K5" i="2"/>
  <c r="K4" i="2"/>
  <c r="K3" i="2"/>
  <c r="J6" i="2"/>
  <c r="J5" i="2"/>
  <c r="J4" i="2"/>
  <c r="J3" i="2"/>
  <c r="G6" i="2"/>
  <c r="G5" i="2"/>
  <c r="G4" i="2"/>
  <c r="G3" i="2"/>
  <c r="F6" i="2"/>
  <c r="F5" i="2"/>
  <c r="F4" i="2"/>
  <c r="F3" i="2"/>
  <c r="C6" i="2"/>
  <c r="C5" i="2"/>
  <c r="C4" i="2"/>
  <c r="C3" i="2"/>
  <c r="B6" i="2"/>
  <c r="B5" i="2"/>
  <c r="B4" i="2"/>
  <c r="B3" i="2"/>
  <c r="J2" i="1"/>
  <c r="H2" i="1"/>
  <c r="I2" i="1"/>
  <c r="F2" i="1"/>
  <c r="J61" i="1"/>
  <c r="I61" i="1"/>
  <c r="F61" i="1"/>
  <c r="H61" i="1" s="1"/>
  <c r="J60" i="1"/>
  <c r="I60" i="1"/>
  <c r="F60" i="1"/>
  <c r="H60" i="1" s="1"/>
  <c r="J59" i="1"/>
  <c r="I59" i="1"/>
  <c r="F59" i="1"/>
  <c r="H59" i="1" s="1"/>
  <c r="J58" i="1"/>
  <c r="I58" i="1"/>
  <c r="F58" i="1"/>
  <c r="H58" i="1" s="1"/>
  <c r="J57" i="1"/>
  <c r="I57" i="1"/>
  <c r="F57" i="1"/>
  <c r="H57" i="1" s="1"/>
  <c r="J56" i="1"/>
  <c r="I56" i="1"/>
  <c r="F56" i="1"/>
  <c r="H56" i="1" s="1"/>
  <c r="J55" i="1"/>
  <c r="I55" i="1"/>
  <c r="F55" i="1"/>
  <c r="H55" i="1" s="1"/>
  <c r="J54" i="1"/>
  <c r="I54" i="1"/>
  <c r="F54" i="1"/>
  <c r="H54" i="1" s="1"/>
  <c r="J53" i="1"/>
  <c r="I53" i="1"/>
  <c r="F53" i="1"/>
  <c r="H53" i="1" s="1"/>
  <c r="J52" i="1"/>
  <c r="I52" i="1"/>
  <c r="F52" i="1"/>
  <c r="H52" i="1" s="1"/>
  <c r="J51" i="1"/>
  <c r="I51" i="1"/>
  <c r="F51" i="1"/>
  <c r="H51" i="1" s="1"/>
  <c r="J50" i="1"/>
  <c r="I50" i="1"/>
  <c r="F50" i="1"/>
  <c r="H50" i="1" s="1"/>
  <c r="J49" i="1"/>
  <c r="I49" i="1"/>
  <c r="F49" i="1"/>
  <c r="H49" i="1" s="1"/>
  <c r="J48" i="1"/>
  <c r="I48" i="1"/>
  <c r="F48" i="1"/>
  <c r="H48" i="1" s="1"/>
  <c r="J47" i="1"/>
  <c r="I47" i="1"/>
  <c r="F47" i="1"/>
  <c r="H47" i="1" s="1"/>
  <c r="J46" i="1"/>
  <c r="I46" i="1"/>
  <c r="F46" i="1"/>
  <c r="H46" i="1" s="1"/>
  <c r="J45" i="1"/>
  <c r="I45" i="1"/>
  <c r="F45" i="1"/>
  <c r="H45" i="1" s="1"/>
  <c r="J44" i="1"/>
  <c r="I44" i="1"/>
  <c r="F44" i="1"/>
  <c r="J43" i="1"/>
  <c r="I43" i="1"/>
  <c r="F43" i="1"/>
  <c r="H43" i="1" s="1"/>
  <c r="J42" i="1"/>
  <c r="I42" i="1"/>
  <c r="F42" i="1"/>
  <c r="H42" i="1" s="1"/>
  <c r="J41" i="1"/>
  <c r="I41" i="1"/>
  <c r="F41" i="1"/>
  <c r="H41" i="1" s="1"/>
  <c r="J40" i="1"/>
  <c r="I40" i="1"/>
  <c r="F40" i="1"/>
  <c r="H40" i="1" s="1"/>
  <c r="J39" i="1"/>
  <c r="I39" i="1"/>
  <c r="F39" i="1"/>
  <c r="H39" i="1" s="1"/>
  <c r="J38" i="1"/>
  <c r="I38" i="1"/>
  <c r="F38" i="1"/>
  <c r="H38" i="1" s="1"/>
  <c r="J37" i="1"/>
  <c r="I37" i="1"/>
  <c r="F37" i="1"/>
  <c r="H37" i="1" s="1"/>
  <c r="J36" i="1"/>
  <c r="I36" i="1"/>
  <c r="F36" i="1"/>
  <c r="H36" i="1" s="1"/>
  <c r="J35" i="1"/>
  <c r="I35" i="1"/>
  <c r="F35" i="1"/>
  <c r="H35" i="1" s="1"/>
  <c r="J33" i="1"/>
  <c r="I33" i="1"/>
  <c r="F33" i="1"/>
  <c r="H33" i="1" s="1"/>
  <c r="J32" i="1"/>
  <c r="I32" i="1"/>
  <c r="F32" i="1"/>
  <c r="H32" i="1" s="1"/>
  <c r="J31" i="1"/>
  <c r="I31" i="1"/>
  <c r="F31" i="1"/>
  <c r="H31" i="1" s="1"/>
  <c r="J30" i="1"/>
  <c r="I30" i="1"/>
  <c r="F30" i="1"/>
  <c r="H30" i="1" s="1"/>
  <c r="J29" i="1"/>
  <c r="I29" i="1"/>
  <c r="F29" i="1"/>
  <c r="H29" i="1" s="1"/>
  <c r="J28" i="1"/>
  <c r="I28" i="1"/>
  <c r="F28" i="1"/>
  <c r="H28" i="1" s="1"/>
  <c r="J27" i="1"/>
  <c r="I27" i="1"/>
  <c r="F27" i="1"/>
  <c r="H27" i="1" s="1"/>
  <c r="J26" i="1"/>
  <c r="I26" i="1"/>
  <c r="F26" i="1"/>
  <c r="H26" i="1" s="1"/>
  <c r="J25" i="1"/>
  <c r="I25" i="1"/>
  <c r="F25" i="1"/>
  <c r="H25" i="1" s="1"/>
  <c r="J24" i="1"/>
  <c r="I24" i="1"/>
  <c r="F24" i="1"/>
  <c r="H24" i="1" s="1"/>
  <c r="J23" i="1"/>
  <c r="I23" i="1"/>
  <c r="F23" i="1"/>
  <c r="H23" i="1" s="1"/>
  <c r="J22" i="1"/>
  <c r="I22" i="1"/>
  <c r="F22" i="1"/>
  <c r="H22" i="1" s="1"/>
  <c r="J21" i="1"/>
  <c r="I21" i="1"/>
  <c r="F21" i="1"/>
  <c r="H21" i="1" s="1"/>
  <c r="J20" i="1"/>
  <c r="I20" i="1"/>
  <c r="F20" i="1"/>
  <c r="H20" i="1" s="1"/>
  <c r="J19" i="1"/>
  <c r="I19" i="1"/>
  <c r="F19" i="1"/>
  <c r="H19" i="1" s="1"/>
  <c r="J18" i="1"/>
  <c r="I18" i="1"/>
  <c r="F18" i="1"/>
  <c r="H18" i="1" s="1"/>
  <c r="J17" i="1"/>
  <c r="I17" i="1"/>
  <c r="F17" i="1"/>
  <c r="H17" i="1" s="1"/>
  <c r="J16" i="1"/>
  <c r="I16" i="1"/>
  <c r="F16" i="1"/>
  <c r="H16" i="1" s="1"/>
  <c r="J15" i="1"/>
  <c r="I15" i="1"/>
  <c r="F15" i="1"/>
  <c r="H15" i="1" s="1"/>
  <c r="J14" i="1"/>
  <c r="I14" i="1"/>
  <c r="F14" i="1"/>
  <c r="H14" i="1" s="1"/>
  <c r="J13" i="1"/>
  <c r="I13" i="1"/>
  <c r="F13" i="1"/>
  <c r="H13" i="1" s="1"/>
  <c r="J12" i="1"/>
  <c r="I12" i="1"/>
  <c r="F12" i="1"/>
  <c r="J11" i="1"/>
  <c r="I11" i="1"/>
  <c r="F11" i="1"/>
  <c r="H11" i="1" s="1"/>
  <c r="J10" i="1"/>
  <c r="I10" i="1"/>
  <c r="F10" i="1"/>
  <c r="H10" i="1" s="1"/>
  <c r="J9" i="1"/>
  <c r="I9" i="1"/>
  <c r="F9" i="1"/>
  <c r="H9" i="1" s="1"/>
  <c r="J8" i="1"/>
  <c r="I8" i="1"/>
  <c r="F8" i="1"/>
  <c r="H8" i="1" s="1"/>
  <c r="J7" i="1"/>
  <c r="I7" i="1"/>
  <c r="F7" i="1"/>
  <c r="H7" i="1" s="1"/>
  <c r="J6" i="1"/>
  <c r="I6" i="1"/>
  <c r="F6" i="1"/>
  <c r="H6" i="1" s="1"/>
  <c r="J5" i="1"/>
  <c r="I5" i="1"/>
  <c r="F5" i="1"/>
  <c r="H5" i="1" s="1"/>
  <c r="J4" i="1"/>
  <c r="I4" i="1"/>
  <c r="F4" i="1"/>
  <c r="H4" i="1" s="1"/>
  <c r="J3" i="1"/>
  <c r="I3" i="1"/>
  <c r="F3" i="1"/>
  <c r="H3" i="1" s="1"/>
</calcChain>
</file>

<file path=xl/sharedStrings.xml><?xml version="1.0" encoding="utf-8"?>
<sst xmlns="http://schemas.openxmlformats.org/spreadsheetml/2006/main" count="134" uniqueCount="26">
  <si>
    <t>control</t>
  </si>
  <si>
    <t>CBD1</t>
  </si>
  <si>
    <t>CBD10</t>
  </si>
  <si>
    <t>CBD20</t>
  </si>
  <si>
    <t>Final standard length (cm)</t>
  </si>
  <si>
    <t>Final weight (g)</t>
  </si>
  <si>
    <t>Initial weight (g)</t>
  </si>
  <si>
    <t>treatment</t>
  </si>
  <si>
    <t>fishID</t>
  </si>
  <si>
    <t>AWG (g)</t>
  </si>
  <si>
    <t>K (%)</t>
  </si>
  <si>
    <t>SGR (%)</t>
  </si>
  <si>
    <t>FC  (g/g)</t>
  </si>
  <si>
    <t>Treatment</t>
  </si>
  <si>
    <t>Mean</t>
  </si>
  <si>
    <t>Initial weight (g) (N=15)</t>
  </si>
  <si>
    <t>Final weight (g) (N=15)</t>
  </si>
  <si>
    <t>Standard Deviation (SD)</t>
  </si>
  <si>
    <t>SD</t>
  </si>
  <si>
    <t>Final standard length (cm) (N=15)</t>
  </si>
  <si>
    <t>AWG (g) (N=15)</t>
  </si>
  <si>
    <t>Feed consumption (g)</t>
  </si>
  <si>
    <t>Feed consumption (g) (N=15)</t>
  </si>
  <si>
    <t>FC  (g/g) (N=15)</t>
  </si>
  <si>
    <t>SGR (%) (N=15)</t>
  </si>
  <si>
    <t>K (%) (N=15)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</si>
</sst>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uno/Documents/Trabalhos/Trabalho%20mestrado/Biometrias/Variaveis%20de%20cresci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ometria Inicial"/>
      <sheetName val="pesoData"/>
      <sheetName val="r"/>
    </sheetNames>
    <sheetDataSet>
      <sheetData sheetId="0">
        <row r="2">
          <cell r="C2">
            <v>35</v>
          </cell>
        </row>
        <row r="3">
          <cell r="C3">
            <v>30</v>
          </cell>
        </row>
        <row r="4">
          <cell r="C4">
            <v>35</v>
          </cell>
        </row>
        <row r="5">
          <cell r="C5">
            <v>35</v>
          </cell>
        </row>
        <row r="6">
          <cell r="C6">
            <v>30</v>
          </cell>
        </row>
        <row r="7">
          <cell r="C7">
            <v>30</v>
          </cell>
        </row>
        <row r="8">
          <cell r="C8">
            <v>25</v>
          </cell>
        </row>
        <row r="9">
          <cell r="C9">
            <v>30</v>
          </cell>
        </row>
        <row r="10">
          <cell r="C10">
            <v>30</v>
          </cell>
        </row>
        <row r="11">
          <cell r="C11">
            <v>30</v>
          </cell>
        </row>
        <row r="12">
          <cell r="C12">
            <v>30</v>
          </cell>
        </row>
        <row r="13">
          <cell r="C13">
            <v>25</v>
          </cell>
        </row>
        <row r="14">
          <cell r="C14">
            <v>30</v>
          </cell>
        </row>
        <row r="15">
          <cell r="C15">
            <v>30</v>
          </cell>
        </row>
        <row r="16">
          <cell r="C16">
            <v>25</v>
          </cell>
        </row>
        <row r="17">
          <cell r="C17">
            <v>35</v>
          </cell>
        </row>
        <row r="18">
          <cell r="C18">
            <v>35</v>
          </cell>
        </row>
        <row r="19">
          <cell r="C19">
            <v>35</v>
          </cell>
        </row>
        <row r="20">
          <cell r="C20">
            <v>30</v>
          </cell>
        </row>
        <row r="21">
          <cell r="C21">
            <v>25</v>
          </cell>
        </row>
        <row r="22">
          <cell r="C22">
            <v>25</v>
          </cell>
        </row>
        <row r="23">
          <cell r="C23">
            <v>30</v>
          </cell>
        </row>
        <row r="24">
          <cell r="C24">
            <v>30</v>
          </cell>
        </row>
        <row r="25">
          <cell r="C25">
            <v>30</v>
          </cell>
        </row>
        <row r="26">
          <cell r="C26">
            <v>30</v>
          </cell>
        </row>
        <row r="27">
          <cell r="C27">
            <v>30</v>
          </cell>
        </row>
        <row r="28">
          <cell r="C28">
            <v>30</v>
          </cell>
        </row>
        <row r="29">
          <cell r="C29">
            <v>30</v>
          </cell>
        </row>
        <row r="30">
          <cell r="C30">
            <v>25</v>
          </cell>
        </row>
        <row r="31">
          <cell r="C31">
            <v>25</v>
          </cell>
        </row>
        <row r="32">
          <cell r="C32">
            <v>25</v>
          </cell>
        </row>
        <row r="33">
          <cell r="C33">
            <v>25</v>
          </cell>
        </row>
        <row r="35">
          <cell r="C35">
            <v>25</v>
          </cell>
        </row>
        <row r="36">
          <cell r="C36">
            <v>30</v>
          </cell>
        </row>
        <row r="37">
          <cell r="C37">
            <v>30</v>
          </cell>
        </row>
        <row r="38">
          <cell r="C38">
            <v>30</v>
          </cell>
        </row>
        <row r="39">
          <cell r="C39">
            <v>30</v>
          </cell>
        </row>
        <row r="40">
          <cell r="C40">
            <v>30</v>
          </cell>
        </row>
        <row r="41">
          <cell r="C41">
            <v>30</v>
          </cell>
        </row>
        <row r="42">
          <cell r="C42">
            <v>35</v>
          </cell>
        </row>
        <row r="43">
          <cell r="C43">
            <v>30</v>
          </cell>
        </row>
        <row r="44">
          <cell r="C44">
            <v>30</v>
          </cell>
        </row>
        <row r="45">
          <cell r="C45">
            <v>30</v>
          </cell>
        </row>
        <row r="46">
          <cell r="C46">
            <v>25</v>
          </cell>
        </row>
        <row r="47">
          <cell r="C47">
            <v>25</v>
          </cell>
        </row>
        <row r="48">
          <cell r="C48">
            <v>25</v>
          </cell>
        </row>
        <row r="49">
          <cell r="C49">
            <v>25</v>
          </cell>
        </row>
        <row r="50">
          <cell r="C50">
            <v>25</v>
          </cell>
        </row>
        <row r="51">
          <cell r="C51">
            <v>35</v>
          </cell>
        </row>
        <row r="52">
          <cell r="C52">
            <v>30</v>
          </cell>
        </row>
        <row r="53">
          <cell r="C53">
            <v>30</v>
          </cell>
        </row>
        <row r="54">
          <cell r="C54">
            <v>30</v>
          </cell>
        </row>
        <row r="55">
          <cell r="C55">
            <v>30</v>
          </cell>
        </row>
        <row r="56">
          <cell r="C56">
            <v>30</v>
          </cell>
        </row>
        <row r="57">
          <cell r="C57">
            <v>30</v>
          </cell>
        </row>
        <row r="58">
          <cell r="C58">
            <v>30</v>
          </cell>
        </row>
        <row r="59">
          <cell r="C59">
            <v>25</v>
          </cell>
        </row>
        <row r="60">
          <cell r="C60">
            <v>30</v>
          </cell>
        </row>
        <row r="61">
          <cell r="C61">
            <v>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D310-0A83-4C46-9E95-D24B78F984A7}">
  <dimension ref="A1:J61"/>
  <sheetViews>
    <sheetView workbookViewId="0">
      <selection activeCell="G2" sqref="G2"/>
    </sheetView>
  </sheetViews>
  <sheetFormatPr defaultRowHeight="15" x14ac:dyDescent="0.25"/>
  <cols>
    <col min="1" max="1" width="6.140625" bestFit="1" customWidth="1"/>
    <col min="2" max="2" width="10" bestFit="1" customWidth="1"/>
    <col min="3" max="3" width="15.7109375" bestFit="1" customWidth="1"/>
    <col min="4" max="4" width="14.85546875" bestFit="1" customWidth="1"/>
    <col min="5" max="5" width="24.42578125" bestFit="1" customWidth="1"/>
    <col min="7" max="7" width="20.5703125" bestFit="1" customWidth="1"/>
    <col min="9" max="9" width="13.85546875" bestFit="1" customWidth="1"/>
  </cols>
  <sheetData>
    <row r="1" spans="1:10" x14ac:dyDescent="0.25">
      <c r="A1" t="s">
        <v>8</v>
      </c>
      <c r="B1" t="s">
        <v>7</v>
      </c>
      <c r="C1" t="s">
        <v>6</v>
      </c>
      <c r="D1" t="s">
        <v>5</v>
      </c>
      <c r="E1" t="s">
        <v>4</v>
      </c>
      <c r="F1" t="s">
        <v>9</v>
      </c>
      <c r="G1" t="s">
        <v>21</v>
      </c>
      <c r="H1" t="s">
        <v>12</v>
      </c>
      <c r="I1" t="s">
        <v>11</v>
      </c>
      <c r="J1" t="s">
        <v>10</v>
      </c>
    </row>
    <row r="2" spans="1:10" x14ac:dyDescent="0.25">
      <c r="A2">
        <v>1</v>
      </c>
      <c r="B2" t="s">
        <v>0</v>
      </c>
      <c r="C2">
        <v>35</v>
      </c>
      <c r="D2">
        <v>50</v>
      </c>
      <c r="E2">
        <v>11</v>
      </c>
      <c r="F2">
        <f>D2-'[1]Biometria Inicial'!C2</f>
        <v>15</v>
      </c>
      <c r="G2">
        <v>28.823173000000001</v>
      </c>
      <c r="H2">
        <f t="shared" ref="H2:H11" si="0">G2/F2</f>
        <v>1.9215448666666668</v>
      </c>
      <c r="I2">
        <f>((LN(D2)-LN(C2))/35)*100</f>
        <v>1.0190712683963785</v>
      </c>
      <c r="J2">
        <f>(D2/(E2^3)*100)</f>
        <v>3.7565740045078884</v>
      </c>
    </row>
    <row r="3" spans="1:10" x14ac:dyDescent="0.25">
      <c r="A3">
        <v>2</v>
      </c>
      <c r="B3" t="s">
        <v>0</v>
      </c>
      <c r="C3">
        <v>30</v>
      </c>
      <c r="D3">
        <v>45</v>
      </c>
      <c r="E3">
        <v>11.2</v>
      </c>
      <c r="F3">
        <f>D3-'[1]Biometria Inicial'!C3</f>
        <v>15</v>
      </c>
      <c r="G3">
        <v>27.969324000000004</v>
      </c>
      <c r="H3">
        <f t="shared" si="0"/>
        <v>1.8646216000000002</v>
      </c>
      <c r="I3">
        <f t="shared" ref="I3:I61" si="1">((LN(D3)-LN(C3))/35)*100</f>
        <v>1.1584717374518976</v>
      </c>
      <c r="J3">
        <f t="shared" ref="J3:J61" si="2">(D3/(E3^3)*100)</f>
        <v>3.2030111151603506</v>
      </c>
    </row>
    <row r="4" spans="1:10" x14ac:dyDescent="0.25">
      <c r="A4">
        <v>3</v>
      </c>
      <c r="B4" t="s">
        <v>0</v>
      </c>
      <c r="C4">
        <v>35</v>
      </c>
      <c r="D4">
        <v>50</v>
      </c>
      <c r="E4">
        <v>11.2</v>
      </c>
      <c r="F4">
        <f>D4-'[1]Biometria Inicial'!C4</f>
        <v>15</v>
      </c>
      <c r="G4">
        <v>26.907782000000001</v>
      </c>
      <c r="H4">
        <f t="shared" si="0"/>
        <v>1.7938521333333335</v>
      </c>
      <c r="I4">
        <f t="shared" si="1"/>
        <v>1.0190712683963785</v>
      </c>
      <c r="J4">
        <f t="shared" si="2"/>
        <v>3.558901239067056</v>
      </c>
    </row>
    <row r="5" spans="1:10" x14ac:dyDescent="0.25">
      <c r="A5">
        <v>4</v>
      </c>
      <c r="B5" t="s">
        <v>0</v>
      </c>
      <c r="C5">
        <v>35</v>
      </c>
      <c r="D5">
        <v>60</v>
      </c>
      <c r="E5">
        <v>11.6</v>
      </c>
      <c r="F5">
        <f>D5-'[1]Biometria Inicial'!C5</f>
        <v>25</v>
      </c>
      <c r="G5">
        <v>28.615480000000005</v>
      </c>
      <c r="H5">
        <f t="shared" si="0"/>
        <v>1.1446192000000002</v>
      </c>
      <c r="I5">
        <f t="shared" si="1"/>
        <v>1.5399900020933912</v>
      </c>
      <c r="J5">
        <f t="shared" si="2"/>
        <v>3.8439460412481039</v>
      </c>
    </row>
    <row r="6" spans="1:10" x14ac:dyDescent="0.25">
      <c r="A6">
        <v>5</v>
      </c>
      <c r="B6" t="s">
        <v>0</v>
      </c>
      <c r="C6">
        <v>30</v>
      </c>
      <c r="D6">
        <v>55</v>
      </c>
      <c r="E6">
        <v>11.1</v>
      </c>
      <c r="F6">
        <f>D6-'[1]Biometria Inicial'!C6</f>
        <v>25</v>
      </c>
      <c r="G6">
        <v>28.823173000000004</v>
      </c>
      <c r="H6">
        <f t="shared" si="0"/>
        <v>1.1529269200000001</v>
      </c>
      <c r="I6">
        <f t="shared" si="1"/>
        <v>1.7318165816294733</v>
      </c>
      <c r="J6">
        <f t="shared" si="2"/>
        <v>4.0215525971552273</v>
      </c>
    </row>
    <row r="7" spans="1:10" x14ac:dyDescent="0.25">
      <c r="A7">
        <v>6</v>
      </c>
      <c r="B7" t="s">
        <v>0</v>
      </c>
      <c r="C7">
        <v>30</v>
      </c>
      <c r="D7">
        <v>50</v>
      </c>
      <c r="E7">
        <v>11.2</v>
      </c>
      <c r="F7">
        <f>D7-'[1]Biometria Inicial'!C7</f>
        <v>20</v>
      </c>
      <c r="G7">
        <v>28.638557000000006</v>
      </c>
      <c r="H7">
        <f t="shared" si="0"/>
        <v>1.4319278500000003</v>
      </c>
      <c r="I7">
        <f t="shared" si="1"/>
        <v>1.4595017821885443</v>
      </c>
      <c r="J7">
        <f t="shared" si="2"/>
        <v>3.558901239067056</v>
      </c>
    </row>
    <row r="8" spans="1:10" x14ac:dyDescent="0.25">
      <c r="A8">
        <v>7</v>
      </c>
      <c r="B8" t="s">
        <v>0</v>
      </c>
      <c r="C8">
        <v>25</v>
      </c>
      <c r="D8">
        <v>30</v>
      </c>
      <c r="E8">
        <v>9.5</v>
      </c>
      <c r="F8">
        <f>D8-'[1]Biometria Inicial'!C8</f>
        <v>5</v>
      </c>
      <c r="G8">
        <v>23.123154000000003</v>
      </c>
      <c r="H8">
        <f t="shared" si="0"/>
        <v>4.6246308000000003</v>
      </c>
      <c r="I8">
        <f t="shared" si="1"/>
        <v>0.52091873369701402</v>
      </c>
      <c r="J8">
        <f t="shared" si="2"/>
        <v>3.4990523399912523</v>
      </c>
    </row>
    <row r="9" spans="1:10" x14ac:dyDescent="0.25">
      <c r="A9">
        <v>8</v>
      </c>
      <c r="B9" t="s">
        <v>0</v>
      </c>
      <c r="C9">
        <v>30</v>
      </c>
      <c r="D9">
        <v>50</v>
      </c>
      <c r="E9">
        <v>11.9</v>
      </c>
      <c r="F9">
        <f>D9-'[1]Biometria Inicial'!C9</f>
        <v>20</v>
      </c>
      <c r="G9">
        <v>28.315479000000003</v>
      </c>
      <c r="H9">
        <f t="shared" si="0"/>
        <v>1.4157739500000002</v>
      </c>
      <c r="I9">
        <f t="shared" si="1"/>
        <v>1.4595017821885443</v>
      </c>
      <c r="J9">
        <f t="shared" si="2"/>
        <v>2.9670790708769914</v>
      </c>
    </row>
    <row r="10" spans="1:10" x14ac:dyDescent="0.25">
      <c r="A10">
        <v>9</v>
      </c>
      <c r="B10" t="s">
        <v>0</v>
      </c>
      <c r="C10">
        <v>30</v>
      </c>
      <c r="D10">
        <v>55</v>
      </c>
      <c r="E10">
        <v>11.9</v>
      </c>
      <c r="F10">
        <f>D10-'[1]Biometria Inicial'!C10</f>
        <v>25</v>
      </c>
      <c r="G10">
        <v>28.638557000000006</v>
      </c>
      <c r="H10">
        <f t="shared" si="0"/>
        <v>1.1455422800000001</v>
      </c>
      <c r="I10">
        <f t="shared" si="1"/>
        <v>1.7318165816294733</v>
      </c>
      <c r="J10">
        <f t="shared" si="2"/>
        <v>3.2637869779646902</v>
      </c>
    </row>
    <row r="11" spans="1:10" x14ac:dyDescent="0.25">
      <c r="A11">
        <v>10</v>
      </c>
      <c r="B11" t="s">
        <v>0</v>
      </c>
      <c r="C11">
        <v>30</v>
      </c>
      <c r="D11">
        <v>55</v>
      </c>
      <c r="E11">
        <v>11.5</v>
      </c>
      <c r="F11">
        <f>D11-'[1]Biometria Inicial'!C11</f>
        <v>25</v>
      </c>
      <c r="G11">
        <v>28.523172000000002</v>
      </c>
      <c r="H11">
        <f t="shared" si="0"/>
        <v>1.1409268800000001</v>
      </c>
      <c r="I11">
        <f t="shared" si="1"/>
        <v>1.7318165816294733</v>
      </c>
      <c r="J11">
        <f t="shared" si="2"/>
        <v>3.6163392783759352</v>
      </c>
    </row>
    <row r="12" spans="1:10" x14ac:dyDescent="0.25">
      <c r="A12">
        <v>11</v>
      </c>
      <c r="B12" t="s">
        <v>0</v>
      </c>
      <c r="C12">
        <v>30</v>
      </c>
      <c r="D12">
        <v>30</v>
      </c>
      <c r="E12">
        <v>11.3</v>
      </c>
      <c r="F12">
        <f>D12-'[1]Biometria Inicial'!C12</f>
        <v>0</v>
      </c>
      <c r="G12">
        <v>28.038555000000002</v>
      </c>
      <c r="I12">
        <f t="shared" si="1"/>
        <v>0</v>
      </c>
      <c r="J12">
        <f t="shared" si="2"/>
        <v>2.0791504868330861</v>
      </c>
    </row>
    <row r="13" spans="1:10" x14ac:dyDescent="0.25">
      <c r="A13">
        <v>12</v>
      </c>
      <c r="B13" t="s">
        <v>0</v>
      </c>
      <c r="C13">
        <v>25</v>
      </c>
      <c r="D13">
        <v>45</v>
      </c>
      <c r="E13">
        <v>10.6</v>
      </c>
      <c r="F13">
        <f>D13-'[1]Biometria Inicial'!C13</f>
        <v>20</v>
      </c>
      <c r="G13">
        <v>26.630858000000003</v>
      </c>
      <c r="H13">
        <f t="shared" ref="H13:H33" si="3">G13/F13</f>
        <v>1.3315429000000001</v>
      </c>
      <c r="I13">
        <f t="shared" si="1"/>
        <v>1.6793904711489116</v>
      </c>
      <c r="J13">
        <f t="shared" si="2"/>
        <v>3.7782867736453589</v>
      </c>
    </row>
    <row r="14" spans="1:10" x14ac:dyDescent="0.25">
      <c r="A14">
        <v>13</v>
      </c>
      <c r="B14" t="s">
        <v>0</v>
      </c>
      <c r="C14">
        <v>30</v>
      </c>
      <c r="D14">
        <v>50</v>
      </c>
      <c r="E14">
        <v>11</v>
      </c>
      <c r="F14">
        <f>D14-'[1]Biometria Inicial'!C14</f>
        <v>20</v>
      </c>
      <c r="G14">
        <v>28.615480000000005</v>
      </c>
      <c r="H14">
        <f t="shared" si="3"/>
        <v>1.4307740000000002</v>
      </c>
      <c r="I14">
        <f t="shared" si="1"/>
        <v>1.4595017821885443</v>
      </c>
      <c r="J14">
        <f t="shared" si="2"/>
        <v>3.7565740045078884</v>
      </c>
    </row>
    <row r="15" spans="1:10" x14ac:dyDescent="0.25">
      <c r="A15">
        <v>14</v>
      </c>
      <c r="B15" t="s">
        <v>0</v>
      </c>
      <c r="C15">
        <v>30</v>
      </c>
      <c r="D15">
        <v>45</v>
      </c>
      <c r="E15">
        <v>11</v>
      </c>
      <c r="F15">
        <f>D15-'[1]Biometria Inicial'!C15</f>
        <v>15</v>
      </c>
      <c r="G15">
        <v>28.223171000000004</v>
      </c>
      <c r="H15">
        <f t="shared" si="3"/>
        <v>1.8815447333333337</v>
      </c>
      <c r="I15">
        <f t="shared" si="1"/>
        <v>1.1584717374518976</v>
      </c>
      <c r="J15">
        <f t="shared" si="2"/>
        <v>3.3809166040570999</v>
      </c>
    </row>
    <row r="16" spans="1:10" x14ac:dyDescent="0.25">
      <c r="A16">
        <v>15</v>
      </c>
      <c r="B16" t="s">
        <v>0</v>
      </c>
      <c r="C16">
        <v>25</v>
      </c>
      <c r="D16">
        <v>35</v>
      </c>
      <c r="E16">
        <v>9.6</v>
      </c>
      <c r="F16">
        <f>D16-'[1]Biometria Inicial'!C16</f>
        <v>10</v>
      </c>
      <c r="G16">
        <v>21.115455000000001</v>
      </c>
      <c r="H16">
        <f t="shared" si="3"/>
        <v>2.1115455000000001</v>
      </c>
      <c r="I16">
        <f t="shared" si="1"/>
        <v>0.96134924748917994</v>
      </c>
      <c r="J16">
        <f t="shared" si="2"/>
        <v>3.9559823495370372</v>
      </c>
    </row>
    <row r="17" spans="1:10" x14ac:dyDescent="0.25">
      <c r="A17">
        <v>16</v>
      </c>
      <c r="B17" t="s">
        <v>1</v>
      </c>
      <c r="C17">
        <v>35</v>
      </c>
      <c r="D17">
        <v>50</v>
      </c>
      <c r="E17">
        <v>11.1</v>
      </c>
      <c r="F17">
        <f>D17-'[1]Biometria Inicial'!C17</f>
        <v>15</v>
      </c>
      <c r="G17">
        <v>27.692400000000006</v>
      </c>
      <c r="H17">
        <f t="shared" si="3"/>
        <v>1.8461600000000005</v>
      </c>
      <c r="I17">
        <f t="shared" si="1"/>
        <v>1.0190712683963785</v>
      </c>
      <c r="J17">
        <f t="shared" si="2"/>
        <v>3.6559569065047524</v>
      </c>
    </row>
    <row r="18" spans="1:10" x14ac:dyDescent="0.25">
      <c r="A18">
        <v>17</v>
      </c>
      <c r="B18" t="s">
        <v>1</v>
      </c>
      <c r="C18">
        <v>35</v>
      </c>
      <c r="D18">
        <v>55</v>
      </c>
      <c r="E18">
        <v>11.5</v>
      </c>
      <c r="F18">
        <f>D18-'[1]Biometria Inicial'!C18</f>
        <v>20</v>
      </c>
      <c r="G18">
        <v>28.823173000000004</v>
      </c>
      <c r="H18">
        <f t="shared" si="3"/>
        <v>1.4411586500000002</v>
      </c>
      <c r="I18">
        <f t="shared" si="1"/>
        <v>1.2913860678373075</v>
      </c>
      <c r="J18">
        <f t="shared" si="2"/>
        <v>3.6163392783759352</v>
      </c>
    </row>
    <row r="19" spans="1:10" x14ac:dyDescent="0.25">
      <c r="A19">
        <v>18</v>
      </c>
      <c r="B19" t="s">
        <v>1</v>
      </c>
      <c r="C19">
        <v>35</v>
      </c>
      <c r="D19">
        <v>55</v>
      </c>
      <c r="E19">
        <v>12.5</v>
      </c>
      <c r="F19">
        <f>D19-'[1]Biometria Inicial'!C19</f>
        <v>20</v>
      </c>
      <c r="G19">
        <v>28.753942000000006</v>
      </c>
      <c r="H19">
        <f t="shared" si="3"/>
        <v>1.4376971000000003</v>
      </c>
      <c r="I19">
        <f t="shared" si="1"/>
        <v>1.2913860678373075</v>
      </c>
      <c r="J19">
        <f t="shared" si="2"/>
        <v>2.8160000000000003</v>
      </c>
    </row>
    <row r="20" spans="1:10" x14ac:dyDescent="0.25">
      <c r="A20">
        <v>19</v>
      </c>
      <c r="B20" t="s">
        <v>1</v>
      </c>
      <c r="C20">
        <v>30</v>
      </c>
      <c r="D20">
        <v>40</v>
      </c>
      <c r="E20">
        <v>10.5</v>
      </c>
      <c r="F20">
        <f>D20-'[1]Biometria Inicial'!C20</f>
        <v>10</v>
      </c>
      <c r="G20">
        <v>20.953916</v>
      </c>
      <c r="H20">
        <f t="shared" si="3"/>
        <v>2.0953916000000001</v>
      </c>
      <c r="I20">
        <f t="shared" si="1"/>
        <v>0.82194877843365932</v>
      </c>
      <c r="J20">
        <f t="shared" si="2"/>
        <v>3.4553503941259041</v>
      </c>
    </row>
    <row r="21" spans="1:10" x14ac:dyDescent="0.25">
      <c r="A21">
        <v>20</v>
      </c>
      <c r="B21" t="s">
        <v>1</v>
      </c>
      <c r="C21">
        <v>25</v>
      </c>
      <c r="D21">
        <v>45</v>
      </c>
      <c r="E21">
        <v>10.9</v>
      </c>
      <c r="F21">
        <f>D21-'[1]Biometria Inicial'!C21</f>
        <v>20</v>
      </c>
      <c r="G21">
        <v>28.038555000000006</v>
      </c>
      <c r="H21">
        <f t="shared" si="3"/>
        <v>1.4019277500000003</v>
      </c>
      <c r="I21">
        <f t="shared" si="1"/>
        <v>1.6793904711489116</v>
      </c>
      <c r="J21">
        <f t="shared" si="2"/>
        <v>3.4748256602747891</v>
      </c>
    </row>
    <row r="22" spans="1:10" x14ac:dyDescent="0.25">
      <c r="A22">
        <v>21</v>
      </c>
      <c r="B22" t="s">
        <v>1</v>
      </c>
      <c r="C22">
        <v>25</v>
      </c>
      <c r="D22">
        <v>55</v>
      </c>
      <c r="E22">
        <v>11.5</v>
      </c>
      <c r="F22">
        <f>D22-'[1]Biometria Inicial'!C22</f>
        <v>30</v>
      </c>
      <c r="G22">
        <v>28.500095000000005</v>
      </c>
      <c r="H22">
        <f t="shared" si="3"/>
        <v>0.95000316666666684</v>
      </c>
      <c r="I22">
        <f t="shared" si="1"/>
        <v>2.2527353153264871</v>
      </c>
      <c r="J22">
        <f t="shared" si="2"/>
        <v>3.6163392783759352</v>
      </c>
    </row>
    <row r="23" spans="1:10" x14ac:dyDescent="0.25">
      <c r="A23">
        <v>22</v>
      </c>
      <c r="B23" t="s">
        <v>1</v>
      </c>
      <c r="C23">
        <v>30</v>
      </c>
      <c r="D23">
        <v>60</v>
      </c>
      <c r="E23">
        <v>12</v>
      </c>
      <c r="F23">
        <f>D23-'[1]Biometria Inicial'!C23</f>
        <v>30</v>
      </c>
      <c r="G23">
        <v>28.477018000000005</v>
      </c>
      <c r="H23">
        <f t="shared" si="3"/>
        <v>0.9492339333333335</v>
      </c>
      <c r="I23">
        <f t="shared" si="1"/>
        <v>1.980420515885557</v>
      </c>
      <c r="J23">
        <f t="shared" si="2"/>
        <v>3.4722222222222223</v>
      </c>
    </row>
    <row r="24" spans="1:10" x14ac:dyDescent="0.25">
      <c r="A24">
        <v>23</v>
      </c>
      <c r="B24" t="s">
        <v>1</v>
      </c>
      <c r="C24">
        <v>30</v>
      </c>
      <c r="D24">
        <v>55</v>
      </c>
      <c r="E24">
        <v>11.2</v>
      </c>
      <c r="F24">
        <f>D24-'[1]Biometria Inicial'!C24</f>
        <v>25</v>
      </c>
      <c r="G24">
        <v>28.753942000000006</v>
      </c>
      <c r="H24">
        <f t="shared" si="3"/>
        <v>1.1501576800000002</v>
      </c>
      <c r="I24">
        <f t="shared" si="1"/>
        <v>1.7318165816294733</v>
      </c>
      <c r="J24">
        <f t="shared" si="2"/>
        <v>3.9147913629737614</v>
      </c>
    </row>
    <row r="25" spans="1:10" x14ac:dyDescent="0.25">
      <c r="A25">
        <v>24</v>
      </c>
      <c r="B25" t="s">
        <v>1</v>
      </c>
      <c r="C25">
        <v>30</v>
      </c>
      <c r="D25">
        <v>45</v>
      </c>
      <c r="E25">
        <v>10.6</v>
      </c>
      <c r="F25">
        <f>D25-'[1]Biometria Inicial'!C25</f>
        <v>15</v>
      </c>
      <c r="G25">
        <v>27.577015000000003</v>
      </c>
      <c r="H25">
        <f t="shared" si="3"/>
        <v>1.8384676666666668</v>
      </c>
      <c r="I25">
        <f t="shared" si="1"/>
        <v>1.1584717374518976</v>
      </c>
      <c r="J25">
        <f t="shared" si="2"/>
        <v>3.7782867736453589</v>
      </c>
    </row>
    <row r="26" spans="1:10" x14ac:dyDescent="0.25">
      <c r="A26">
        <v>25</v>
      </c>
      <c r="B26" t="s">
        <v>1</v>
      </c>
      <c r="C26">
        <v>30</v>
      </c>
      <c r="D26">
        <v>45</v>
      </c>
      <c r="E26">
        <v>11</v>
      </c>
      <c r="F26">
        <f>D26-'[1]Biometria Inicial'!C26</f>
        <v>15</v>
      </c>
      <c r="G26">
        <v>24.715467000000004</v>
      </c>
      <c r="H26">
        <f t="shared" si="3"/>
        <v>1.6476978000000002</v>
      </c>
      <c r="I26">
        <f t="shared" si="1"/>
        <v>1.1584717374518976</v>
      </c>
      <c r="J26">
        <f t="shared" si="2"/>
        <v>3.3809166040570999</v>
      </c>
    </row>
    <row r="27" spans="1:10" x14ac:dyDescent="0.25">
      <c r="A27">
        <v>26</v>
      </c>
      <c r="B27" t="s">
        <v>1</v>
      </c>
      <c r="C27">
        <v>30</v>
      </c>
      <c r="D27">
        <v>50</v>
      </c>
      <c r="E27">
        <v>11.9</v>
      </c>
      <c r="F27">
        <f>D27-'[1]Biometria Inicial'!C27</f>
        <v>20</v>
      </c>
      <c r="G27">
        <v>28.823173000000004</v>
      </c>
      <c r="H27">
        <f t="shared" si="3"/>
        <v>1.4411586500000002</v>
      </c>
      <c r="I27">
        <f t="shared" si="1"/>
        <v>1.4595017821885443</v>
      </c>
      <c r="J27">
        <f t="shared" si="2"/>
        <v>2.9670790708769914</v>
      </c>
    </row>
    <row r="28" spans="1:10" x14ac:dyDescent="0.25">
      <c r="A28">
        <v>27</v>
      </c>
      <c r="B28" t="s">
        <v>1</v>
      </c>
      <c r="C28">
        <v>30</v>
      </c>
      <c r="D28">
        <v>35</v>
      </c>
      <c r="E28">
        <v>10</v>
      </c>
      <c r="F28">
        <f>D28-'[1]Biometria Inicial'!C28</f>
        <v>5</v>
      </c>
      <c r="G28">
        <v>21.207763000000003</v>
      </c>
      <c r="H28">
        <f t="shared" si="3"/>
        <v>4.2415526000000003</v>
      </c>
      <c r="I28">
        <f t="shared" si="1"/>
        <v>0.44043051379216586</v>
      </c>
      <c r="J28">
        <f t="shared" si="2"/>
        <v>3.5000000000000004</v>
      </c>
    </row>
    <row r="29" spans="1:10" x14ac:dyDescent="0.25">
      <c r="A29">
        <v>28</v>
      </c>
      <c r="B29" t="s">
        <v>1</v>
      </c>
      <c r="C29">
        <v>30</v>
      </c>
      <c r="D29">
        <v>35</v>
      </c>
      <c r="E29">
        <v>10</v>
      </c>
      <c r="F29">
        <f>D29-'[1]Biometria Inicial'!C29</f>
        <v>5</v>
      </c>
      <c r="G29">
        <v>24.784698000000002</v>
      </c>
      <c r="H29">
        <f t="shared" si="3"/>
        <v>4.9569396000000001</v>
      </c>
      <c r="I29">
        <f t="shared" si="1"/>
        <v>0.44043051379216586</v>
      </c>
      <c r="J29">
        <f t="shared" si="2"/>
        <v>3.5000000000000004</v>
      </c>
    </row>
    <row r="30" spans="1:10" x14ac:dyDescent="0.25">
      <c r="A30">
        <v>29</v>
      </c>
      <c r="B30" t="s">
        <v>1</v>
      </c>
      <c r="C30">
        <v>25</v>
      </c>
      <c r="D30">
        <v>40</v>
      </c>
      <c r="E30">
        <v>10.199999999999999</v>
      </c>
      <c r="F30">
        <f>D30-'[1]Biometria Inicial'!C30</f>
        <v>15</v>
      </c>
      <c r="G30">
        <v>25.453931000000004</v>
      </c>
      <c r="H30">
        <f t="shared" si="3"/>
        <v>1.6969287333333336</v>
      </c>
      <c r="I30">
        <f t="shared" si="1"/>
        <v>1.3428675121306735</v>
      </c>
      <c r="J30">
        <f t="shared" si="2"/>
        <v>3.7692893381881789</v>
      </c>
    </row>
    <row r="31" spans="1:10" x14ac:dyDescent="0.25">
      <c r="A31">
        <v>30</v>
      </c>
      <c r="B31" t="s">
        <v>1</v>
      </c>
      <c r="C31">
        <v>25</v>
      </c>
      <c r="D31">
        <v>50</v>
      </c>
      <c r="E31">
        <v>11.5</v>
      </c>
      <c r="F31">
        <f>D31-'[1]Biometria Inicial'!C31</f>
        <v>25</v>
      </c>
      <c r="G31">
        <v>28.684711000000004</v>
      </c>
      <c r="H31">
        <f t="shared" si="3"/>
        <v>1.1473884400000001</v>
      </c>
      <c r="I31">
        <f t="shared" si="1"/>
        <v>1.9804205158855583</v>
      </c>
      <c r="J31">
        <f t="shared" si="2"/>
        <v>3.2875811621599409</v>
      </c>
    </row>
    <row r="32" spans="1:10" x14ac:dyDescent="0.25">
      <c r="A32">
        <v>31</v>
      </c>
      <c r="B32" t="s">
        <v>2</v>
      </c>
      <c r="C32">
        <v>25</v>
      </c>
      <c r="D32">
        <v>50</v>
      </c>
      <c r="E32">
        <v>11.1</v>
      </c>
      <c r="F32">
        <f>D32-'[1]Biometria Inicial'!C32</f>
        <v>25</v>
      </c>
      <c r="G32">
        <v>28.823173000000004</v>
      </c>
      <c r="H32">
        <f t="shared" si="3"/>
        <v>1.1529269200000001</v>
      </c>
      <c r="I32">
        <f t="shared" si="1"/>
        <v>1.9804205158855583</v>
      </c>
      <c r="J32">
        <f t="shared" si="2"/>
        <v>3.6559569065047524</v>
      </c>
    </row>
    <row r="33" spans="1:10" x14ac:dyDescent="0.25">
      <c r="A33">
        <v>32</v>
      </c>
      <c r="B33" t="s">
        <v>2</v>
      </c>
      <c r="C33">
        <v>25</v>
      </c>
      <c r="D33">
        <v>45</v>
      </c>
      <c r="E33">
        <v>10.7</v>
      </c>
      <c r="F33">
        <f>D33-'[1]Biometria Inicial'!C33</f>
        <v>20</v>
      </c>
      <c r="G33">
        <v>26.538550000000001</v>
      </c>
      <c r="H33">
        <f t="shared" si="3"/>
        <v>1.3269275</v>
      </c>
      <c r="I33">
        <f t="shared" si="1"/>
        <v>1.6793904711489116</v>
      </c>
      <c r="J33">
        <f t="shared" si="2"/>
        <v>3.6733404460088348</v>
      </c>
    </row>
    <row r="34" spans="1:10" x14ac:dyDescent="0.25">
      <c r="A34">
        <v>33</v>
      </c>
      <c r="B34" t="s">
        <v>2</v>
      </c>
      <c r="C34">
        <v>25</v>
      </c>
      <c r="G34">
        <v>28.615480000000005</v>
      </c>
    </row>
    <row r="35" spans="1:10" x14ac:dyDescent="0.25">
      <c r="A35">
        <v>34</v>
      </c>
      <c r="B35" t="s">
        <v>2</v>
      </c>
      <c r="C35">
        <v>25</v>
      </c>
      <c r="D35">
        <v>40</v>
      </c>
      <c r="E35">
        <v>10.55</v>
      </c>
      <c r="F35">
        <f>D35-'[1]Biometria Inicial'!C35</f>
        <v>15</v>
      </c>
      <c r="G35">
        <v>25.638547000000003</v>
      </c>
      <c r="H35">
        <f t="shared" ref="H35:H43" si="4">G35/F35</f>
        <v>1.7092364666666668</v>
      </c>
      <c r="I35">
        <f t="shared" si="1"/>
        <v>1.3428675121306735</v>
      </c>
      <c r="J35">
        <f t="shared" si="2"/>
        <v>3.4064546567352902</v>
      </c>
    </row>
    <row r="36" spans="1:10" x14ac:dyDescent="0.25">
      <c r="A36">
        <v>35</v>
      </c>
      <c r="B36" t="s">
        <v>2</v>
      </c>
      <c r="C36">
        <v>30</v>
      </c>
      <c r="D36">
        <v>50</v>
      </c>
      <c r="E36">
        <v>11.3</v>
      </c>
      <c r="F36">
        <f>D36-'[1]Biometria Inicial'!C36</f>
        <v>20</v>
      </c>
      <c r="G36">
        <v>28.292402000000003</v>
      </c>
      <c r="H36">
        <f t="shared" si="4"/>
        <v>1.4146201</v>
      </c>
      <c r="I36">
        <f t="shared" si="1"/>
        <v>1.4595017821885443</v>
      </c>
      <c r="J36">
        <f t="shared" si="2"/>
        <v>3.465250811388477</v>
      </c>
    </row>
    <row r="37" spans="1:10" x14ac:dyDescent="0.25">
      <c r="A37">
        <v>36</v>
      </c>
      <c r="B37" t="s">
        <v>2</v>
      </c>
      <c r="C37">
        <v>30</v>
      </c>
      <c r="D37">
        <v>40</v>
      </c>
      <c r="E37">
        <v>10.5</v>
      </c>
      <c r="F37">
        <f>D37-'[1]Biometria Inicial'!C37</f>
        <v>10</v>
      </c>
      <c r="G37">
        <v>23.723156000000003</v>
      </c>
      <c r="H37">
        <f t="shared" si="4"/>
        <v>2.3723156000000003</v>
      </c>
      <c r="I37">
        <f t="shared" si="1"/>
        <v>0.82194877843365932</v>
      </c>
      <c r="J37">
        <f t="shared" si="2"/>
        <v>3.4553503941259041</v>
      </c>
    </row>
    <row r="38" spans="1:10" x14ac:dyDescent="0.25">
      <c r="A38">
        <v>37</v>
      </c>
      <c r="B38" t="s">
        <v>2</v>
      </c>
      <c r="C38">
        <v>30</v>
      </c>
      <c r="D38">
        <v>55</v>
      </c>
      <c r="E38">
        <v>11.9</v>
      </c>
      <c r="F38">
        <f>D38-'[1]Biometria Inicial'!C38</f>
        <v>25</v>
      </c>
      <c r="G38">
        <v>28.430864000000003</v>
      </c>
      <c r="H38">
        <f t="shared" si="4"/>
        <v>1.1372345600000002</v>
      </c>
      <c r="I38">
        <f t="shared" si="1"/>
        <v>1.7318165816294733</v>
      </c>
      <c r="J38">
        <f t="shared" si="2"/>
        <v>3.2637869779646902</v>
      </c>
    </row>
    <row r="39" spans="1:10" x14ac:dyDescent="0.25">
      <c r="A39">
        <v>38</v>
      </c>
      <c r="B39" t="s">
        <v>2</v>
      </c>
      <c r="C39">
        <v>30</v>
      </c>
      <c r="D39">
        <v>50</v>
      </c>
      <c r="E39">
        <v>11.4</v>
      </c>
      <c r="F39">
        <f>D39-'[1]Biometria Inicial'!C39</f>
        <v>20</v>
      </c>
      <c r="G39">
        <v>28.800096000000003</v>
      </c>
      <c r="H39">
        <f t="shared" si="4"/>
        <v>1.4400048000000001</v>
      </c>
      <c r="I39">
        <f t="shared" si="1"/>
        <v>1.4595017821885443</v>
      </c>
      <c r="J39">
        <f t="shared" si="2"/>
        <v>3.3748575810100809</v>
      </c>
    </row>
    <row r="40" spans="1:10" x14ac:dyDescent="0.25">
      <c r="A40">
        <v>39</v>
      </c>
      <c r="B40" t="s">
        <v>2</v>
      </c>
      <c r="C40">
        <v>30</v>
      </c>
      <c r="D40">
        <v>45</v>
      </c>
      <c r="E40">
        <v>10.6</v>
      </c>
      <c r="F40">
        <f>D40-'[1]Biometria Inicial'!C40</f>
        <v>15</v>
      </c>
      <c r="G40">
        <v>24.623159000000001</v>
      </c>
      <c r="H40">
        <f t="shared" si="4"/>
        <v>1.6415439333333335</v>
      </c>
      <c r="I40">
        <f t="shared" si="1"/>
        <v>1.1584717374518976</v>
      </c>
      <c r="J40">
        <f t="shared" si="2"/>
        <v>3.7782867736453589</v>
      </c>
    </row>
    <row r="41" spans="1:10" x14ac:dyDescent="0.25">
      <c r="A41">
        <v>40</v>
      </c>
      <c r="B41" t="s">
        <v>2</v>
      </c>
      <c r="C41">
        <v>30</v>
      </c>
      <c r="D41">
        <v>55</v>
      </c>
      <c r="E41">
        <v>11.6</v>
      </c>
      <c r="F41">
        <f>D41-'[1]Biometria Inicial'!C41</f>
        <v>25</v>
      </c>
      <c r="G41">
        <v>28.823173000000004</v>
      </c>
      <c r="H41">
        <f t="shared" si="4"/>
        <v>1.1529269200000001</v>
      </c>
      <c r="I41">
        <f t="shared" si="1"/>
        <v>1.7318165816294733</v>
      </c>
      <c r="J41">
        <f t="shared" si="2"/>
        <v>3.5236172044774285</v>
      </c>
    </row>
    <row r="42" spans="1:10" x14ac:dyDescent="0.25">
      <c r="A42">
        <v>41</v>
      </c>
      <c r="B42" t="s">
        <v>2</v>
      </c>
      <c r="C42">
        <v>35</v>
      </c>
      <c r="D42">
        <v>45</v>
      </c>
      <c r="E42">
        <v>11.1</v>
      </c>
      <c r="F42">
        <f>D42-'[1]Biometria Inicial'!C42</f>
        <v>10</v>
      </c>
      <c r="G42">
        <v>22.130843000000002</v>
      </c>
      <c r="H42">
        <f t="shared" si="4"/>
        <v>2.2130843000000002</v>
      </c>
      <c r="I42">
        <f t="shared" si="1"/>
        <v>0.71804122365973178</v>
      </c>
      <c r="J42">
        <f t="shared" si="2"/>
        <v>3.290361215854277</v>
      </c>
    </row>
    <row r="43" spans="1:10" x14ac:dyDescent="0.25">
      <c r="A43">
        <v>42</v>
      </c>
      <c r="B43" t="s">
        <v>2</v>
      </c>
      <c r="C43">
        <v>30</v>
      </c>
      <c r="D43">
        <v>45</v>
      </c>
      <c r="E43">
        <v>10.6</v>
      </c>
      <c r="F43">
        <f>D43-'[1]Biometria Inicial'!C43</f>
        <v>15</v>
      </c>
      <c r="G43">
        <v>28.200094000000004</v>
      </c>
      <c r="H43">
        <f t="shared" si="4"/>
        <v>1.8800062666666668</v>
      </c>
      <c r="I43">
        <f t="shared" si="1"/>
        <v>1.1584717374518976</v>
      </c>
      <c r="J43">
        <f t="shared" si="2"/>
        <v>3.7782867736453589</v>
      </c>
    </row>
    <row r="44" spans="1:10" x14ac:dyDescent="0.25">
      <c r="A44">
        <v>43</v>
      </c>
      <c r="B44" t="s">
        <v>2</v>
      </c>
      <c r="C44">
        <v>30</v>
      </c>
      <c r="D44">
        <v>30</v>
      </c>
      <c r="E44">
        <v>10</v>
      </c>
      <c r="F44">
        <f>D44-'[1]Biometria Inicial'!C44</f>
        <v>0</v>
      </c>
      <c r="G44">
        <v>20.100067000000003</v>
      </c>
      <c r="I44">
        <f t="shared" si="1"/>
        <v>0</v>
      </c>
      <c r="J44">
        <f t="shared" si="2"/>
        <v>3</v>
      </c>
    </row>
    <row r="45" spans="1:10" x14ac:dyDescent="0.25">
      <c r="A45">
        <v>44</v>
      </c>
      <c r="B45" t="s">
        <v>2</v>
      </c>
      <c r="C45">
        <v>30</v>
      </c>
      <c r="D45">
        <v>44</v>
      </c>
      <c r="E45">
        <v>11.1</v>
      </c>
      <c r="F45">
        <f>D45-'[1]Biometria Inicial'!C45</f>
        <v>14</v>
      </c>
      <c r="G45">
        <v>25.292392000000007</v>
      </c>
      <c r="H45">
        <f t="shared" ref="H45:H61" si="5">G45/F45</f>
        <v>1.8065994285714291</v>
      </c>
      <c r="I45">
        <f t="shared" si="1"/>
        <v>1.0942635778745873</v>
      </c>
      <c r="J45">
        <f t="shared" si="2"/>
        <v>3.2172420777241819</v>
      </c>
    </row>
    <row r="46" spans="1:10" x14ac:dyDescent="0.25">
      <c r="A46">
        <v>45</v>
      </c>
      <c r="B46" t="s">
        <v>2</v>
      </c>
      <c r="C46">
        <v>25</v>
      </c>
      <c r="D46">
        <v>40</v>
      </c>
      <c r="E46">
        <v>10.6</v>
      </c>
      <c r="F46">
        <f>D46-'[1]Biometria Inicial'!C46</f>
        <v>15</v>
      </c>
      <c r="G46">
        <v>22.107766000000002</v>
      </c>
      <c r="H46">
        <f t="shared" si="5"/>
        <v>1.4738510666666669</v>
      </c>
      <c r="I46">
        <f t="shared" si="1"/>
        <v>1.3428675121306735</v>
      </c>
      <c r="J46">
        <f t="shared" si="2"/>
        <v>3.3584771321292077</v>
      </c>
    </row>
    <row r="47" spans="1:10" x14ac:dyDescent="0.25">
      <c r="A47">
        <v>46</v>
      </c>
      <c r="B47" t="s">
        <v>3</v>
      </c>
      <c r="C47">
        <v>25</v>
      </c>
      <c r="D47">
        <v>30</v>
      </c>
      <c r="E47">
        <v>10</v>
      </c>
      <c r="F47">
        <f>D47-'[1]Biometria Inicial'!C47</f>
        <v>5</v>
      </c>
      <c r="G47">
        <v>19.984681999999999</v>
      </c>
      <c r="H47">
        <f t="shared" si="5"/>
        <v>3.9969364000000001</v>
      </c>
      <c r="I47">
        <f t="shared" si="1"/>
        <v>0.52091873369701402</v>
      </c>
      <c r="J47">
        <f t="shared" si="2"/>
        <v>3</v>
      </c>
    </row>
    <row r="48" spans="1:10" x14ac:dyDescent="0.25">
      <c r="A48">
        <v>47</v>
      </c>
      <c r="B48" t="s">
        <v>3</v>
      </c>
      <c r="C48">
        <v>25</v>
      </c>
      <c r="D48">
        <v>40</v>
      </c>
      <c r="E48">
        <v>10.199999999999999</v>
      </c>
      <c r="F48">
        <f>D48-'[1]Biometria Inicial'!C48</f>
        <v>15</v>
      </c>
      <c r="G48">
        <v>26.584704000000002</v>
      </c>
      <c r="H48">
        <f t="shared" si="5"/>
        <v>1.7723136000000002</v>
      </c>
      <c r="I48">
        <f t="shared" si="1"/>
        <v>1.3428675121306735</v>
      </c>
      <c r="J48">
        <f t="shared" si="2"/>
        <v>3.7692893381881789</v>
      </c>
    </row>
    <row r="49" spans="1:10" x14ac:dyDescent="0.25">
      <c r="A49">
        <v>48</v>
      </c>
      <c r="B49" t="s">
        <v>3</v>
      </c>
      <c r="C49">
        <v>25</v>
      </c>
      <c r="D49">
        <v>35</v>
      </c>
      <c r="E49">
        <v>10.4</v>
      </c>
      <c r="F49">
        <f>D49-'[1]Biometria Inicial'!C49</f>
        <v>10</v>
      </c>
      <c r="G49">
        <v>20.607761</v>
      </c>
      <c r="H49">
        <f t="shared" si="5"/>
        <v>2.0607761</v>
      </c>
      <c r="I49">
        <f t="shared" si="1"/>
        <v>0.96134924748917994</v>
      </c>
      <c r="J49">
        <f t="shared" si="2"/>
        <v>3.1114872553482016</v>
      </c>
    </row>
    <row r="50" spans="1:10" x14ac:dyDescent="0.25">
      <c r="A50">
        <v>49</v>
      </c>
      <c r="B50" t="s">
        <v>3</v>
      </c>
      <c r="C50">
        <v>25</v>
      </c>
      <c r="D50">
        <v>35</v>
      </c>
      <c r="E50">
        <v>9.9</v>
      </c>
      <c r="F50">
        <f>D50-'[1]Biometria Inicial'!C50</f>
        <v>10</v>
      </c>
      <c r="G50">
        <v>21.507764000000002</v>
      </c>
      <c r="H50">
        <f t="shared" si="5"/>
        <v>2.1507764000000003</v>
      </c>
      <c r="I50">
        <f t="shared" si="1"/>
        <v>0.96134924748917994</v>
      </c>
      <c r="J50">
        <f t="shared" si="2"/>
        <v>3.6071355324492758</v>
      </c>
    </row>
    <row r="51" spans="1:10" x14ac:dyDescent="0.25">
      <c r="A51">
        <v>50</v>
      </c>
      <c r="B51" t="s">
        <v>3</v>
      </c>
      <c r="C51">
        <v>35</v>
      </c>
      <c r="D51">
        <v>60</v>
      </c>
      <c r="E51">
        <v>12</v>
      </c>
      <c r="F51">
        <f>D51-'[1]Biometria Inicial'!C51</f>
        <v>25</v>
      </c>
      <c r="G51">
        <v>28.292402000000006</v>
      </c>
      <c r="H51">
        <f t="shared" si="5"/>
        <v>1.1316960800000002</v>
      </c>
      <c r="I51">
        <f t="shared" si="1"/>
        <v>1.5399900020933912</v>
      </c>
      <c r="J51">
        <f t="shared" si="2"/>
        <v>3.4722222222222223</v>
      </c>
    </row>
    <row r="52" spans="1:10" x14ac:dyDescent="0.25">
      <c r="A52">
        <v>51</v>
      </c>
      <c r="B52" t="s">
        <v>3</v>
      </c>
      <c r="C52">
        <v>30</v>
      </c>
      <c r="D52">
        <v>55</v>
      </c>
      <c r="E52">
        <v>11.8</v>
      </c>
      <c r="F52">
        <f>D52-'[1]Biometria Inicial'!C52</f>
        <v>25</v>
      </c>
      <c r="G52">
        <v>28.638557000000006</v>
      </c>
      <c r="H52">
        <f t="shared" si="5"/>
        <v>1.1455422800000001</v>
      </c>
      <c r="I52">
        <f t="shared" si="1"/>
        <v>1.7318165816294733</v>
      </c>
      <c r="J52">
        <f t="shared" si="2"/>
        <v>3.3474697997360976</v>
      </c>
    </row>
    <row r="53" spans="1:10" x14ac:dyDescent="0.25">
      <c r="A53">
        <v>52</v>
      </c>
      <c r="B53" t="s">
        <v>3</v>
      </c>
      <c r="C53">
        <v>30</v>
      </c>
      <c r="D53">
        <v>55</v>
      </c>
      <c r="E53">
        <v>12</v>
      </c>
      <c r="F53">
        <f>D53-'[1]Biometria Inicial'!C53</f>
        <v>25</v>
      </c>
      <c r="G53">
        <v>28.800096000000007</v>
      </c>
      <c r="H53">
        <f t="shared" si="5"/>
        <v>1.1520038400000003</v>
      </c>
      <c r="I53">
        <f t="shared" si="1"/>
        <v>1.7318165816294733</v>
      </c>
      <c r="J53">
        <f t="shared" si="2"/>
        <v>3.1828703703703707</v>
      </c>
    </row>
    <row r="54" spans="1:10" x14ac:dyDescent="0.25">
      <c r="A54">
        <v>53</v>
      </c>
      <c r="B54" t="s">
        <v>3</v>
      </c>
      <c r="C54">
        <v>30</v>
      </c>
      <c r="D54">
        <v>60</v>
      </c>
      <c r="E54">
        <v>11.8</v>
      </c>
      <c r="F54">
        <f>D54-'[1]Biometria Inicial'!C54</f>
        <v>30</v>
      </c>
      <c r="G54">
        <v>28.823173000000004</v>
      </c>
      <c r="H54">
        <f t="shared" si="5"/>
        <v>0.96077243333333351</v>
      </c>
      <c r="I54">
        <f t="shared" si="1"/>
        <v>1.980420515885557</v>
      </c>
      <c r="J54">
        <f t="shared" si="2"/>
        <v>3.6517852360757428</v>
      </c>
    </row>
    <row r="55" spans="1:10" x14ac:dyDescent="0.25">
      <c r="A55">
        <v>54</v>
      </c>
      <c r="B55" t="s">
        <v>3</v>
      </c>
      <c r="C55">
        <v>30</v>
      </c>
      <c r="D55">
        <v>45</v>
      </c>
      <c r="E55">
        <v>10.9</v>
      </c>
      <c r="F55">
        <f>D55-'[1]Biometria Inicial'!C55</f>
        <v>15</v>
      </c>
      <c r="G55">
        <v>28.523172000000006</v>
      </c>
      <c r="H55">
        <f t="shared" si="5"/>
        <v>1.9015448000000004</v>
      </c>
      <c r="I55">
        <f t="shared" si="1"/>
        <v>1.1584717374518976</v>
      </c>
      <c r="J55">
        <f t="shared" si="2"/>
        <v>3.4748256602747891</v>
      </c>
    </row>
    <row r="56" spans="1:10" x14ac:dyDescent="0.25">
      <c r="A56">
        <v>55</v>
      </c>
      <c r="B56" t="s">
        <v>3</v>
      </c>
      <c r="C56">
        <v>30</v>
      </c>
      <c r="D56">
        <v>55</v>
      </c>
      <c r="E56">
        <v>11.5</v>
      </c>
      <c r="F56">
        <f>D56-'[1]Biometria Inicial'!C56</f>
        <v>25</v>
      </c>
      <c r="G56">
        <v>28.823173000000004</v>
      </c>
      <c r="H56">
        <f t="shared" si="5"/>
        <v>1.1529269200000001</v>
      </c>
      <c r="I56">
        <f t="shared" si="1"/>
        <v>1.7318165816294733</v>
      </c>
      <c r="J56">
        <f t="shared" si="2"/>
        <v>3.6163392783759352</v>
      </c>
    </row>
    <row r="57" spans="1:10" x14ac:dyDescent="0.25">
      <c r="A57">
        <v>56</v>
      </c>
      <c r="B57" t="s">
        <v>3</v>
      </c>
      <c r="C57">
        <v>30</v>
      </c>
      <c r="D57">
        <v>55</v>
      </c>
      <c r="E57">
        <v>11.5</v>
      </c>
      <c r="F57">
        <f>D57-'[1]Biometria Inicial'!C57</f>
        <v>25</v>
      </c>
      <c r="G57">
        <v>28.800096000000003</v>
      </c>
      <c r="H57">
        <f t="shared" si="5"/>
        <v>1.1520038400000001</v>
      </c>
      <c r="I57">
        <f t="shared" si="1"/>
        <v>1.7318165816294733</v>
      </c>
      <c r="J57">
        <f t="shared" si="2"/>
        <v>3.6163392783759352</v>
      </c>
    </row>
    <row r="58" spans="1:10" x14ac:dyDescent="0.25">
      <c r="A58">
        <v>57</v>
      </c>
      <c r="B58" t="s">
        <v>3</v>
      </c>
      <c r="C58">
        <v>30</v>
      </c>
      <c r="D58">
        <v>40</v>
      </c>
      <c r="E58">
        <v>10.44</v>
      </c>
      <c r="F58">
        <f>D58-'[1]Biometria Inicial'!C58</f>
        <v>10</v>
      </c>
      <c r="G58">
        <v>23.492386000000003</v>
      </c>
      <c r="H58">
        <f t="shared" si="5"/>
        <v>2.3492386000000005</v>
      </c>
      <c r="I58">
        <f t="shared" si="1"/>
        <v>0.82194877843365932</v>
      </c>
      <c r="J58">
        <f t="shared" si="2"/>
        <v>3.5152684419278506</v>
      </c>
    </row>
    <row r="59" spans="1:10" x14ac:dyDescent="0.25">
      <c r="A59">
        <v>58</v>
      </c>
      <c r="B59" t="s">
        <v>3</v>
      </c>
      <c r="C59">
        <v>25</v>
      </c>
      <c r="D59">
        <v>45</v>
      </c>
      <c r="E59">
        <v>11</v>
      </c>
      <c r="F59">
        <f>D59-'[1]Biometria Inicial'!C59</f>
        <v>20</v>
      </c>
      <c r="G59">
        <v>26.307780000000001</v>
      </c>
      <c r="H59">
        <f t="shared" si="5"/>
        <v>1.3153890000000001</v>
      </c>
      <c r="I59">
        <f t="shared" si="1"/>
        <v>1.6793904711489116</v>
      </c>
      <c r="J59">
        <f t="shared" si="2"/>
        <v>3.3809166040570999</v>
      </c>
    </row>
    <row r="60" spans="1:10" x14ac:dyDescent="0.25">
      <c r="A60">
        <v>59</v>
      </c>
      <c r="B60" t="s">
        <v>3</v>
      </c>
      <c r="C60">
        <v>30</v>
      </c>
      <c r="D60">
        <v>35</v>
      </c>
      <c r="E60">
        <v>10.199999999999999</v>
      </c>
      <c r="F60">
        <f>D60-'[1]Biometria Inicial'!C60</f>
        <v>5</v>
      </c>
      <c r="G60">
        <v>20.238529</v>
      </c>
      <c r="H60">
        <f t="shared" si="5"/>
        <v>4.0477058000000001</v>
      </c>
      <c r="I60">
        <f t="shared" si="1"/>
        <v>0.44043051379216586</v>
      </c>
      <c r="J60">
        <f t="shared" si="2"/>
        <v>3.2981281709146564</v>
      </c>
    </row>
    <row r="61" spans="1:10" x14ac:dyDescent="0.25">
      <c r="A61">
        <v>60</v>
      </c>
      <c r="B61" t="s">
        <v>3</v>
      </c>
      <c r="C61">
        <v>25</v>
      </c>
      <c r="D61">
        <v>35</v>
      </c>
      <c r="E61">
        <v>10</v>
      </c>
      <c r="F61">
        <f>D61-'[1]Biometria Inicial'!C61</f>
        <v>10</v>
      </c>
      <c r="G61">
        <v>22.984692000000003</v>
      </c>
      <c r="H61">
        <f t="shared" si="5"/>
        <v>2.2984692000000004</v>
      </c>
      <c r="I61">
        <f t="shared" si="1"/>
        <v>0.96134924748917994</v>
      </c>
      <c r="J61">
        <f t="shared" si="2"/>
        <v>3.5000000000000004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AE46-B109-4A45-BBCA-18B0350EC613}">
  <dimension ref="A1:O13"/>
  <sheetViews>
    <sheetView tabSelected="1" workbookViewId="0">
      <selection activeCell="O14" sqref="O14"/>
    </sheetView>
  </sheetViews>
  <sheetFormatPr defaultRowHeight="15" x14ac:dyDescent="0.25"/>
  <cols>
    <col min="1" max="1" width="10.28515625" bestFit="1" customWidth="1"/>
    <col min="2" max="2" width="12" bestFit="1" customWidth="1"/>
    <col min="3" max="3" width="22.42578125" bestFit="1" customWidth="1"/>
    <col min="4" max="4" width="3.5703125" customWidth="1"/>
    <col min="5" max="5" width="10.28515625" bestFit="1" customWidth="1"/>
    <col min="6" max="7" width="12" bestFit="1" customWidth="1"/>
    <col min="8" max="8" width="3.28515625" customWidth="1"/>
    <col min="9" max="9" width="10.28515625" bestFit="1" customWidth="1"/>
    <col min="10" max="11" width="12" bestFit="1" customWidth="1"/>
    <col min="12" max="12" width="2.5703125" customWidth="1"/>
    <col min="13" max="13" width="10.28515625" bestFit="1" customWidth="1"/>
    <col min="14" max="15" width="12" bestFit="1" customWidth="1"/>
  </cols>
  <sheetData>
    <row r="1" spans="1:15" x14ac:dyDescent="0.25">
      <c r="A1" s="1" t="s">
        <v>15</v>
      </c>
      <c r="B1" s="1"/>
      <c r="C1" s="1"/>
      <c r="E1" s="1" t="s">
        <v>16</v>
      </c>
      <c r="F1" s="1"/>
      <c r="G1" s="1"/>
      <c r="I1" s="1" t="s">
        <v>19</v>
      </c>
      <c r="J1" s="1"/>
      <c r="K1" s="1"/>
      <c r="M1" s="1" t="s">
        <v>20</v>
      </c>
      <c r="N1" s="1"/>
      <c r="O1" s="1"/>
    </row>
    <row r="2" spans="1:15" x14ac:dyDescent="0.25">
      <c r="A2" t="s">
        <v>13</v>
      </c>
      <c r="B2" t="s">
        <v>14</v>
      </c>
      <c r="C2" t="s">
        <v>17</v>
      </c>
      <c r="E2" t="s">
        <v>13</v>
      </c>
      <c r="F2" t="s">
        <v>14</v>
      </c>
      <c r="G2" t="s">
        <v>18</v>
      </c>
      <c r="I2" t="s">
        <v>13</v>
      </c>
      <c r="J2" t="s">
        <v>14</v>
      </c>
      <c r="K2" t="s">
        <v>18</v>
      </c>
      <c r="M2" t="s">
        <v>13</v>
      </c>
      <c r="N2" t="s">
        <v>14</v>
      </c>
      <c r="O2" t="s">
        <v>18</v>
      </c>
    </row>
    <row r="3" spans="1:15" x14ac:dyDescent="0.25">
      <c r="A3" t="s">
        <v>0</v>
      </c>
      <c r="B3">
        <f>AVERAGE('Data set'!C2:C16)</f>
        <v>30</v>
      </c>
      <c r="C3">
        <f>_xlfn.STDEV.S('Data set'!C2:C16)</f>
        <v>3.2732683535398857</v>
      </c>
      <c r="E3" t="s">
        <v>0</v>
      </c>
      <c r="F3">
        <f>AVERAGE('Data set'!D2:D16)</f>
        <v>47</v>
      </c>
      <c r="G3">
        <f>_xlfn.STDEV.S('Data set'!D2:D16)</f>
        <v>9.0237781127735754</v>
      </c>
      <c r="I3" t="s">
        <v>0</v>
      </c>
      <c r="J3">
        <f>AVERAGE('Data set'!E2:E16)</f>
        <v>11.04</v>
      </c>
      <c r="K3">
        <f>_xlfn.STDEV.S('Data set'!E2:E16)</f>
        <v>0.69672704226875781</v>
      </c>
      <c r="M3" t="s">
        <v>0</v>
      </c>
      <c r="N3">
        <f>AVERAGE('Data set'!F2:F16)</f>
        <v>17</v>
      </c>
      <c r="O3">
        <f>_xlfn.STDEV.S('Data set'!F2:F16)</f>
        <v>7.5118953286485182</v>
      </c>
    </row>
    <row r="4" spans="1:15" x14ac:dyDescent="0.25">
      <c r="A4" t="s">
        <v>1</v>
      </c>
      <c r="B4">
        <f>AVERAGE('Data set'!C17:C31)</f>
        <v>29.666666666666668</v>
      </c>
      <c r="C4">
        <f>_xlfn.STDEV.S('Data set'!C17:C31)</f>
        <v>3.51865775274499</v>
      </c>
      <c r="E4" t="s">
        <v>1</v>
      </c>
      <c r="F4">
        <f>AVERAGE('Data set'!D17:D31)</f>
        <v>47.666666666666664</v>
      </c>
      <c r="G4">
        <f>_xlfn.STDEV.S('Data set'!D17:D31)</f>
        <v>7.7613204571190986</v>
      </c>
      <c r="I4" t="s">
        <v>1</v>
      </c>
      <c r="J4">
        <f>AVERAGE('Data set'!E17:E31)</f>
        <v>11.093333333333332</v>
      </c>
      <c r="K4">
        <f>_xlfn.STDEV.S('Data set'!E17:E31)</f>
        <v>0.74590948001815371</v>
      </c>
      <c r="M4" t="s">
        <v>1</v>
      </c>
      <c r="N4">
        <f>AVERAGE('Data set'!F17:F31)</f>
        <v>18</v>
      </c>
      <c r="O4">
        <f>_xlfn.STDEV.S('Data set'!F17:F31)</f>
        <v>7.745966692414834</v>
      </c>
    </row>
    <row r="5" spans="1:15" x14ac:dyDescent="0.25">
      <c r="A5" t="s">
        <v>2</v>
      </c>
      <c r="B5">
        <f>AVERAGE('Data set'!C32:C46)</f>
        <v>28.666666666666668</v>
      </c>
      <c r="C5">
        <f>_xlfn.STDEV.S('Data set'!C32:C46)</f>
        <v>2.9680841985233184</v>
      </c>
      <c r="E5" t="s">
        <v>2</v>
      </c>
      <c r="F5">
        <f>AVERAGE('Data set'!D32:D46)</f>
        <v>45.285714285714285</v>
      </c>
      <c r="G5">
        <f>_xlfn.STDEV.S('Data set'!D32:D46)</f>
        <v>6.6497955021023092</v>
      </c>
      <c r="I5" t="s">
        <v>2</v>
      </c>
      <c r="J5">
        <f>AVERAGE('Data set'!E32:E46)</f>
        <v>10.932142857142853</v>
      </c>
      <c r="K5">
        <f>_xlfn.STDEV.S('Data set'!E32:E46)</f>
        <v>0.51201229810092797</v>
      </c>
      <c r="M5" t="s">
        <v>2</v>
      </c>
      <c r="N5">
        <f>AVERAGE('Data set'!F32:F46)</f>
        <v>16.357142857142858</v>
      </c>
      <c r="O5">
        <f>_xlfn.STDEV.S('Data set'!F32:F46)</f>
        <v>6.9349409942267428</v>
      </c>
    </row>
    <row r="6" spans="1:15" x14ac:dyDescent="0.25">
      <c r="A6" t="s">
        <v>3</v>
      </c>
      <c r="B6">
        <f>AVERAGE('Data set'!C47:C61)</f>
        <v>28.333333333333332</v>
      </c>
      <c r="C6">
        <f>_xlfn.STDEV.S('Data set'!C47:C61)</f>
        <v>3.086066999241845</v>
      </c>
      <c r="E6" t="s">
        <v>3</v>
      </c>
      <c r="F6">
        <f>AVERAGE('Data set'!D47:D61)</f>
        <v>45.333333333333336</v>
      </c>
      <c r="G6">
        <f>_xlfn.STDEV.S('Data set'!D47:D61)</f>
        <v>10.431180365113228</v>
      </c>
      <c r="I6" t="s">
        <v>3</v>
      </c>
      <c r="J6">
        <f>AVERAGE('Data set'!E47:E61)</f>
        <v>10.909333333333333</v>
      </c>
      <c r="K6">
        <f>_xlfn.STDEV.S('Data set'!E47:E61)</f>
        <v>0.79418841473244772</v>
      </c>
      <c r="M6" t="s">
        <v>3</v>
      </c>
      <c r="N6">
        <f>AVERAGE('Data set'!F47:F61)</f>
        <v>17</v>
      </c>
      <c r="O6">
        <f>_xlfn.STDEV.S('Data set'!F47:F61)</f>
        <v>8.4091786587208208</v>
      </c>
    </row>
    <row r="8" spans="1:15" x14ac:dyDescent="0.25">
      <c r="A8" s="1" t="s">
        <v>22</v>
      </c>
      <c r="B8" s="1"/>
      <c r="C8" s="1"/>
      <c r="E8" s="1" t="s">
        <v>23</v>
      </c>
      <c r="F8" s="1"/>
      <c r="G8" s="1"/>
      <c r="I8" s="1" t="s">
        <v>24</v>
      </c>
      <c r="J8" s="1"/>
      <c r="K8" s="1"/>
      <c r="M8" s="1" t="s">
        <v>25</v>
      </c>
      <c r="N8" s="1"/>
      <c r="O8" s="1"/>
    </row>
    <row r="9" spans="1:15" x14ac:dyDescent="0.25">
      <c r="A9" t="s">
        <v>13</v>
      </c>
      <c r="B9" t="s">
        <v>14</v>
      </c>
      <c r="C9" t="s">
        <v>18</v>
      </c>
      <c r="E9" t="s">
        <v>13</v>
      </c>
      <c r="F9" t="s">
        <v>14</v>
      </c>
      <c r="G9" t="s">
        <v>18</v>
      </c>
      <c r="I9" t="s">
        <v>13</v>
      </c>
      <c r="J9" t="s">
        <v>14</v>
      </c>
      <c r="K9" t="s">
        <v>18</v>
      </c>
      <c r="M9" t="s">
        <v>13</v>
      </c>
      <c r="N9" t="s">
        <v>14</v>
      </c>
      <c r="O9" t="s">
        <v>18</v>
      </c>
    </row>
    <row r="10" spans="1:15" x14ac:dyDescent="0.25">
      <c r="A10" t="s">
        <v>0</v>
      </c>
      <c r="B10">
        <f>AVERAGE('Data set'!G2:G16)</f>
        <v>27.400091333333332</v>
      </c>
      <c r="C10">
        <f>_xlfn.STDEV.S('Data set'!G2:G16)</f>
        <v>2.2709903169845371</v>
      </c>
      <c r="E10" t="s">
        <v>0</v>
      </c>
      <c r="F10">
        <f>AVERAGE('Data set'!H2:H16)</f>
        <v>1.7422695438095239</v>
      </c>
      <c r="G10">
        <f>_xlfn.STDEV.S('Data set'!H2:H16)</f>
        <v>0.89461566435554529</v>
      </c>
      <c r="I10" t="s">
        <v>0</v>
      </c>
      <c r="J10">
        <f>AVERAGE('Data set'!I2:I16)</f>
        <v>1.2420459705052735</v>
      </c>
      <c r="K10">
        <f>_xlfn.STDEV.S('Data set'!I2:I16)</f>
        <v>0.49254628340308709</v>
      </c>
      <c r="M10" t="s">
        <v>0</v>
      </c>
      <c r="N10">
        <f>AVERAGE('Data set'!J2:J16)</f>
        <v>3.4826702747996676</v>
      </c>
      <c r="O10">
        <f>_xlfn.STDEV.S('Data set'!J2:J16)</f>
        <v>0.48434841425222064</v>
      </c>
    </row>
    <row r="11" spans="1:15" x14ac:dyDescent="0.25">
      <c r="A11" t="s">
        <v>1</v>
      </c>
      <c r="B11">
        <f>AVERAGE('Data set'!G17:G31)</f>
        <v>26.749319933333332</v>
      </c>
      <c r="C11">
        <f>_xlfn.STDEV.S('Data set'!G17:G31)</f>
        <v>2.7208341767294328</v>
      </c>
      <c r="E11" t="s">
        <v>1</v>
      </c>
      <c r="F11">
        <f>AVERAGE('Data set'!H17:H31)</f>
        <v>1.8827908913333333</v>
      </c>
      <c r="G11">
        <f>_xlfn.STDEV.S('Data set'!H17:H31)</f>
        <v>1.1585419301324327</v>
      </c>
      <c r="I11" t="s">
        <v>1</v>
      </c>
      <c r="J11">
        <f>AVERAGE('Data set'!I17:I31)</f>
        <v>1.3365832919458656</v>
      </c>
      <c r="K11">
        <f>_xlfn.STDEV.S('Data set'!I17:I31)</f>
        <v>0.53429773901714539</v>
      </c>
      <c r="M11" t="s">
        <v>1</v>
      </c>
      <c r="N11">
        <f>AVERAGE('Data set'!J17:J31)</f>
        <v>3.4803318701187247</v>
      </c>
      <c r="O11">
        <f>_xlfn.STDEV.S('Data set'!J17:J31)</f>
        <v>0.29058612039193782</v>
      </c>
    </row>
    <row r="12" spans="1:15" x14ac:dyDescent="0.25">
      <c r="A12" t="s">
        <v>2</v>
      </c>
      <c r="B12">
        <f>AVERAGE('Data set'!G32:G46)</f>
        <v>26.009317466666673</v>
      </c>
      <c r="C12">
        <f>_xlfn.STDEV.S('Data set'!G32:G46)</f>
        <v>2.9222713391362052</v>
      </c>
      <c r="E12" t="s">
        <v>2</v>
      </c>
      <c r="F12">
        <f>AVERAGE('Data set'!H32:H46)</f>
        <v>1.593944450915751</v>
      </c>
      <c r="G12">
        <f>_xlfn.STDEV.S('Data set'!H32:H46)</f>
        <v>0.39485854235072537</v>
      </c>
      <c r="I12" t="s">
        <v>2</v>
      </c>
      <c r="J12">
        <f>AVERAGE('Data set'!I32:I46)</f>
        <v>1.2628128424145448</v>
      </c>
      <c r="K12">
        <f>_xlfn.STDEV.S('Data set'!I32:I46)</f>
        <v>0.50798499283945797</v>
      </c>
      <c r="M12" t="s">
        <v>2</v>
      </c>
      <c r="N12">
        <f>AVERAGE('Data set'!J32:J46)</f>
        <v>3.4458049250867027</v>
      </c>
      <c r="O12">
        <f>_xlfn.STDEV.S('Data set'!J32:J46)</f>
        <v>0.22292341493274062</v>
      </c>
    </row>
    <row r="13" spans="1:15" x14ac:dyDescent="0.25">
      <c r="A13" t="s">
        <v>3</v>
      </c>
      <c r="B13">
        <f>AVERAGE('Data set'!G47:G61)</f>
        <v>25.493931133333337</v>
      </c>
      <c r="C13">
        <f>_xlfn.STDEV.S('Data set'!G47:G61)</f>
        <v>3.5937985304275402</v>
      </c>
      <c r="E13" t="s">
        <v>3</v>
      </c>
      <c r="F13">
        <f>AVERAGE('Data set'!H47:H61)</f>
        <v>1.9058730195555555</v>
      </c>
      <c r="G13">
        <f>_xlfn.STDEV.S('Data set'!H47:H61)</f>
        <v>0.98326833180577677</v>
      </c>
      <c r="I13" t="s">
        <v>3</v>
      </c>
      <c r="J13">
        <f>AVERAGE('Data set'!I47:I61)</f>
        <v>1.2863834889079138</v>
      </c>
      <c r="K13">
        <f>_xlfn.STDEV.S('Data set'!I47:I61)</f>
        <v>0.48901261085087849</v>
      </c>
      <c r="M13" t="s">
        <v>3</v>
      </c>
      <c r="N13">
        <f>AVERAGE('Data set'!J47:J61)</f>
        <v>3.4362718125544234</v>
      </c>
      <c r="O13">
        <f>_xlfn.STDEV.S('Data set'!J47:J61)</f>
        <v>0.21622315524029342</v>
      </c>
    </row>
  </sheetData>
  <mergeCells count="8">
    <mergeCell ref="A1:C1"/>
    <mergeCell ref="E1:G1"/>
    <mergeCell ref="I1:K1"/>
    <mergeCell ref="M1:O1"/>
    <mergeCell ref="A8:C8"/>
    <mergeCell ref="E8:G8"/>
    <mergeCell ref="I8:K8"/>
    <mergeCell ref="M8:O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Data set</vt:lpstr>
      <vt:lpstr>Descriptve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2022-06-03T20:00:49Z</dcterms:created>
  <dcterms:modified xsi:type="dcterms:W3CDTF">2022-06-06T13:41:36Z</dcterms:modified>
</cp:coreProperties>
</file>