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Scientific Reports\Datasheets\"/>
    </mc:Choice>
  </mc:AlternateContent>
  <xr:revisionPtr revIDLastSave="0" documentId="13_ncr:1_{4DC4EABD-0A64-45BB-B030-C9A380E2B6EA}" xr6:coauthVersionLast="47" xr6:coauthVersionMax="47" xr10:uidLastSave="{00000000-0000-0000-0000-000000000000}"/>
  <bookViews>
    <workbookView xWindow="-120" yWindow="-120" windowWidth="20730" windowHeight="11160" activeTab="1" xr2:uid="{D8E82144-87EF-46F0-90B7-EC0C09072608}"/>
  </bookViews>
  <sheets>
    <sheet name="Data set" sheetId="1" r:id="rId1"/>
    <sheet name="Descriptve statistics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2" l="1"/>
  <c r="O5" i="2"/>
  <c r="O6" i="2"/>
  <c r="N6" i="2"/>
  <c r="N5" i="2"/>
  <c r="N4" i="2"/>
  <c r="O3" i="2"/>
  <c r="N3" i="2"/>
  <c r="K6" i="2"/>
  <c r="K5" i="2"/>
  <c r="K4" i="2"/>
  <c r="K3" i="2"/>
  <c r="J6" i="2"/>
  <c r="J5" i="2"/>
  <c r="J4" i="2"/>
  <c r="J3" i="2"/>
  <c r="G6" i="2"/>
  <c r="G5" i="2"/>
  <c r="G4" i="2"/>
  <c r="G3" i="2"/>
  <c r="F6" i="2"/>
  <c r="F5" i="2"/>
  <c r="F4" i="2"/>
  <c r="F3" i="2"/>
  <c r="C6" i="2"/>
  <c r="B6" i="2"/>
  <c r="C5" i="2"/>
  <c r="B5" i="2"/>
  <c r="C4" i="2"/>
  <c r="B4" i="2"/>
  <c r="C3" i="2"/>
  <c r="B3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2" i="1"/>
  <c r="E2" i="1"/>
  <c r="D50" i="1"/>
  <c r="E50" i="1" s="1"/>
  <c r="C50" i="1"/>
  <c r="D49" i="1"/>
  <c r="E49" i="1" s="1"/>
  <c r="C49" i="1"/>
  <c r="D48" i="1"/>
  <c r="E48" i="1" s="1"/>
  <c r="C48" i="1"/>
  <c r="E47" i="1"/>
  <c r="D47" i="1"/>
  <c r="C47" i="1"/>
  <c r="D46" i="1"/>
  <c r="E46" i="1" s="1"/>
  <c r="C46" i="1"/>
  <c r="D45" i="1"/>
  <c r="E45" i="1" s="1"/>
  <c r="C45" i="1"/>
  <c r="D44" i="1"/>
  <c r="E44" i="1" s="1"/>
  <c r="C44" i="1"/>
  <c r="E43" i="1"/>
  <c r="D43" i="1"/>
  <c r="C43" i="1"/>
  <c r="D42" i="1"/>
  <c r="E42" i="1" s="1"/>
  <c r="C42" i="1"/>
  <c r="D41" i="1"/>
  <c r="E41" i="1" s="1"/>
  <c r="C41" i="1"/>
  <c r="D40" i="1"/>
  <c r="C40" i="1"/>
  <c r="E40" i="1" s="1"/>
  <c r="E39" i="1"/>
  <c r="D39" i="1"/>
  <c r="C39" i="1"/>
  <c r="D38" i="1"/>
  <c r="E38" i="1" s="1"/>
  <c r="C38" i="1"/>
  <c r="D37" i="1"/>
  <c r="E37" i="1" s="1"/>
  <c r="C37" i="1"/>
  <c r="D36" i="1"/>
  <c r="C36" i="1"/>
  <c r="E36" i="1" s="1"/>
  <c r="E35" i="1"/>
  <c r="D35" i="1"/>
  <c r="C35" i="1"/>
  <c r="D34" i="1"/>
  <c r="E34" i="1" s="1"/>
  <c r="C34" i="1"/>
  <c r="D33" i="1"/>
  <c r="E33" i="1" s="1"/>
  <c r="C33" i="1"/>
  <c r="D32" i="1"/>
  <c r="C32" i="1"/>
  <c r="E32" i="1" s="1"/>
  <c r="E31" i="1"/>
  <c r="D31" i="1"/>
  <c r="C31" i="1"/>
  <c r="D30" i="1"/>
  <c r="E30" i="1" s="1"/>
  <c r="C30" i="1"/>
  <c r="D29" i="1"/>
  <c r="E29" i="1" s="1"/>
  <c r="C29" i="1"/>
  <c r="D28" i="1"/>
  <c r="C28" i="1"/>
  <c r="E28" i="1" s="1"/>
  <c r="E27" i="1"/>
  <c r="D27" i="1"/>
  <c r="C27" i="1"/>
  <c r="D26" i="1"/>
  <c r="E26" i="1" s="1"/>
  <c r="C26" i="1"/>
  <c r="D25" i="1"/>
  <c r="E25" i="1" s="1"/>
  <c r="C25" i="1"/>
  <c r="D24" i="1"/>
  <c r="C24" i="1"/>
  <c r="E24" i="1" s="1"/>
  <c r="E23" i="1"/>
  <c r="D23" i="1"/>
  <c r="C23" i="1"/>
  <c r="D22" i="1"/>
  <c r="E22" i="1" s="1"/>
  <c r="C22" i="1"/>
  <c r="D21" i="1"/>
  <c r="E21" i="1" s="1"/>
  <c r="C21" i="1"/>
  <c r="D20" i="1"/>
  <c r="C20" i="1"/>
  <c r="E20" i="1" s="1"/>
  <c r="E19" i="1"/>
  <c r="D19" i="1"/>
  <c r="C19" i="1"/>
  <c r="D18" i="1"/>
  <c r="E18" i="1" s="1"/>
  <c r="C18" i="1"/>
  <c r="D17" i="1"/>
  <c r="E17" i="1" s="1"/>
  <c r="C17" i="1"/>
  <c r="D16" i="1"/>
  <c r="C16" i="1"/>
  <c r="E16" i="1" s="1"/>
  <c r="E15" i="1"/>
  <c r="D15" i="1"/>
  <c r="C15" i="1"/>
  <c r="D14" i="1"/>
  <c r="E14" i="1" s="1"/>
  <c r="C14" i="1"/>
  <c r="D13" i="1"/>
  <c r="E13" i="1" s="1"/>
  <c r="C13" i="1"/>
  <c r="D12" i="1"/>
  <c r="C12" i="1"/>
  <c r="E12" i="1" s="1"/>
  <c r="E11" i="1"/>
  <c r="D11" i="1"/>
  <c r="C11" i="1"/>
  <c r="D10" i="1"/>
  <c r="E10" i="1" s="1"/>
  <c r="C10" i="1"/>
  <c r="D9" i="1"/>
  <c r="E9" i="1" s="1"/>
  <c r="C9" i="1"/>
  <c r="D8" i="1"/>
  <c r="C8" i="1"/>
  <c r="E8" i="1" s="1"/>
  <c r="E7" i="1"/>
  <c r="D7" i="1"/>
  <c r="C7" i="1"/>
  <c r="D6" i="1"/>
  <c r="E6" i="1" s="1"/>
  <c r="C6" i="1"/>
  <c r="D5" i="1"/>
  <c r="E5" i="1" s="1"/>
  <c r="C5" i="1"/>
  <c r="D4" i="1"/>
  <c r="C4" i="1"/>
  <c r="E4" i="1" s="1"/>
  <c r="E3" i="1"/>
  <c r="D3" i="1"/>
  <c r="C3" i="1"/>
  <c r="D2" i="1"/>
  <c r="C2" i="1"/>
</calcChain>
</file>

<file path=xl/sharedStrings.xml><?xml version="1.0" encoding="utf-8"?>
<sst xmlns="http://schemas.openxmlformats.org/spreadsheetml/2006/main" count="87" uniqueCount="17">
  <si>
    <t>fishID</t>
  </si>
  <si>
    <t>treatment</t>
  </si>
  <si>
    <t>control</t>
  </si>
  <si>
    <t>CBD1</t>
  </si>
  <si>
    <t>CBD10</t>
  </si>
  <si>
    <t>CBD20</t>
  </si>
  <si>
    <t>VR pre-confinement (beats/min)</t>
  </si>
  <si>
    <t>VR post-confinement (beats/min)</t>
  </si>
  <si>
    <t>ΔVR (beats/min)</t>
  </si>
  <si>
    <t>log-transformed - VR post-confinement</t>
  </si>
  <si>
    <t>Treatment</t>
  </si>
  <si>
    <t>Mean</t>
  </si>
  <si>
    <t>Standard Deviation</t>
  </si>
  <si>
    <t>VR pre-confinement (beats/min) (N=14)</t>
  </si>
  <si>
    <t>VR post-confinement (beats/min) (N=14)</t>
  </si>
  <si>
    <t>ΔVR (beats/min) (N=14)</t>
  </si>
  <si>
    <t>log-transformed - VR post-confinement (N=14)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</si>
</sst>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no/Documents/Trabalhos/Trabalho%20mestrado/Stress%20-%20Confinamento/Confin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rFormat"/>
      <sheetName val="beatMin"/>
    </sheetNames>
    <sheetDataSet>
      <sheetData sheetId="0"/>
      <sheetData sheetId="1">
        <row r="2">
          <cell r="C2">
            <v>12.026666666666666</v>
          </cell>
          <cell r="D2">
            <v>9.9433333333333334</v>
          </cell>
        </row>
        <row r="3">
          <cell r="C3">
            <v>10.953333333333333</v>
          </cell>
          <cell r="D3">
            <v>7.56</v>
          </cell>
        </row>
        <row r="4">
          <cell r="C4">
            <v>13.143333333333333</v>
          </cell>
          <cell r="D4">
            <v>11.253333333333332</v>
          </cell>
        </row>
        <row r="5">
          <cell r="C5">
            <v>12.963333333333333</v>
          </cell>
          <cell r="D5">
            <v>9.32</v>
          </cell>
        </row>
        <row r="6">
          <cell r="C6">
            <v>10.9</v>
          </cell>
          <cell r="D6">
            <v>9.56</v>
          </cell>
        </row>
        <row r="7">
          <cell r="C7">
            <v>11.373333333333333</v>
          </cell>
          <cell r="D7">
            <v>11.61</v>
          </cell>
        </row>
        <row r="8">
          <cell r="C8">
            <v>14.76</v>
          </cell>
          <cell r="D8">
            <v>14.153333333333336</v>
          </cell>
        </row>
        <row r="9">
          <cell r="C9">
            <v>14.53</v>
          </cell>
          <cell r="D9">
            <v>11.44</v>
          </cell>
        </row>
        <row r="10">
          <cell r="C10">
            <v>12.363333333333332</v>
          </cell>
          <cell r="D10">
            <v>11.949999999999998</v>
          </cell>
        </row>
        <row r="11">
          <cell r="C11">
            <v>11.969999999999999</v>
          </cell>
          <cell r="D11">
            <v>11.323333333333332</v>
          </cell>
        </row>
        <row r="12">
          <cell r="C12">
            <v>12.920000000000002</v>
          </cell>
          <cell r="D12">
            <v>11.74</v>
          </cell>
        </row>
        <row r="13">
          <cell r="C13">
            <v>12.049999999999999</v>
          </cell>
          <cell r="D13">
            <v>10.986666666666666</v>
          </cell>
        </row>
        <row r="14">
          <cell r="C14">
            <v>13.71</v>
          </cell>
          <cell r="D14">
            <v>13.136666666666668</v>
          </cell>
        </row>
        <row r="15">
          <cell r="C15">
            <v>12.453333333333333</v>
          </cell>
          <cell r="D15">
            <v>10.993333333333332</v>
          </cell>
        </row>
        <row r="16">
          <cell r="C16">
            <v>10.406666666666666</v>
          </cell>
          <cell r="D16">
            <v>10.653333333333334</v>
          </cell>
        </row>
        <row r="17">
          <cell r="C17">
            <v>9.7233333333333327</v>
          </cell>
          <cell r="D17">
            <v>8.69</v>
          </cell>
        </row>
        <row r="18">
          <cell r="C18">
            <v>12.646666666666667</v>
          </cell>
          <cell r="D18">
            <v>9.6133333333333315</v>
          </cell>
        </row>
        <row r="19">
          <cell r="C19">
            <v>8.6266666666666669</v>
          </cell>
          <cell r="D19">
            <v>8.2800000000000011</v>
          </cell>
        </row>
        <row r="20">
          <cell r="C20">
            <v>10.303333333333333</v>
          </cell>
          <cell r="D20">
            <v>9.8766666666666669</v>
          </cell>
        </row>
        <row r="21">
          <cell r="C21">
            <v>13.076666666666668</v>
          </cell>
          <cell r="D21">
            <v>12.086666666666666</v>
          </cell>
        </row>
        <row r="22">
          <cell r="C22">
            <v>12.073333333333332</v>
          </cell>
          <cell r="D22">
            <v>12.06</v>
          </cell>
        </row>
        <row r="23">
          <cell r="C23">
            <v>11.443333333333333</v>
          </cell>
          <cell r="D23">
            <v>9.59</v>
          </cell>
        </row>
        <row r="24">
          <cell r="C24">
            <v>10.93</v>
          </cell>
          <cell r="D24">
            <v>9.8333333333333339</v>
          </cell>
        </row>
        <row r="25">
          <cell r="C25">
            <v>11.926666666666668</v>
          </cell>
          <cell r="D25">
            <v>10.816666666666668</v>
          </cell>
        </row>
        <row r="26">
          <cell r="C26">
            <v>13.746666666666664</v>
          </cell>
          <cell r="D26">
            <v>13.469999999999999</v>
          </cell>
        </row>
        <row r="27">
          <cell r="C27">
            <v>12.173333333333334</v>
          </cell>
          <cell r="D27">
            <v>11.296666666666667</v>
          </cell>
        </row>
        <row r="28">
          <cell r="C28">
            <v>10.719999999999999</v>
          </cell>
          <cell r="D28">
            <v>9.7833333333333332</v>
          </cell>
        </row>
        <row r="29">
          <cell r="C29">
            <v>12.339999999999998</v>
          </cell>
          <cell r="D29">
            <v>12.176666666666668</v>
          </cell>
        </row>
        <row r="30">
          <cell r="C30">
            <v>12.806666666666667</v>
          </cell>
          <cell r="D30">
            <v>14.126666666666665</v>
          </cell>
        </row>
        <row r="31">
          <cell r="C31">
            <v>13.696666666666667</v>
          </cell>
          <cell r="D31">
            <v>12.846666666666666</v>
          </cell>
        </row>
        <row r="32">
          <cell r="C32">
            <v>6.5733333333333333</v>
          </cell>
          <cell r="D32">
            <v>7.1166666666666671</v>
          </cell>
        </row>
        <row r="33">
          <cell r="C33">
            <v>11.043333333333331</v>
          </cell>
          <cell r="D33">
            <v>12.736666666666666</v>
          </cell>
        </row>
        <row r="34">
          <cell r="C34">
            <v>10.496666666666668</v>
          </cell>
          <cell r="D34">
            <v>8.3766666666666669</v>
          </cell>
        </row>
        <row r="35">
          <cell r="C35">
            <v>12.74</v>
          </cell>
          <cell r="D35">
            <v>10.780000000000001</v>
          </cell>
        </row>
        <row r="36">
          <cell r="C36">
            <v>11.36</v>
          </cell>
          <cell r="D36">
            <v>11.713333333333333</v>
          </cell>
        </row>
        <row r="37">
          <cell r="C37">
            <v>12.336666666666666</v>
          </cell>
          <cell r="D37">
            <v>11.57</v>
          </cell>
        </row>
        <row r="38">
          <cell r="C38">
            <v>8.9666666666666668</v>
          </cell>
          <cell r="D38">
            <v>8.8166666666666682</v>
          </cell>
        </row>
        <row r="39">
          <cell r="C39">
            <v>9.3466666666666658</v>
          </cell>
          <cell r="D39">
            <v>7.7333333333333334</v>
          </cell>
        </row>
        <row r="40">
          <cell r="C40">
            <v>10.75</v>
          </cell>
          <cell r="D40">
            <v>10.33</v>
          </cell>
        </row>
        <row r="41">
          <cell r="C41">
            <v>14.243333333333334</v>
          </cell>
          <cell r="D41">
            <v>14.58</v>
          </cell>
        </row>
        <row r="42">
          <cell r="C42">
            <v>11.83</v>
          </cell>
          <cell r="D42">
            <v>12.136666666666665</v>
          </cell>
        </row>
        <row r="43">
          <cell r="C43">
            <v>15.003333333333332</v>
          </cell>
          <cell r="D43">
            <v>15.090000000000002</v>
          </cell>
        </row>
        <row r="44">
          <cell r="C44">
            <v>11.446666666666665</v>
          </cell>
          <cell r="D44">
            <v>9.8966666666666665</v>
          </cell>
        </row>
        <row r="45">
          <cell r="C45">
            <v>12.366666666666667</v>
          </cell>
          <cell r="D45">
            <v>10.950000000000001</v>
          </cell>
        </row>
        <row r="46">
          <cell r="C46">
            <v>11.01</v>
          </cell>
          <cell r="D46">
            <v>10.713333333333333</v>
          </cell>
        </row>
        <row r="47">
          <cell r="C47">
            <v>8.9633333333333329</v>
          </cell>
          <cell r="D47">
            <v>10.41</v>
          </cell>
        </row>
        <row r="48">
          <cell r="C48">
            <v>10.64</v>
          </cell>
          <cell r="D48">
            <v>9.7133333333333329</v>
          </cell>
        </row>
        <row r="49">
          <cell r="C49">
            <v>10.276666666666666</v>
          </cell>
          <cell r="D49">
            <v>11.846666666666666</v>
          </cell>
        </row>
        <row r="50">
          <cell r="C50">
            <v>11.916666666666666</v>
          </cell>
          <cell r="D50">
            <v>12.590000000000002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5DBC-93B9-4038-8D7B-350316956074}">
  <dimension ref="A1:F50"/>
  <sheetViews>
    <sheetView workbookViewId="0">
      <selection activeCell="F1" sqref="F1"/>
    </sheetView>
  </sheetViews>
  <sheetFormatPr defaultRowHeight="15" x14ac:dyDescent="0.25"/>
  <cols>
    <col min="1" max="1" width="6.140625" bestFit="1" customWidth="1"/>
    <col min="2" max="2" width="10" bestFit="1" customWidth="1"/>
    <col min="3" max="3" width="30.7109375" bestFit="1" customWidth="1"/>
    <col min="4" max="4" width="31.5703125" bestFit="1" customWidth="1"/>
    <col min="5" max="5" width="15.7109375" bestFit="1" customWidth="1"/>
    <col min="6" max="6" width="36.7109375" bestFit="1" customWidth="1"/>
  </cols>
  <sheetData>
    <row r="1" spans="1:6" x14ac:dyDescent="0.25">
      <c r="A1" t="s">
        <v>0</v>
      </c>
      <c r="B1" t="s">
        <v>1</v>
      </c>
      <c r="C1" t="s">
        <v>6</v>
      </c>
      <c r="D1" t="s">
        <v>7</v>
      </c>
      <c r="E1" t="s">
        <v>8</v>
      </c>
      <c r="F1" t="s">
        <v>9</v>
      </c>
    </row>
    <row r="2" spans="1:6" x14ac:dyDescent="0.25">
      <c r="A2">
        <v>2</v>
      </c>
      <c r="B2" t="s">
        <v>2</v>
      </c>
      <c r="C2">
        <f>1200/[1]rFormat!C2</f>
        <v>99.77827050997783</v>
      </c>
      <c r="D2">
        <f>1200/[1]rFormat!D2</f>
        <v>120.68387529332887</v>
      </c>
      <c r="E2">
        <f>D2-C2</f>
        <v>20.905604783351038</v>
      </c>
      <c r="F2">
        <f>LOG10(D2+1)</f>
        <v>2.0852330323377468</v>
      </c>
    </row>
    <row r="3" spans="1:6" x14ac:dyDescent="0.25">
      <c r="A3">
        <v>4</v>
      </c>
      <c r="B3" t="s">
        <v>2</v>
      </c>
      <c r="C3">
        <f>1200/[1]rFormat!C3</f>
        <v>109.55569080949483</v>
      </c>
      <c r="D3">
        <f>1200/[1]rFormat!D3</f>
        <v>158.73015873015873</v>
      </c>
      <c r="E3">
        <f t="shared" ref="E3:E50" si="0">D3-C3</f>
        <v>49.174467920663901</v>
      </c>
      <c r="F3">
        <f t="shared" ref="F3:F50" si="1">LOG10(D3+1)</f>
        <v>2.203386923236248</v>
      </c>
    </row>
    <row r="4" spans="1:6" x14ac:dyDescent="0.25">
      <c r="A4">
        <v>5</v>
      </c>
      <c r="B4" t="s">
        <v>2</v>
      </c>
      <c r="C4">
        <f>1200/[1]rFormat!C4</f>
        <v>91.301039817397921</v>
      </c>
      <c r="D4">
        <f>1200/[1]rFormat!D4</f>
        <v>106.6350710900474</v>
      </c>
      <c r="E4">
        <f t="shared" si="0"/>
        <v>15.334031272649483</v>
      </c>
      <c r="F4">
        <f t="shared" si="1"/>
        <v>2.0319538019920751</v>
      </c>
    </row>
    <row r="5" spans="1:6" x14ac:dyDescent="0.25">
      <c r="A5">
        <v>6</v>
      </c>
      <c r="B5" t="s">
        <v>2</v>
      </c>
      <c r="C5">
        <f>1200/[1]rFormat!C5</f>
        <v>92.568783749035745</v>
      </c>
      <c r="D5">
        <f>1200/[1]rFormat!D5</f>
        <v>128.75536480686694</v>
      </c>
      <c r="E5">
        <f t="shared" si="0"/>
        <v>36.186581057831191</v>
      </c>
      <c r="F5">
        <f t="shared" si="1"/>
        <v>2.1131253230357365</v>
      </c>
    </row>
    <row r="6" spans="1:6" x14ac:dyDescent="0.25">
      <c r="A6">
        <v>7</v>
      </c>
      <c r="B6" t="s">
        <v>2</v>
      </c>
      <c r="C6">
        <f>1200/[1]rFormat!C6</f>
        <v>110.09174311926606</v>
      </c>
      <c r="D6">
        <f>1200/[1]rFormat!D6</f>
        <v>125.52301255230125</v>
      </c>
      <c r="E6">
        <f t="shared" si="0"/>
        <v>15.431269433035197</v>
      </c>
      <c r="F6">
        <f t="shared" si="1"/>
        <v>2.1021695240535556</v>
      </c>
    </row>
    <row r="7" spans="1:6" x14ac:dyDescent="0.25">
      <c r="A7">
        <v>8</v>
      </c>
      <c r="B7" t="s">
        <v>2</v>
      </c>
      <c r="C7">
        <f>1200/[1]rFormat!C7</f>
        <v>105.50996483001173</v>
      </c>
      <c r="D7">
        <f>1200/[1]rFormat!D7</f>
        <v>103.35917312661499</v>
      </c>
      <c r="E7">
        <f t="shared" si="0"/>
        <v>-2.1507917033967345</v>
      </c>
      <c r="F7">
        <f t="shared" si="1"/>
        <v>2.0185306293782501</v>
      </c>
    </row>
    <row r="8" spans="1:6" x14ac:dyDescent="0.25">
      <c r="A8">
        <v>9</v>
      </c>
      <c r="B8" t="s">
        <v>2</v>
      </c>
      <c r="C8">
        <f>1200/[1]rFormat!C8</f>
        <v>81.300813008130078</v>
      </c>
      <c r="D8">
        <f>1200/[1]rFormat!D8</f>
        <v>84.785680640602905</v>
      </c>
      <c r="E8">
        <f t="shared" si="0"/>
        <v>3.4848676324728274</v>
      </c>
      <c r="F8">
        <f t="shared" si="1"/>
        <v>1.9334148013945704</v>
      </c>
    </row>
    <row r="9" spans="1:6" x14ac:dyDescent="0.25">
      <c r="A9">
        <v>10</v>
      </c>
      <c r="B9" t="s">
        <v>2</v>
      </c>
      <c r="C9">
        <f>1200/[1]rFormat!C9</f>
        <v>82.58774948382657</v>
      </c>
      <c r="D9">
        <f>1200/[1]rFormat!D9</f>
        <v>104.89510489510489</v>
      </c>
      <c r="E9">
        <f t="shared" si="0"/>
        <v>22.307355411278323</v>
      </c>
      <c r="F9">
        <f t="shared" si="1"/>
        <v>2.0248758848838797</v>
      </c>
    </row>
    <row r="10" spans="1:6" x14ac:dyDescent="0.25">
      <c r="A10">
        <v>12</v>
      </c>
      <c r="B10" t="s">
        <v>2</v>
      </c>
      <c r="C10">
        <f>1200/[1]rFormat!C10</f>
        <v>97.061202480452963</v>
      </c>
      <c r="D10">
        <f>1200/[1]rFormat!D10</f>
        <v>100.41841004184103</v>
      </c>
      <c r="E10">
        <f t="shared" si="0"/>
        <v>3.3572075613880656</v>
      </c>
      <c r="F10">
        <f t="shared" si="1"/>
        <v>2.0061167977375147</v>
      </c>
    </row>
    <row r="11" spans="1:6" x14ac:dyDescent="0.25">
      <c r="A11">
        <v>13</v>
      </c>
      <c r="B11" t="s">
        <v>2</v>
      </c>
      <c r="C11">
        <f>1200/[1]rFormat!C11</f>
        <v>100.25062656641605</v>
      </c>
      <c r="D11">
        <f>1200/[1]rFormat!D11</f>
        <v>105.97586105387107</v>
      </c>
      <c r="E11">
        <f t="shared" si="0"/>
        <v>5.7252344874550261</v>
      </c>
      <c r="F11">
        <f t="shared" si="1"/>
        <v>2.0292857908272941</v>
      </c>
    </row>
    <row r="12" spans="1:6" x14ac:dyDescent="0.25">
      <c r="A12">
        <v>14</v>
      </c>
      <c r="B12" t="s">
        <v>2</v>
      </c>
      <c r="C12">
        <f>1200/[1]rFormat!C12</f>
        <v>92.879256965944265</v>
      </c>
      <c r="D12">
        <f>1200/[1]rFormat!D12</f>
        <v>102.21465076660988</v>
      </c>
      <c r="E12">
        <f t="shared" si="0"/>
        <v>9.3353938006656136</v>
      </c>
      <c r="F12">
        <f t="shared" si="1"/>
        <v>2.0137413474413286</v>
      </c>
    </row>
    <row r="13" spans="1:6" x14ac:dyDescent="0.25">
      <c r="A13">
        <v>16</v>
      </c>
      <c r="B13" t="s">
        <v>3</v>
      </c>
      <c r="C13">
        <f>1200/[1]rFormat!C13</f>
        <v>99.585062240663916</v>
      </c>
      <c r="D13">
        <f>1200/[1]rFormat!D13</f>
        <v>109.22330097087379</v>
      </c>
      <c r="E13">
        <f t="shared" si="0"/>
        <v>9.6382387302098778</v>
      </c>
      <c r="F13">
        <f t="shared" si="1"/>
        <v>2.0422734131489744</v>
      </c>
    </row>
    <row r="14" spans="1:6" x14ac:dyDescent="0.25">
      <c r="A14">
        <v>17</v>
      </c>
      <c r="B14" t="s">
        <v>3</v>
      </c>
      <c r="C14">
        <f>1200/[1]rFormat!C14</f>
        <v>87.527352297592998</v>
      </c>
      <c r="D14">
        <f>1200/[1]rFormat!D14</f>
        <v>91.347373763004299</v>
      </c>
      <c r="E14">
        <f t="shared" si="0"/>
        <v>3.8200214654113012</v>
      </c>
      <c r="F14">
        <f t="shared" si="1"/>
        <v>1.9654245491920344</v>
      </c>
    </row>
    <row r="15" spans="1:6" x14ac:dyDescent="0.25">
      <c r="A15">
        <v>19</v>
      </c>
      <c r="B15" t="s">
        <v>3</v>
      </c>
      <c r="C15">
        <f>1200/[1]rFormat!C15</f>
        <v>96.359743040685231</v>
      </c>
      <c r="D15">
        <f>1200/[1]rFormat!D15</f>
        <v>109.1570648878108</v>
      </c>
      <c r="E15">
        <f t="shared" si="0"/>
        <v>12.797321847125573</v>
      </c>
      <c r="F15">
        <f t="shared" si="1"/>
        <v>2.0420123557164644</v>
      </c>
    </row>
    <row r="16" spans="1:6" x14ac:dyDescent="0.25">
      <c r="A16">
        <v>20</v>
      </c>
      <c r="B16" t="s">
        <v>3</v>
      </c>
      <c r="C16">
        <f>1200/[1]rFormat!C16</f>
        <v>115.31069827033953</v>
      </c>
      <c r="D16">
        <f>1200/[1]rFormat!D16</f>
        <v>112.64080100125156</v>
      </c>
      <c r="E16">
        <f t="shared" si="0"/>
        <v>-2.6698972690879685</v>
      </c>
      <c r="F16">
        <f t="shared" si="1"/>
        <v>2.0555342862018797</v>
      </c>
    </row>
    <row r="17" spans="1:6" x14ac:dyDescent="0.25">
      <c r="A17">
        <v>21</v>
      </c>
      <c r="B17" t="s">
        <v>3</v>
      </c>
      <c r="C17">
        <f>1200/[1]rFormat!C17</f>
        <v>123.41446691806651</v>
      </c>
      <c r="D17">
        <f>1200/[1]rFormat!D17</f>
        <v>138.08975834292292</v>
      </c>
      <c r="E17">
        <f t="shared" si="0"/>
        <v>14.675291424856411</v>
      </c>
      <c r="F17">
        <f t="shared" si="1"/>
        <v>2.1432951525735922</v>
      </c>
    </row>
    <row r="18" spans="1:6" x14ac:dyDescent="0.25">
      <c r="A18">
        <v>23</v>
      </c>
      <c r="B18" t="s">
        <v>3</v>
      </c>
      <c r="C18">
        <f>1200/[1]rFormat!C18</f>
        <v>94.886663152345804</v>
      </c>
      <c r="D18">
        <f>1200/[1]rFormat!D18</f>
        <v>124.82662968099864</v>
      </c>
      <c r="E18">
        <f t="shared" si="0"/>
        <v>29.939966528652832</v>
      </c>
      <c r="F18">
        <f t="shared" si="1"/>
        <v>2.099772563999688</v>
      </c>
    </row>
    <row r="19" spans="1:6" x14ac:dyDescent="0.25">
      <c r="A19">
        <v>24</v>
      </c>
      <c r="B19" t="s">
        <v>3</v>
      </c>
      <c r="C19">
        <f>1200/[1]rFormat!C19</f>
        <v>139.10355486862443</v>
      </c>
      <c r="D19">
        <f>1200/[1]rFormat!D19</f>
        <v>144.92753623188403</v>
      </c>
      <c r="E19">
        <f t="shared" si="0"/>
        <v>5.8239813632596054</v>
      </c>
      <c r="F19">
        <f t="shared" si="1"/>
        <v>2.1641372501195297</v>
      </c>
    </row>
    <row r="20" spans="1:6" x14ac:dyDescent="0.25">
      <c r="A20">
        <v>25</v>
      </c>
      <c r="B20" t="s">
        <v>3</v>
      </c>
      <c r="C20">
        <f>1200/[1]rFormat!C20</f>
        <v>116.46716273050794</v>
      </c>
      <c r="D20">
        <f>1200/[1]rFormat!D20</f>
        <v>121.49848126898414</v>
      </c>
      <c r="E20">
        <f t="shared" si="0"/>
        <v>5.0313185384761994</v>
      </c>
      <c r="F20">
        <f t="shared" si="1"/>
        <v>2.0881307043692177</v>
      </c>
    </row>
    <row r="21" spans="1:6" x14ac:dyDescent="0.25">
      <c r="A21">
        <v>27</v>
      </c>
      <c r="B21" t="s">
        <v>3</v>
      </c>
      <c r="C21">
        <f>1200/[1]rFormat!C21</f>
        <v>91.766505225592653</v>
      </c>
      <c r="D21">
        <f>1200/[1]rFormat!D21</f>
        <v>99.28295642581358</v>
      </c>
      <c r="E21">
        <f t="shared" si="0"/>
        <v>7.5164512002209278</v>
      </c>
      <c r="F21">
        <f t="shared" si="1"/>
        <v>2.0012271288411321</v>
      </c>
    </row>
    <row r="22" spans="1:6" x14ac:dyDescent="0.25">
      <c r="A22">
        <v>28</v>
      </c>
      <c r="B22" t="s">
        <v>3</v>
      </c>
      <c r="C22">
        <f>1200/[1]rFormat!C22</f>
        <v>99.392600773053573</v>
      </c>
      <c r="D22">
        <f>1200/[1]rFormat!D22</f>
        <v>99.502487562189046</v>
      </c>
      <c r="E22">
        <f t="shared" si="0"/>
        <v>0.1098867891354729</v>
      </c>
      <c r="F22">
        <f t="shared" si="1"/>
        <v>2.0021768112208078</v>
      </c>
    </row>
    <row r="23" spans="1:6" x14ac:dyDescent="0.25">
      <c r="A23">
        <v>29</v>
      </c>
      <c r="B23" t="s">
        <v>3</v>
      </c>
      <c r="C23">
        <f>1200/[1]rFormat!C23</f>
        <v>104.86454995630643</v>
      </c>
      <c r="D23">
        <f>1200/[1]rFormat!D23</f>
        <v>125.13034410844629</v>
      </c>
      <c r="E23">
        <f t="shared" si="0"/>
        <v>20.265794152139861</v>
      </c>
      <c r="F23">
        <f t="shared" si="1"/>
        <v>2.1008195805741239</v>
      </c>
    </row>
    <row r="24" spans="1:6" x14ac:dyDescent="0.25">
      <c r="A24">
        <v>30</v>
      </c>
      <c r="B24" t="s">
        <v>3</v>
      </c>
      <c r="C24">
        <f>1200/[1]rFormat!C24</f>
        <v>109.78956999085088</v>
      </c>
      <c r="D24">
        <f>1200/[1]rFormat!D24</f>
        <v>122.03389830508473</v>
      </c>
      <c r="E24">
        <f t="shared" si="0"/>
        <v>12.244328314233854</v>
      </c>
      <c r="F24">
        <f t="shared" si="1"/>
        <v>2.0900247847611535</v>
      </c>
    </row>
    <row r="25" spans="1:6" x14ac:dyDescent="0.25">
      <c r="A25">
        <v>32</v>
      </c>
      <c r="B25" t="s">
        <v>4</v>
      </c>
      <c r="C25">
        <f>1200/[1]rFormat!C25</f>
        <v>100.61486864169926</v>
      </c>
      <c r="D25">
        <f>1200/[1]rFormat!D25</f>
        <v>110.93990755007702</v>
      </c>
      <c r="E25">
        <f t="shared" si="0"/>
        <v>10.325038908377763</v>
      </c>
      <c r="F25">
        <f t="shared" si="1"/>
        <v>2.0489849438918832</v>
      </c>
    </row>
    <row r="26" spans="1:6" x14ac:dyDescent="0.25">
      <c r="A26">
        <v>33</v>
      </c>
      <c r="B26" t="s">
        <v>4</v>
      </c>
      <c r="C26">
        <f>1200/[1]rFormat!C26</f>
        <v>87.293889427740069</v>
      </c>
      <c r="D26">
        <f>1200/[1]rFormat!D26</f>
        <v>89.086859688196</v>
      </c>
      <c r="E26">
        <f t="shared" si="0"/>
        <v>1.792970260455931</v>
      </c>
      <c r="F26">
        <f t="shared" si="1"/>
        <v>1.9546614482366793</v>
      </c>
    </row>
    <row r="27" spans="1:6" x14ac:dyDescent="0.25">
      <c r="A27">
        <v>34</v>
      </c>
      <c r="B27" t="s">
        <v>4</v>
      </c>
      <c r="C27">
        <f>1200/[1]rFormat!C27</f>
        <v>98.576122672508205</v>
      </c>
      <c r="D27">
        <f>1200/[1]rFormat!D27</f>
        <v>106.22602537621717</v>
      </c>
      <c r="E27">
        <f t="shared" si="0"/>
        <v>7.6499027037089604</v>
      </c>
      <c r="F27">
        <f t="shared" si="1"/>
        <v>2.0303002079827244</v>
      </c>
    </row>
    <row r="28" spans="1:6" x14ac:dyDescent="0.25">
      <c r="A28">
        <v>35</v>
      </c>
      <c r="B28" t="s">
        <v>4</v>
      </c>
      <c r="C28">
        <f>1200/[1]rFormat!C28</f>
        <v>111.9402985074627</v>
      </c>
      <c r="D28">
        <f>1200/[1]rFormat!D28</f>
        <v>122.65758091993186</v>
      </c>
      <c r="E28">
        <f t="shared" si="0"/>
        <v>10.71728241246916</v>
      </c>
      <c r="F28">
        <f t="shared" si="1"/>
        <v>2.092220746259565</v>
      </c>
    </row>
    <row r="29" spans="1:6" x14ac:dyDescent="0.25">
      <c r="A29">
        <v>36</v>
      </c>
      <c r="B29" t="s">
        <v>4</v>
      </c>
      <c r="C29">
        <f>1200/[1]rFormat!C29</f>
        <v>97.244732576985427</v>
      </c>
      <c r="D29">
        <f>1200/[1]rFormat!D29</f>
        <v>98.549137695045161</v>
      </c>
      <c r="E29">
        <f t="shared" si="0"/>
        <v>1.3044051180597336</v>
      </c>
      <c r="F29">
        <f t="shared" si="1"/>
        <v>1.9980375024758787</v>
      </c>
    </row>
    <row r="30" spans="1:6" x14ac:dyDescent="0.25">
      <c r="A30">
        <v>37</v>
      </c>
      <c r="B30" t="s">
        <v>4</v>
      </c>
      <c r="C30">
        <f>1200/[1]rFormat!C30</f>
        <v>93.701197293076518</v>
      </c>
      <c r="D30">
        <f>1200/[1]rFormat!D30</f>
        <v>84.945729117508264</v>
      </c>
      <c r="E30">
        <f t="shared" si="0"/>
        <v>-8.7554681755682537</v>
      </c>
      <c r="F30">
        <f t="shared" si="1"/>
        <v>1.9342243002576978</v>
      </c>
    </row>
    <row r="31" spans="1:6" x14ac:dyDescent="0.25">
      <c r="A31">
        <v>38</v>
      </c>
      <c r="B31" t="s">
        <v>4</v>
      </c>
      <c r="C31">
        <f>1200/[1]rFormat!C31</f>
        <v>87.612557799951318</v>
      </c>
      <c r="D31">
        <f>1200/[1]rFormat!D31</f>
        <v>93.4094447327452</v>
      </c>
      <c r="E31">
        <f t="shared" si="0"/>
        <v>5.7968869327938819</v>
      </c>
      <c r="F31">
        <f t="shared" si="1"/>
        <v>1.9750154433461133</v>
      </c>
    </row>
    <row r="32" spans="1:6" x14ac:dyDescent="0.25">
      <c r="A32">
        <v>39</v>
      </c>
      <c r="B32" t="s">
        <v>4</v>
      </c>
      <c r="C32">
        <f>1200/[1]rFormat!C32</f>
        <v>182.55578093306289</v>
      </c>
      <c r="D32">
        <f>1200/[1]rFormat!D32</f>
        <v>168.61826697892272</v>
      </c>
      <c r="E32">
        <f t="shared" si="0"/>
        <v>-13.937513954140172</v>
      </c>
      <c r="F32">
        <f t="shared" si="1"/>
        <v>2.229472621629113</v>
      </c>
    </row>
    <row r="33" spans="1:6" x14ac:dyDescent="0.25">
      <c r="A33">
        <v>40</v>
      </c>
      <c r="B33" t="s">
        <v>4</v>
      </c>
      <c r="C33">
        <f>1200/[1]rFormat!C33</f>
        <v>108.66284334440087</v>
      </c>
      <c r="D33">
        <f>1200/[1]rFormat!D33</f>
        <v>94.216173776498295</v>
      </c>
      <c r="E33">
        <f t="shared" si="0"/>
        <v>-14.446669567902575</v>
      </c>
      <c r="F33">
        <f t="shared" si="1"/>
        <v>1.9787107255407141</v>
      </c>
    </row>
    <row r="34" spans="1:6" x14ac:dyDescent="0.25">
      <c r="A34">
        <v>41</v>
      </c>
      <c r="B34" t="s">
        <v>4</v>
      </c>
      <c r="C34">
        <f>1200/[1]rFormat!C34</f>
        <v>114.32200698634486</v>
      </c>
      <c r="D34">
        <f>1200/[1]rFormat!D34</f>
        <v>143.25507361719062</v>
      </c>
      <c r="E34">
        <f t="shared" si="0"/>
        <v>28.933066630845758</v>
      </c>
      <c r="F34">
        <f t="shared" si="1"/>
        <v>2.1591310967338342</v>
      </c>
    </row>
    <row r="35" spans="1:6" x14ac:dyDescent="0.25">
      <c r="A35">
        <v>42</v>
      </c>
      <c r="B35" t="s">
        <v>4</v>
      </c>
      <c r="C35">
        <f>1200/[1]rFormat!C35</f>
        <v>94.191522762951337</v>
      </c>
      <c r="D35">
        <f>1200/[1]rFormat!D35</f>
        <v>111.31725417439702</v>
      </c>
      <c r="E35">
        <f t="shared" si="0"/>
        <v>17.125731411445685</v>
      </c>
      <c r="F35">
        <f t="shared" si="1"/>
        <v>2.0504464776963065</v>
      </c>
    </row>
    <row r="36" spans="1:6" x14ac:dyDescent="0.25">
      <c r="A36">
        <v>44</v>
      </c>
      <c r="B36" t="s">
        <v>4</v>
      </c>
      <c r="C36">
        <f>1200/[1]rFormat!C36</f>
        <v>105.63380281690141</v>
      </c>
      <c r="D36">
        <f>1200/[1]rFormat!D36</f>
        <v>102.44735344336938</v>
      </c>
      <c r="E36">
        <f t="shared" si="0"/>
        <v>-3.1864493735320281</v>
      </c>
      <c r="F36">
        <f t="shared" si="1"/>
        <v>2.0147193843237128</v>
      </c>
    </row>
    <row r="37" spans="1:6" x14ac:dyDescent="0.25">
      <c r="A37">
        <v>46</v>
      </c>
      <c r="B37" t="s">
        <v>5</v>
      </c>
      <c r="C37">
        <f>1200/[1]rFormat!C37</f>
        <v>97.271007835720084</v>
      </c>
      <c r="D37">
        <f>1200/[1]rFormat!D37</f>
        <v>103.71650821089023</v>
      </c>
      <c r="E37">
        <f t="shared" si="0"/>
        <v>6.4455003751701412</v>
      </c>
      <c r="F37">
        <f t="shared" si="1"/>
        <v>2.0200151521635412</v>
      </c>
    </row>
    <row r="38" spans="1:6" x14ac:dyDescent="0.25">
      <c r="A38">
        <v>47</v>
      </c>
      <c r="B38" t="s">
        <v>5</v>
      </c>
      <c r="C38">
        <f>1200/[1]rFormat!C38</f>
        <v>133.82899628252787</v>
      </c>
      <c r="D38">
        <f>1200/[1]rFormat!D38</f>
        <v>136.10586011342153</v>
      </c>
      <c r="E38">
        <f t="shared" si="0"/>
        <v>2.2768638308936602</v>
      </c>
      <c r="F38">
        <f t="shared" si="1"/>
        <v>2.137056017594273</v>
      </c>
    </row>
    <row r="39" spans="1:6" x14ac:dyDescent="0.25">
      <c r="A39">
        <v>49</v>
      </c>
      <c r="B39" t="s">
        <v>5</v>
      </c>
      <c r="C39">
        <f>1200/[1]rFormat!C39</f>
        <v>128.3880171184023</v>
      </c>
      <c r="D39">
        <f>1200/[1]rFormat!D39</f>
        <v>155.17241379310346</v>
      </c>
      <c r="E39">
        <f t="shared" si="0"/>
        <v>26.784396674701156</v>
      </c>
      <c r="F39">
        <f t="shared" si="1"/>
        <v>2.193604322784001</v>
      </c>
    </row>
    <row r="40" spans="1:6" x14ac:dyDescent="0.25">
      <c r="A40">
        <v>50</v>
      </c>
      <c r="B40" t="s">
        <v>5</v>
      </c>
      <c r="C40">
        <f>1200/[1]rFormat!C40</f>
        <v>111.62790697674419</v>
      </c>
      <c r="D40">
        <f>1200/[1]rFormat!D40</f>
        <v>116.16650532429816</v>
      </c>
      <c r="E40">
        <f t="shared" si="0"/>
        <v>4.5385983475539717</v>
      </c>
      <c r="F40">
        <f t="shared" si="1"/>
        <v>2.0688034765979277</v>
      </c>
    </row>
    <row r="41" spans="1:6" x14ac:dyDescent="0.25">
      <c r="A41">
        <v>51</v>
      </c>
      <c r="B41" t="s">
        <v>5</v>
      </c>
      <c r="C41">
        <f>1200/[1]rFormat!C41</f>
        <v>84.249941493096188</v>
      </c>
      <c r="D41">
        <f>1200/[1]rFormat!D41</f>
        <v>82.304526748971199</v>
      </c>
      <c r="E41">
        <f t="shared" si="0"/>
        <v>-1.9454147441249887</v>
      </c>
      <c r="F41">
        <f t="shared" si="1"/>
        <v>1.9206686015110344</v>
      </c>
    </row>
    <row r="42" spans="1:6" x14ac:dyDescent="0.25">
      <c r="A42">
        <v>52</v>
      </c>
      <c r="B42" t="s">
        <v>5</v>
      </c>
      <c r="C42">
        <f>1200/[1]rFormat!C42</f>
        <v>101.43702451394759</v>
      </c>
      <c r="D42">
        <f>1200/[1]rFormat!D42</f>
        <v>98.873935731941785</v>
      </c>
      <c r="E42">
        <f t="shared" si="0"/>
        <v>-2.5630887820058064</v>
      </c>
      <c r="F42">
        <f t="shared" si="1"/>
        <v>1.9994521644551382</v>
      </c>
    </row>
    <row r="43" spans="1:6" x14ac:dyDescent="0.25">
      <c r="A43">
        <v>53</v>
      </c>
      <c r="B43" t="s">
        <v>5</v>
      </c>
      <c r="C43">
        <f>1200/[1]rFormat!C43</f>
        <v>79.982226171961798</v>
      </c>
      <c r="D43">
        <f>1200/[1]rFormat!D43</f>
        <v>79.522862823061615</v>
      </c>
      <c r="E43">
        <f t="shared" si="0"/>
        <v>-0.45936334890018315</v>
      </c>
      <c r="F43">
        <f t="shared" si="1"/>
        <v>1.9059192069289423</v>
      </c>
    </row>
    <row r="44" spans="1:6" x14ac:dyDescent="0.25">
      <c r="A44">
        <v>54</v>
      </c>
      <c r="B44" t="s">
        <v>5</v>
      </c>
      <c r="C44">
        <f>1200/[1]rFormat!C44</f>
        <v>104.83401281304602</v>
      </c>
      <c r="D44">
        <f>1200/[1]rFormat!D44</f>
        <v>121.25294712024251</v>
      </c>
      <c r="E44">
        <f t="shared" si="0"/>
        <v>16.418934307196494</v>
      </c>
      <c r="F44">
        <f t="shared" si="1"/>
        <v>2.0872593373468349</v>
      </c>
    </row>
    <row r="45" spans="1:6" x14ac:dyDescent="0.25">
      <c r="A45">
        <v>55</v>
      </c>
      <c r="B45" t="s">
        <v>5</v>
      </c>
      <c r="C45">
        <f>1200/[1]rFormat!C45</f>
        <v>97.035040431266836</v>
      </c>
      <c r="D45">
        <f>1200/[1]rFormat!D45</f>
        <v>109.58904109589039</v>
      </c>
      <c r="E45">
        <f t="shared" si="0"/>
        <v>12.554000664623558</v>
      </c>
      <c r="F45">
        <f t="shared" si="1"/>
        <v>2.043712092362961</v>
      </c>
    </row>
    <row r="46" spans="1:6" x14ac:dyDescent="0.25">
      <c r="A46">
        <v>56</v>
      </c>
      <c r="B46" t="s">
        <v>5</v>
      </c>
      <c r="C46">
        <f>1200/[1]rFormat!C46</f>
        <v>108.99182561307902</v>
      </c>
      <c r="D46">
        <f>1200/[1]rFormat!D46</f>
        <v>112.00995644057249</v>
      </c>
      <c r="E46">
        <f t="shared" si="0"/>
        <v>3.0181308274934793</v>
      </c>
      <c r="F46">
        <f t="shared" si="1"/>
        <v>2.0531167075251542</v>
      </c>
    </row>
    <row r="47" spans="1:6" x14ac:dyDescent="0.25">
      <c r="A47">
        <v>57</v>
      </c>
      <c r="B47" t="s">
        <v>5</v>
      </c>
      <c r="C47">
        <f>1200/[1]rFormat!C47</f>
        <v>133.87876534027521</v>
      </c>
      <c r="D47">
        <f>1200/[1]rFormat!D47</f>
        <v>115.27377521613833</v>
      </c>
      <c r="E47">
        <f t="shared" si="0"/>
        <v>-18.604990124136876</v>
      </c>
      <c r="F47">
        <f t="shared" si="1"/>
        <v>2.065481773514243</v>
      </c>
    </row>
    <row r="48" spans="1:6" x14ac:dyDescent="0.25">
      <c r="A48">
        <v>58</v>
      </c>
      <c r="B48" t="s">
        <v>5</v>
      </c>
      <c r="C48">
        <f>1200/[1]rFormat!C48</f>
        <v>112.78195488721803</v>
      </c>
      <c r="D48">
        <f>1200/[1]rFormat!D48</f>
        <v>123.54152367879205</v>
      </c>
      <c r="E48">
        <f t="shared" si="0"/>
        <v>10.759568791574011</v>
      </c>
      <c r="F48">
        <f t="shared" si="1"/>
        <v>2.0953141747083595</v>
      </c>
    </row>
    <row r="49" spans="1:6" x14ac:dyDescent="0.25">
      <c r="A49">
        <v>59</v>
      </c>
      <c r="B49" t="s">
        <v>5</v>
      </c>
      <c r="C49">
        <f>1200/[1]rFormat!C49</f>
        <v>116.76938047356472</v>
      </c>
      <c r="D49">
        <f>1200/[1]rFormat!D49</f>
        <v>101.29431626336523</v>
      </c>
      <c r="E49">
        <f t="shared" si="0"/>
        <v>-15.475064210199491</v>
      </c>
      <c r="F49">
        <f t="shared" si="1"/>
        <v>2.0098515038584792</v>
      </c>
    </row>
    <row r="50" spans="1:6" x14ac:dyDescent="0.25">
      <c r="A50">
        <v>60</v>
      </c>
      <c r="B50" t="s">
        <v>5</v>
      </c>
      <c r="C50">
        <f>1200/[1]rFormat!C50</f>
        <v>100.69930069930071</v>
      </c>
      <c r="D50">
        <f>1200/[1]rFormat!D50</f>
        <v>95.313741064336767</v>
      </c>
      <c r="E50">
        <f t="shared" si="0"/>
        <v>-5.3855596349639399</v>
      </c>
      <c r="F50">
        <f t="shared" si="1"/>
        <v>1.9836882522615396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3DDE-188A-4F05-A151-76AF11B3AF2C}">
  <dimension ref="A1:O6"/>
  <sheetViews>
    <sheetView tabSelected="1" workbookViewId="0">
      <selection activeCell="O5" sqref="O5"/>
    </sheetView>
  </sheetViews>
  <sheetFormatPr defaultRowHeight="15" x14ac:dyDescent="0.25"/>
  <cols>
    <col min="1" max="1" width="10.28515625" bestFit="1" customWidth="1"/>
    <col min="2" max="2" width="12" bestFit="1" customWidth="1"/>
    <col min="3" max="3" width="18.140625" bestFit="1" customWidth="1"/>
    <col min="4" max="4" width="4.140625" customWidth="1"/>
    <col min="5" max="5" width="10.28515625" bestFit="1" customWidth="1"/>
    <col min="6" max="6" width="7.7109375" bestFit="1" customWidth="1"/>
    <col min="7" max="7" width="18.140625" bestFit="1" customWidth="1"/>
    <col min="8" max="8" width="3.5703125" customWidth="1"/>
    <col min="9" max="9" width="10.28515625" bestFit="1" customWidth="1"/>
    <col min="10" max="10" width="7.7109375" bestFit="1" customWidth="1"/>
    <col min="11" max="11" width="18.140625" bestFit="1" customWidth="1"/>
    <col min="12" max="12" width="4.140625" customWidth="1"/>
    <col min="13" max="13" width="10.28515625" bestFit="1" customWidth="1"/>
    <col min="14" max="14" width="12" bestFit="1" customWidth="1"/>
    <col min="15" max="15" width="21.28515625" customWidth="1"/>
  </cols>
  <sheetData>
    <row r="1" spans="1:15" x14ac:dyDescent="0.25">
      <c r="A1" s="1" t="s">
        <v>13</v>
      </c>
      <c r="B1" s="1"/>
      <c r="C1" s="1"/>
      <c r="E1" s="1" t="s">
        <v>14</v>
      </c>
      <c r="F1" s="1"/>
      <c r="G1" s="1"/>
      <c r="I1" s="1" t="s">
        <v>15</v>
      </c>
      <c r="J1" s="1"/>
      <c r="K1" s="1"/>
      <c r="M1" s="1" t="s">
        <v>16</v>
      </c>
      <c r="N1" s="1"/>
      <c r="O1" s="1"/>
    </row>
    <row r="2" spans="1:15" x14ac:dyDescent="0.25">
      <c r="A2" t="s">
        <v>10</v>
      </c>
      <c r="B2" t="s">
        <v>11</v>
      </c>
      <c r="C2" t="s">
        <v>12</v>
      </c>
      <c r="E2" t="s">
        <v>10</v>
      </c>
      <c r="F2" t="s">
        <v>11</v>
      </c>
      <c r="G2" t="s">
        <v>12</v>
      </c>
      <c r="I2" t="s">
        <v>10</v>
      </c>
      <c r="J2" t="s">
        <v>11</v>
      </c>
      <c r="K2" t="s">
        <v>12</v>
      </c>
      <c r="M2" t="s">
        <v>10</v>
      </c>
      <c r="N2" t="s">
        <v>11</v>
      </c>
      <c r="O2" t="s">
        <v>12</v>
      </c>
    </row>
    <row r="3" spans="1:15" x14ac:dyDescent="0.25">
      <c r="A3" t="s">
        <v>2</v>
      </c>
      <c r="B3">
        <f>AVERAGE('Data set'!C2:C12)</f>
        <v>96.62592193999582</v>
      </c>
      <c r="C3">
        <f>_xlfn.STDEV.S('Data set'!C2:C12)</f>
        <v>9.7029903815130396</v>
      </c>
      <c r="E3" t="s">
        <v>2</v>
      </c>
      <c r="F3">
        <f>AVERAGE('Data set'!D2:D12)</f>
        <v>112.906942090668</v>
      </c>
      <c r="G3">
        <f>_xlfn.STDEV.S('Data set'!D2:D12)</f>
        <v>19.683508730342957</v>
      </c>
      <c r="I3" t="s">
        <v>2</v>
      </c>
      <c r="J3">
        <f>AVERAGE('Data set'!E2:E12)</f>
        <v>16.281020150672177</v>
      </c>
      <c r="K3">
        <f>_xlfn.STDEV.S('Data set'!E2:E12)</f>
        <v>15.387323031763799</v>
      </c>
      <c r="M3" t="s">
        <v>2</v>
      </c>
      <c r="N3">
        <f>AVERAGE('Data set'!F2:F12)</f>
        <v>2.0510758051198366</v>
      </c>
      <c r="O3">
        <f>_xlfn.STDEV.S('Data set'!F2:F12)</f>
        <v>7.1183895330796887E-2</v>
      </c>
    </row>
    <row r="4" spans="1:15" x14ac:dyDescent="0.25">
      <c r="A4" t="s">
        <v>3</v>
      </c>
      <c r="B4">
        <f>AVERAGE('Data set'!C13:C24)</f>
        <v>106.5389941220525</v>
      </c>
      <c r="C4">
        <f>_xlfn.STDEV.S('Data set'!C13:C24)</f>
        <v>14.931980810584987</v>
      </c>
      <c r="E4" t="s">
        <v>3</v>
      </c>
      <c r="F4">
        <f>AVERAGE('Data set'!D13:D24)</f>
        <v>116.47171937910531</v>
      </c>
      <c r="G4">
        <f>_xlfn.STDEV.S('Data set'!D13:D24)</f>
        <v>15.992658592963521</v>
      </c>
      <c r="I4" t="s">
        <v>3</v>
      </c>
      <c r="J4">
        <f>AVERAGE('Data set'!E13:E24)</f>
        <v>9.9327252570528284</v>
      </c>
      <c r="K4">
        <f>_xlfn.STDEV.S('Data set'!E13:E24)</f>
        <v>8.9575434784416039</v>
      </c>
      <c r="M4" t="s">
        <v>3</v>
      </c>
      <c r="N4">
        <f>AVERAGE('Data set'!F13:F24)</f>
        <v>2.0662357150598827</v>
      </c>
      <c r="O4">
        <f>_xlfn.STDEV.S('Data set'!F13:F24)</f>
        <v>5.9281283340147276E-2</v>
      </c>
    </row>
    <row r="5" spans="1:15" x14ac:dyDescent="0.25">
      <c r="A5" t="s">
        <v>4</v>
      </c>
      <c r="B5">
        <f>AVERAGE('Data set'!C25:C36)</f>
        <v>106.86246864692373</v>
      </c>
      <c r="C5">
        <f>_xlfn.STDEV.S('Data set'!C25:C36)</f>
        <v>25.411369570639856</v>
      </c>
      <c r="E5" t="s">
        <v>4</v>
      </c>
      <c r="F5">
        <f>AVERAGE('Data set'!D25:D36)</f>
        <v>110.47240058917488</v>
      </c>
      <c r="G5">
        <f>_xlfn.STDEV.S('Data set'!D25:D36)</f>
        <v>24.297428521040704</v>
      </c>
      <c r="I5" t="s">
        <v>4</v>
      </c>
      <c r="J5">
        <f>AVERAGE('Data set'!E25:E36)</f>
        <v>3.6099319422511535</v>
      </c>
      <c r="K5">
        <f>_xlfn.STDEV.S('Data set'!E25:E36)</f>
        <v>12.729042141504051</v>
      </c>
      <c r="M5" t="s">
        <v>4</v>
      </c>
      <c r="N5">
        <f>AVERAGE('Data set'!F25:F36)</f>
        <v>2.0388270748645181</v>
      </c>
      <c r="O5">
        <f>_xlfn.STDEV.S('Data set'!F25:F36)</f>
        <v>8.6306551685012126E-2</v>
      </c>
    </row>
    <row r="6" spans="1:15" x14ac:dyDescent="0.25">
      <c r="A6" t="s">
        <v>5</v>
      </c>
      <c r="B6">
        <f>AVERAGE('Data set'!C37:C50)</f>
        <v>107.98395718929648</v>
      </c>
      <c r="C6">
        <f>_xlfn.STDEV.S('Data set'!C37:C50)</f>
        <v>16.54185509495132</v>
      </c>
      <c r="E6" t="s">
        <v>5</v>
      </c>
      <c r="F6">
        <f>AVERAGE('Data set'!D37:D50)</f>
        <v>110.72413668750184</v>
      </c>
      <c r="G6">
        <f>_xlfn.STDEV.S('Data set'!D37:D50)</f>
        <v>20.087141864249279</v>
      </c>
      <c r="I6" t="s">
        <v>5</v>
      </c>
      <c r="J6">
        <f>AVERAGE('Data set'!E37:E50)</f>
        <v>2.7401794982053707</v>
      </c>
      <c r="K6">
        <f>_xlfn.STDEV.S('Data set'!E25:E36)</f>
        <v>12.729042141504051</v>
      </c>
      <c r="M6" t="s">
        <v>5</v>
      </c>
      <c r="N6">
        <f>AVERAGE('Data set'!F37:F50)</f>
        <v>2.0417101988294593</v>
      </c>
      <c r="O6">
        <f>_xlfn.STDEV.S('Data set'!F37:F50)</f>
        <v>7.7594711749653392E-2</v>
      </c>
    </row>
  </sheetData>
  <mergeCells count="4">
    <mergeCell ref="A1:C1"/>
    <mergeCell ref="E1:G1"/>
    <mergeCell ref="I1:K1"/>
    <mergeCell ref="M1:O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Data set</vt:lpstr>
      <vt:lpstr>Descriptve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2022-06-03T17:29:10Z</dcterms:created>
  <dcterms:modified xsi:type="dcterms:W3CDTF">2022-06-06T13:03:51Z</dcterms:modified>
</cp:coreProperties>
</file>