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2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yuanyang/Yuan/Data_2016+/2023/Hexim1/Paper_Writing/Revise_012025/NatComm_revision/Final_rev_submit/Acceptance_revision/"/>
    </mc:Choice>
  </mc:AlternateContent>
  <xr:revisionPtr revIDLastSave="0" documentId="13_ncr:1_{3D99BEB2-8E01-964C-8610-71D2D6C6DBF7}" xr6:coauthVersionLast="47" xr6:coauthVersionMax="47" xr10:uidLastSave="{00000000-0000-0000-0000-000000000000}"/>
  <bookViews>
    <workbookView xWindow="5020" yWindow="940" windowWidth="29640" windowHeight="19280" firstSheet="9" activeTab="4" xr2:uid="{1DC9FA42-8F03-BD45-87EE-4F3F59271789}"/>
  </bookViews>
  <sheets>
    <sheet name="Fig2C, SL1-dI CSP" sheetId="9" r:id="rId1"/>
    <sheet name="Fig2C, SL1-dI-deltaU CSP" sheetId="10" r:id="rId2"/>
    <sheet name="Fig2E_BR-L-AR-CSP_SL1-dI-deltaU" sheetId="1" r:id="rId3"/>
    <sheet name="Fig3AB, S226 Total" sheetId="4" r:id="rId4"/>
    <sheet name="FigS11, S237 Total" sheetId="5" r:id="rId5"/>
    <sheet name="Fig3CDE, Inter PRE" sheetId="6" r:id="rId6"/>
    <sheet name="Fig4A, A201" sheetId="7" r:id="rId7"/>
    <sheet name="Fig4B, S183" sheetId="8" r:id="rId8"/>
    <sheet name="Fig5A, SL1-dII CSP" sheetId="11" r:id="rId9"/>
    <sheet name="Fig5A, SL1-d CSP" sheetId="12" r:id="rId10"/>
    <sheet name="Fig5A, SL1-dIIm CSP" sheetId="13" r:id="rId11"/>
    <sheet name="Fig5A, SL1-p CSP" sheetId="14" r:id="rId12"/>
    <sheet name="Fig5A, SL1-mp CSP" sheetId="15" r:id="rId13"/>
    <sheet name="Fig5A, SL1-pII CSP" sheetId="16" r:id="rId14"/>
    <sheet name="Fig5D, SL1alt CSP" sheetId="17" r:id="rId15"/>
    <sheet name="FigS9_BR-L-AR-CSP,intens_SL1-dI" sheetId="2" r:id="rId16"/>
    <sheet name="Fig6_BR-L-AR-CSP_PKA-3hr" sheetId="3" r:id="rId1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6" i="17" l="1"/>
  <c r="T15" i="17"/>
  <c r="S14" i="17"/>
  <c r="R13" i="17"/>
  <c r="T12" i="17"/>
  <c r="R11" i="17"/>
  <c r="S10" i="17"/>
  <c r="R9" i="17"/>
  <c r="T7" i="17"/>
  <c r="S6" i="17"/>
  <c r="R5" i="17"/>
  <c r="R4" i="17"/>
  <c r="R18" i="17" s="1"/>
  <c r="Q58" i="16"/>
  <c r="P58" i="16"/>
  <c r="Q57" i="16"/>
  <c r="P57" i="16"/>
  <c r="Q56" i="16"/>
  <c r="P56" i="16"/>
  <c r="Q55" i="16"/>
  <c r="P55" i="16"/>
  <c r="Q54" i="16"/>
  <c r="P54" i="16"/>
  <c r="Q53" i="16"/>
  <c r="P53" i="16"/>
  <c r="Q52" i="16"/>
  <c r="P52" i="16"/>
  <c r="Q51" i="16"/>
  <c r="P51" i="16"/>
  <c r="Q50" i="16"/>
  <c r="P50" i="16"/>
  <c r="Q49" i="16"/>
  <c r="P49" i="16"/>
  <c r="Q48" i="16"/>
  <c r="P48" i="16"/>
  <c r="Q47" i="16"/>
  <c r="P47" i="16"/>
  <c r="Q46" i="16"/>
  <c r="P46" i="16"/>
  <c r="Q45" i="16"/>
  <c r="P45" i="16"/>
  <c r="Q44" i="16"/>
  <c r="P44" i="16"/>
  <c r="Q43" i="16"/>
  <c r="P43" i="16"/>
  <c r="AA33" i="16"/>
  <c r="AA34" i="16" s="1"/>
  <c r="AA32" i="16"/>
  <c r="AA35" i="16" s="1"/>
  <c r="W29" i="16"/>
  <c r="X25" i="16"/>
  <c r="V19" i="16"/>
  <c r="V15" i="16"/>
  <c r="V13" i="16"/>
  <c r="W11" i="16"/>
  <c r="V9" i="16"/>
  <c r="X7" i="16"/>
  <c r="V5" i="16"/>
  <c r="V3" i="16"/>
  <c r="Y66" i="15"/>
  <c r="Y65" i="15"/>
  <c r="Y68" i="15" s="1"/>
  <c r="T51" i="15"/>
  <c r="V49" i="15"/>
  <c r="U49" i="15"/>
  <c r="S47" i="15"/>
  <c r="T45" i="15"/>
  <c r="T43" i="15"/>
  <c r="R41" i="15"/>
  <c r="T39" i="15"/>
  <c r="R37" i="15"/>
  <c r="R35" i="15"/>
  <c r="R33" i="15"/>
  <c r="T31" i="15"/>
  <c r="S29" i="15"/>
  <c r="S27" i="15"/>
  <c r="R25" i="15"/>
  <c r="R23" i="15"/>
  <c r="R21" i="15"/>
  <c r="R19" i="15"/>
  <c r="R17" i="15"/>
  <c r="S15" i="15"/>
  <c r="R13" i="15"/>
  <c r="T11" i="15"/>
  <c r="R9" i="15"/>
  <c r="S7" i="15"/>
  <c r="R5" i="15"/>
  <c r="R3" i="15"/>
  <c r="T118" i="14"/>
  <c r="T117" i="14"/>
  <c r="T116" i="14"/>
  <c r="T115" i="14"/>
  <c r="T114" i="14"/>
  <c r="T113" i="14"/>
  <c r="T112" i="14"/>
  <c r="T111" i="14"/>
  <c r="T110" i="14"/>
  <c r="T109" i="14"/>
  <c r="T108" i="14"/>
  <c r="T107" i="14"/>
  <c r="T106" i="14"/>
  <c r="T105" i="14"/>
  <c r="T104" i="14"/>
  <c r="T103" i="14"/>
  <c r="T102" i="14"/>
  <c r="T101" i="14"/>
  <c r="T100" i="14"/>
  <c r="T99" i="14"/>
  <c r="T98" i="14"/>
  <c r="T97" i="14"/>
  <c r="T96" i="14"/>
  <c r="T95" i="14"/>
  <c r="T94" i="14"/>
  <c r="T93" i="14"/>
  <c r="T92" i="14"/>
  <c r="T91" i="14"/>
  <c r="T90" i="14"/>
  <c r="T89" i="14"/>
  <c r="T88" i="14"/>
  <c r="T87" i="14"/>
  <c r="T86" i="14"/>
  <c r="T85" i="14"/>
  <c r="T84" i="14"/>
  <c r="T83" i="14"/>
  <c r="T82" i="14"/>
  <c r="T81" i="14"/>
  <c r="T80" i="14"/>
  <c r="T79" i="14"/>
  <c r="T78" i="14"/>
  <c r="T77" i="14"/>
  <c r="T76" i="14"/>
  <c r="T75" i="14"/>
  <c r="T74" i="14"/>
  <c r="T73" i="14"/>
  <c r="T72" i="14"/>
  <c r="T71" i="14"/>
  <c r="T70" i="14"/>
  <c r="T69" i="14"/>
  <c r="T68" i="14"/>
  <c r="T67" i="14"/>
  <c r="T66" i="14"/>
  <c r="T65" i="14"/>
  <c r="T64" i="14"/>
  <c r="T63" i="14"/>
  <c r="T57" i="14"/>
  <c r="T56" i="14"/>
  <c r="T55" i="14"/>
  <c r="T54" i="14"/>
  <c r="T53" i="14"/>
  <c r="AJ52" i="14"/>
  <c r="T52" i="14"/>
  <c r="T51" i="14"/>
  <c r="T50" i="14"/>
  <c r="T49" i="14"/>
  <c r="AM48" i="14"/>
  <c r="AB48" i="14"/>
  <c r="T48" i="14"/>
  <c r="AB42" i="14" s="1"/>
  <c r="T47" i="14"/>
  <c r="T46" i="14"/>
  <c r="T45" i="14"/>
  <c r="T44" i="14"/>
  <c r="T43" i="14"/>
  <c r="AN42" i="14"/>
  <c r="AM42" i="14"/>
  <c r="AC42" i="14"/>
  <c r="T42" i="14"/>
  <c r="T41" i="14"/>
  <c r="T40" i="14"/>
  <c r="T39" i="14"/>
  <c r="AC37" i="14" s="1"/>
  <c r="T38" i="14"/>
  <c r="AB37" i="14" s="1"/>
  <c r="AN37" i="14"/>
  <c r="AM37" i="14"/>
  <c r="T37" i="14"/>
  <c r="T36" i="14"/>
  <c r="T34" i="14"/>
  <c r="T32" i="14"/>
  <c r="T29" i="14"/>
  <c r="T28" i="14"/>
  <c r="T27" i="14"/>
  <c r="T26" i="14"/>
  <c r="T25" i="14"/>
  <c r="T24" i="14"/>
  <c r="AN23" i="14"/>
  <c r="AM23" i="14"/>
  <c r="AJ51" i="14" s="1"/>
  <c r="AB23" i="14"/>
  <c r="T23" i="14"/>
  <c r="T22" i="14"/>
  <c r="T21" i="14"/>
  <c r="T20" i="14"/>
  <c r="AC23" i="14" s="1"/>
  <c r="T19" i="14"/>
  <c r="T18" i="14"/>
  <c r="T17" i="14"/>
  <c r="T16" i="14"/>
  <c r="T15" i="14"/>
  <c r="T14" i="14"/>
  <c r="T13" i="14"/>
  <c r="T12" i="14"/>
  <c r="T11" i="14"/>
  <c r="T10" i="14"/>
  <c r="T9" i="14"/>
  <c r="T8" i="14"/>
  <c r="T7" i="14"/>
  <c r="T6" i="14"/>
  <c r="T5" i="14"/>
  <c r="T4" i="14"/>
  <c r="AA46" i="13"/>
  <c r="AA45" i="13"/>
  <c r="AA48" i="13" s="1"/>
  <c r="S45" i="13"/>
  <c r="Q43" i="13"/>
  <c r="S41" i="13"/>
  <c r="Q39" i="13"/>
  <c r="Q37" i="13"/>
  <c r="Q35" i="13"/>
  <c r="Q31" i="13"/>
  <c r="Q29" i="13"/>
  <c r="Q27" i="13"/>
  <c r="V25" i="13"/>
  <c r="V27" i="13" s="1"/>
  <c r="Q25" i="13"/>
  <c r="V24" i="13"/>
  <c r="Q23" i="13"/>
  <c r="Q21" i="13"/>
  <c r="S17" i="13"/>
  <c r="Q15" i="13"/>
  <c r="S11" i="13"/>
  <c r="S9" i="13"/>
  <c r="R7" i="13"/>
  <c r="R5" i="13"/>
  <c r="Q3" i="13"/>
  <c r="T36" i="12"/>
  <c r="R35" i="12"/>
  <c r="R34" i="12"/>
  <c r="R33" i="12"/>
  <c r="R31" i="12"/>
  <c r="R30" i="12"/>
  <c r="R28" i="12"/>
  <c r="T26" i="12"/>
  <c r="S25" i="12"/>
  <c r="R24" i="12"/>
  <c r="R21" i="12"/>
  <c r="R20" i="12"/>
  <c r="R19" i="12"/>
  <c r="T15" i="12"/>
  <c r="S14" i="12"/>
  <c r="R13" i="12"/>
  <c r="T10" i="12"/>
  <c r="R9" i="12"/>
  <c r="R39" i="12" s="1"/>
  <c r="T8" i="12"/>
  <c r="T7" i="12"/>
  <c r="S6" i="12"/>
  <c r="R5" i="12"/>
  <c r="R4" i="12"/>
  <c r="R40" i="12" s="1"/>
  <c r="R41" i="12" s="1"/>
  <c r="T65" i="11"/>
  <c r="S65" i="11"/>
  <c r="T64" i="11"/>
  <c r="S64" i="11"/>
  <c r="T63" i="11"/>
  <c r="S63" i="11"/>
  <c r="T62" i="11"/>
  <c r="S62" i="11"/>
  <c r="T61" i="11"/>
  <c r="S61" i="11"/>
  <c r="T60" i="11"/>
  <c r="S60" i="11"/>
  <c r="T59" i="11"/>
  <c r="S59" i="11"/>
  <c r="T58" i="11"/>
  <c r="S58" i="11"/>
  <c r="T57" i="11"/>
  <c r="S57" i="11"/>
  <c r="T56" i="11"/>
  <c r="S56" i="11"/>
  <c r="T55" i="11"/>
  <c r="S55" i="11"/>
  <c r="T54" i="11"/>
  <c r="S54" i="11"/>
  <c r="T53" i="11"/>
  <c r="S53" i="11"/>
  <c r="S45" i="11"/>
  <c r="S43" i="11"/>
  <c r="S39" i="11"/>
  <c r="S37" i="11"/>
  <c r="W32" i="11"/>
  <c r="W31" i="11"/>
  <c r="S31" i="11"/>
  <c r="W30" i="11"/>
  <c r="W33" i="11" s="1"/>
  <c r="S29" i="11"/>
  <c r="S27" i="11"/>
  <c r="T13" i="11"/>
  <c r="S11" i="11"/>
  <c r="T9" i="11"/>
  <c r="AG33" i="10"/>
  <c r="AG32" i="10"/>
  <c r="AG35" i="10" s="1"/>
  <c r="AB31" i="10"/>
  <c r="AA31" i="10"/>
  <c r="W30" i="10"/>
  <c r="W29" i="10"/>
  <c r="AB28" i="10"/>
  <c r="AA28" i="10"/>
  <c r="AB26" i="10"/>
  <c r="AA26" i="10"/>
  <c r="Z26" i="10"/>
  <c r="Y25" i="10"/>
  <c r="W24" i="10"/>
  <c r="AB23" i="10"/>
  <c r="AA23" i="10"/>
  <c r="AC22" i="10"/>
  <c r="X22" i="10"/>
  <c r="W22" i="10"/>
  <c r="W21" i="10"/>
  <c r="AB19" i="10"/>
  <c r="AA19" i="10"/>
  <c r="X19" i="10"/>
  <c r="AB18" i="10"/>
  <c r="AA18" i="10"/>
  <c r="AB17" i="10"/>
  <c r="AA17" i="10"/>
  <c r="Z17" i="10"/>
  <c r="W15" i="10"/>
  <c r="AB13" i="10"/>
  <c r="AA13" i="10"/>
  <c r="Z13" i="10"/>
  <c r="Y12" i="10"/>
  <c r="W11" i="10"/>
  <c r="AB9" i="10"/>
  <c r="AA9" i="10"/>
  <c r="AB6" i="10"/>
  <c r="AA6" i="10"/>
  <c r="W5" i="10"/>
  <c r="AD66" i="9"/>
  <c r="AD65" i="9"/>
  <c r="AD67" i="9" s="1"/>
  <c r="AB65" i="9"/>
  <c r="AF63" i="9"/>
  <c r="AE63" i="9"/>
  <c r="AA61" i="9"/>
  <c r="AA59" i="9"/>
  <c r="AF57" i="9"/>
  <c r="AE57" i="9"/>
  <c r="AF55" i="9"/>
  <c r="AE55" i="9"/>
  <c r="AD53" i="9"/>
  <c r="AC51" i="9"/>
  <c r="AA49" i="9"/>
  <c r="AF45" i="9"/>
  <c r="AE45" i="9"/>
  <c r="AJ41" i="9"/>
  <c r="AA41" i="9"/>
  <c r="AJ40" i="9"/>
  <c r="AJ39" i="9"/>
  <c r="AJ42" i="9" s="1"/>
  <c r="AA39" i="9"/>
  <c r="AO37" i="9"/>
  <c r="AN37" i="9"/>
  <c r="AM37" i="9"/>
  <c r="AL37" i="9"/>
  <c r="AJ37" i="9"/>
  <c r="AG37" i="9"/>
  <c r="AG65" i="9" s="1"/>
  <c r="AB37" i="9"/>
  <c r="AA37" i="9"/>
  <c r="AE35" i="9"/>
  <c r="AF33" i="9"/>
  <c r="AE33" i="9"/>
  <c r="AF31" i="9"/>
  <c r="AE31" i="9"/>
  <c r="AF29" i="9"/>
  <c r="AE29" i="9"/>
  <c r="AF27" i="9"/>
  <c r="AE27" i="9"/>
  <c r="AA25" i="9"/>
  <c r="AF23" i="9"/>
  <c r="AE23" i="9"/>
  <c r="AD21" i="9"/>
  <c r="AC19" i="9"/>
  <c r="AC66" i="9" s="1"/>
  <c r="AA17" i="9"/>
  <c r="AF15" i="9"/>
  <c r="AE15" i="9"/>
  <c r="AE65" i="9" s="1"/>
  <c r="AE67" i="9" s="1"/>
  <c r="AF13" i="9"/>
  <c r="AF66" i="9" s="1"/>
  <c r="AE13" i="9"/>
  <c r="AF9" i="9"/>
  <c r="AE9" i="9"/>
  <c r="AF7" i="9"/>
  <c r="AF65" i="9" s="1"/>
  <c r="AE7" i="9"/>
  <c r="AE66" i="9" s="1"/>
  <c r="AA5" i="9"/>
  <c r="AA65" i="9" s="1"/>
  <c r="R19" i="17" l="1"/>
  <c r="R21" i="17" s="1"/>
  <c r="Y67" i="15"/>
  <c r="AJ54" i="14"/>
  <c r="AJ53" i="14"/>
  <c r="AA47" i="13"/>
  <c r="V26" i="13"/>
  <c r="R42" i="12"/>
  <c r="AG34" i="10"/>
  <c r="AF67" i="9"/>
  <c r="AC65" i="9"/>
  <c r="AC67" i="9" s="1"/>
  <c r="AA66" i="9"/>
  <c r="AA67" i="9" s="1"/>
  <c r="R20" i="17" l="1"/>
  <c r="AB108" i="8" l="1"/>
  <c r="AA108" i="8"/>
  <c r="AB107" i="8"/>
  <c r="AB110" i="8" s="1"/>
  <c r="AA107" i="8"/>
  <c r="AA110" i="8" s="1"/>
  <c r="W106" i="8"/>
  <c r="X106" i="8" s="1"/>
  <c r="O106" i="8"/>
  <c r="P106" i="8" s="1"/>
  <c r="W105" i="8"/>
  <c r="X105" i="8" s="1"/>
  <c r="O105" i="8"/>
  <c r="P105" i="8" s="1"/>
  <c r="W104" i="8"/>
  <c r="X104" i="8" s="1"/>
  <c r="O104" i="8"/>
  <c r="P104" i="8" s="1"/>
  <c r="W103" i="8"/>
  <c r="X103" i="8" s="1"/>
  <c r="O103" i="8"/>
  <c r="P103" i="8" s="1"/>
  <c r="W102" i="8"/>
  <c r="X102" i="8" s="1"/>
  <c r="O102" i="8"/>
  <c r="P102" i="8" s="1"/>
  <c r="W101" i="8"/>
  <c r="X101" i="8" s="1"/>
  <c r="O101" i="8"/>
  <c r="P101" i="8" s="1"/>
  <c r="W100" i="8"/>
  <c r="X100" i="8" s="1"/>
  <c r="O100" i="8"/>
  <c r="P100" i="8" s="1"/>
  <c r="W99" i="8"/>
  <c r="X99" i="8" s="1"/>
  <c r="O99" i="8"/>
  <c r="P99" i="8" s="1"/>
  <c r="W98" i="8"/>
  <c r="X98" i="8" s="1"/>
  <c r="O98" i="8"/>
  <c r="P98" i="8" s="1"/>
  <c r="W97" i="8"/>
  <c r="X97" i="8" s="1"/>
  <c r="O97" i="8"/>
  <c r="P97" i="8" s="1"/>
  <c r="W96" i="8"/>
  <c r="X96" i="8" s="1"/>
  <c r="O96" i="8"/>
  <c r="P96" i="8" s="1"/>
  <c r="W95" i="8"/>
  <c r="X95" i="8" s="1"/>
  <c r="O95" i="8"/>
  <c r="P95" i="8" s="1"/>
  <c r="W94" i="8"/>
  <c r="X94" i="8" s="1"/>
  <c r="O94" i="8"/>
  <c r="P94" i="8" s="1"/>
  <c r="W93" i="8"/>
  <c r="X93" i="8" s="1"/>
  <c r="O93" i="8"/>
  <c r="P93" i="8" s="1"/>
  <c r="W92" i="8"/>
  <c r="X92" i="8" s="1"/>
  <c r="O92" i="8"/>
  <c r="P92" i="8" s="1"/>
  <c r="W91" i="8"/>
  <c r="X91" i="8" s="1"/>
  <c r="O91" i="8"/>
  <c r="P91" i="8" s="1"/>
  <c r="W90" i="8"/>
  <c r="X90" i="8" s="1"/>
  <c r="O90" i="8"/>
  <c r="P90" i="8" s="1"/>
  <c r="W89" i="8"/>
  <c r="X89" i="8" s="1"/>
  <c r="O89" i="8"/>
  <c r="P89" i="8" s="1"/>
  <c r="W88" i="8"/>
  <c r="X88" i="8" s="1"/>
  <c r="O88" i="8"/>
  <c r="P88" i="8" s="1"/>
  <c r="W87" i="8"/>
  <c r="X87" i="8" s="1"/>
  <c r="O87" i="8"/>
  <c r="P87" i="8" s="1"/>
  <c r="W86" i="8"/>
  <c r="X86" i="8" s="1"/>
  <c r="O86" i="8"/>
  <c r="P86" i="8" s="1"/>
  <c r="W85" i="8"/>
  <c r="X85" i="8" s="1"/>
  <c r="O85" i="8"/>
  <c r="P85" i="8" s="1"/>
  <c r="W84" i="8"/>
  <c r="X84" i="8" s="1"/>
  <c r="O84" i="8"/>
  <c r="P84" i="8" s="1"/>
  <c r="W83" i="8"/>
  <c r="X83" i="8" s="1"/>
  <c r="O83" i="8"/>
  <c r="P83" i="8" s="1"/>
  <c r="W82" i="8"/>
  <c r="X82" i="8" s="1"/>
  <c r="O82" i="8"/>
  <c r="P82" i="8" s="1"/>
  <c r="W81" i="8"/>
  <c r="X81" i="8" s="1"/>
  <c r="O81" i="8"/>
  <c r="P81" i="8" s="1"/>
  <c r="W80" i="8"/>
  <c r="X80" i="8" s="1"/>
  <c r="O80" i="8"/>
  <c r="P80" i="8" s="1"/>
  <c r="W79" i="8"/>
  <c r="X79" i="8" s="1"/>
  <c r="O79" i="8"/>
  <c r="P79" i="8" s="1"/>
  <c r="W78" i="8"/>
  <c r="X78" i="8" s="1"/>
  <c r="O78" i="8"/>
  <c r="P78" i="8" s="1"/>
  <c r="W77" i="8"/>
  <c r="X77" i="8" s="1"/>
  <c r="O77" i="8"/>
  <c r="P77" i="8" s="1"/>
  <c r="W76" i="8"/>
  <c r="X76" i="8" s="1"/>
  <c r="O76" i="8"/>
  <c r="P76" i="8" s="1"/>
  <c r="W75" i="8"/>
  <c r="X75" i="8" s="1"/>
  <c r="O75" i="8"/>
  <c r="P75" i="8" s="1"/>
  <c r="W74" i="8"/>
  <c r="X74" i="8" s="1"/>
  <c r="O74" i="8"/>
  <c r="P74" i="8" s="1"/>
  <c r="W73" i="8"/>
  <c r="X73" i="8" s="1"/>
  <c r="O73" i="8"/>
  <c r="P73" i="8" s="1"/>
  <c r="W72" i="8"/>
  <c r="X72" i="8" s="1"/>
  <c r="O72" i="8"/>
  <c r="P72" i="8" s="1"/>
  <c r="W71" i="8"/>
  <c r="X71" i="8" s="1"/>
  <c r="O71" i="8"/>
  <c r="P71" i="8" s="1"/>
  <c r="W70" i="8"/>
  <c r="X70" i="8" s="1"/>
  <c r="O70" i="8"/>
  <c r="P70" i="8" s="1"/>
  <c r="W69" i="8"/>
  <c r="X69" i="8" s="1"/>
  <c r="O69" i="8"/>
  <c r="P69" i="8" s="1"/>
  <c r="W68" i="8"/>
  <c r="X68" i="8" s="1"/>
  <c r="O68" i="8"/>
  <c r="P68" i="8" s="1"/>
  <c r="W67" i="8"/>
  <c r="X67" i="8" s="1"/>
  <c r="O67" i="8"/>
  <c r="P67" i="8" s="1"/>
  <c r="W66" i="8"/>
  <c r="X66" i="8" s="1"/>
  <c r="O66" i="8"/>
  <c r="P66" i="8" s="1"/>
  <c r="W65" i="8"/>
  <c r="X65" i="8" s="1"/>
  <c r="O65" i="8"/>
  <c r="P65" i="8" s="1"/>
  <c r="W64" i="8"/>
  <c r="X64" i="8" s="1"/>
  <c r="O64" i="8"/>
  <c r="P64" i="8" s="1"/>
  <c r="W63" i="8"/>
  <c r="X63" i="8" s="1"/>
  <c r="O63" i="8"/>
  <c r="P63" i="8" s="1"/>
  <c r="W62" i="8"/>
  <c r="X62" i="8" s="1"/>
  <c r="O62" i="8"/>
  <c r="P62" i="8" s="1"/>
  <c r="W61" i="8"/>
  <c r="X61" i="8" s="1"/>
  <c r="O61" i="8"/>
  <c r="P61" i="8" s="1"/>
  <c r="W60" i="8"/>
  <c r="X60" i="8" s="1"/>
  <c r="O60" i="8"/>
  <c r="P60" i="8" s="1"/>
  <c r="W59" i="8"/>
  <c r="X59" i="8" s="1"/>
  <c r="O59" i="8"/>
  <c r="P59" i="8" s="1"/>
  <c r="W58" i="8"/>
  <c r="X58" i="8" s="1"/>
  <c r="O58" i="8"/>
  <c r="P58" i="8" s="1"/>
  <c r="W57" i="8"/>
  <c r="X57" i="8" s="1"/>
  <c r="O57" i="8"/>
  <c r="P57" i="8" s="1"/>
  <c r="W56" i="8"/>
  <c r="X56" i="8" s="1"/>
  <c r="O56" i="8"/>
  <c r="P56" i="8" s="1"/>
  <c r="W55" i="8"/>
  <c r="X55" i="8" s="1"/>
  <c r="O55" i="8"/>
  <c r="P55" i="8" s="1"/>
  <c r="W54" i="8"/>
  <c r="X54" i="8" s="1"/>
  <c r="O54" i="8"/>
  <c r="P54" i="8" s="1"/>
  <c r="W53" i="8"/>
  <c r="X53" i="8" s="1"/>
  <c r="O53" i="8"/>
  <c r="P53" i="8" s="1"/>
  <c r="W52" i="8"/>
  <c r="X52" i="8" s="1"/>
  <c r="O52" i="8"/>
  <c r="P52" i="8" s="1"/>
  <c r="W51" i="8"/>
  <c r="X51" i="8" s="1"/>
  <c r="O51" i="8"/>
  <c r="P51" i="8" s="1"/>
  <c r="W50" i="8"/>
  <c r="X50" i="8" s="1"/>
  <c r="O50" i="8"/>
  <c r="P50" i="8" s="1"/>
  <c r="O49" i="8"/>
  <c r="P49" i="8" s="1"/>
  <c r="W48" i="8"/>
  <c r="X48" i="8" s="1"/>
  <c r="O48" i="8"/>
  <c r="P48" i="8" s="1"/>
  <c r="W47" i="8"/>
  <c r="X47" i="8" s="1"/>
  <c r="O47" i="8"/>
  <c r="P47" i="8" s="1"/>
  <c r="W46" i="8"/>
  <c r="X46" i="8" s="1"/>
  <c r="O46" i="8"/>
  <c r="P46" i="8" s="1"/>
  <c r="W45" i="8"/>
  <c r="X45" i="8" s="1"/>
  <c r="O45" i="8"/>
  <c r="P45" i="8" s="1"/>
  <c r="W44" i="8"/>
  <c r="X44" i="8" s="1"/>
  <c r="O44" i="8"/>
  <c r="P44" i="8" s="1"/>
  <c r="W43" i="8"/>
  <c r="X43" i="8" s="1"/>
  <c r="O43" i="8"/>
  <c r="P43" i="8" s="1"/>
  <c r="W42" i="8"/>
  <c r="X42" i="8" s="1"/>
  <c r="O42" i="8"/>
  <c r="P42" i="8" s="1"/>
  <c r="W41" i="8"/>
  <c r="X41" i="8" s="1"/>
  <c r="O41" i="8"/>
  <c r="P41" i="8" s="1"/>
  <c r="O40" i="8"/>
  <c r="P40" i="8" s="1"/>
  <c r="W39" i="8"/>
  <c r="X39" i="8" s="1"/>
  <c r="O39" i="8"/>
  <c r="P39" i="8" s="1"/>
  <c r="W38" i="8"/>
  <c r="X38" i="8" s="1"/>
  <c r="O38" i="8"/>
  <c r="P38" i="8" s="1"/>
  <c r="W37" i="8"/>
  <c r="X37" i="8" s="1"/>
  <c r="O37" i="8"/>
  <c r="P37" i="8" s="1"/>
  <c r="W36" i="8"/>
  <c r="X36" i="8" s="1"/>
  <c r="O36" i="8"/>
  <c r="P36" i="8" s="1"/>
  <c r="W35" i="8"/>
  <c r="X35" i="8" s="1"/>
  <c r="O35" i="8"/>
  <c r="P35" i="8" s="1"/>
  <c r="W34" i="8"/>
  <c r="X34" i="8" s="1"/>
  <c r="O34" i="8"/>
  <c r="P34" i="8" s="1"/>
  <c r="W33" i="8"/>
  <c r="X33" i="8" s="1"/>
  <c r="O33" i="8"/>
  <c r="P33" i="8" s="1"/>
  <c r="O32" i="8"/>
  <c r="P32" i="8" s="1"/>
  <c r="W31" i="8"/>
  <c r="X31" i="8" s="1"/>
  <c r="O31" i="8"/>
  <c r="P31" i="8" s="1"/>
  <c r="W30" i="8"/>
  <c r="X30" i="8" s="1"/>
  <c r="O30" i="8"/>
  <c r="P30" i="8" s="1"/>
  <c r="W29" i="8"/>
  <c r="X29" i="8" s="1"/>
  <c r="O29" i="8"/>
  <c r="P29" i="8" s="1"/>
  <c r="W28" i="8"/>
  <c r="X28" i="8" s="1"/>
  <c r="P28" i="8"/>
  <c r="O28" i="8"/>
  <c r="O27" i="8"/>
  <c r="P27" i="8" s="1"/>
  <c r="O26" i="8"/>
  <c r="P26" i="8" s="1"/>
  <c r="W25" i="8"/>
  <c r="X25" i="8" s="1"/>
  <c r="P25" i="8"/>
  <c r="O25" i="8"/>
  <c r="O24" i="8"/>
  <c r="P24" i="8" s="1"/>
  <c r="O23" i="8"/>
  <c r="P23" i="8" s="1"/>
  <c r="W22" i="8"/>
  <c r="X22" i="8" s="1"/>
  <c r="O22" i="8"/>
  <c r="P22" i="8" s="1"/>
  <c r="W21" i="8"/>
  <c r="X21" i="8" s="1"/>
  <c r="O21" i="8"/>
  <c r="P21" i="8" s="1"/>
  <c r="W20" i="8"/>
  <c r="X20" i="8" s="1"/>
  <c r="O20" i="8"/>
  <c r="P20" i="8" s="1"/>
  <c r="W19" i="8"/>
  <c r="X19" i="8" s="1"/>
  <c r="O19" i="8"/>
  <c r="P19" i="8" s="1"/>
  <c r="W18" i="8"/>
  <c r="X18" i="8" s="1"/>
  <c r="O18" i="8"/>
  <c r="P18" i="8" s="1"/>
  <c r="O17" i="8"/>
  <c r="P17" i="8" s="1"/>
  <c r="W16" i="8"/>
  <c r="X16" i="8" s="1"/>
  <c r="O16" i="8"/>
  <c r="P16" i="8" s="1"/>
  <c r="O15" i="8"/>
  <c r="P15" i="8" s="1"/>
  <c r="O14" i="8"/>
  <c r="P14" i="8" s="1"/>
  <c r="O13" i="8"/>
  <c r="P13" i="8" s="1"/>
  <c r="W12" i="8"/>
  <c r="X12" i="8" s="1"/>
  <c r="O12" i="8"/>
  <c r="P12" i="8" s="1"/>
  <c r="W11" i="8"/>
  <c r="X11" i="8" s="1"/>
  <c r="O11" i="8"/>
  <c r="P11" i="8" s="1"/>
  <c r="W10" i="8"/>
  <c r="X10" i="8" s="1"/>
  <c r="O10" i="8"/>
  <c r="P10" i="8" s="1"/>
  <c r="W9" i="8"/>
  <c r="X9" i="8" s="1"/>
  <c r="O9" i="8"/>
  <c r="P9" i="8" s="1"/>
  <c r="W8" i="8"/>
  <c r="X8" i="8" s="1"/>
  <c r="P8" i="8"/>
  <c r="O8" i="8"/>
  <c r="W7" i="8"/>
  <c r="X7" i="8" s="1"/>
  <c r="O7" i="8"/>
  <c r="P7" i="8" s="1"/>
  <c r="W6" i="8"/>
  <c r="X6" i="8" s="1"/>
  <c r="P6" i="8"/>
  <c r="O6" i="8"/>
  <c r="W5" i="8"/>
  <c r="X5" i="8" s="1"/>
  <c r="O5" i="8"/>
  <c r="P5" i="8" s="1"/>
  <c r="W4" i="8"/>
  <c r="X4" i="8" s="1"/>
  <c r="O4" i="8"/>
  <c r="P4" i="8" s="1"/>
  <c r="X1" i="8"/>
  <c r="P1" i="8"/>
  <c r="N107" i="7"/>
  <c r="N106" i="7"/>
  <c r="N105" i="7"/>
  <c r="N104" i="7"/>
  <c r="N103" i="7"/>
  <c r="N102" i="7"/>
  <c r="N101" i="7"/>
  <c r="N100" i="7"/>
  <c r="N99" i="7"/>
  <c r="N98" i="7"/>
  <c r="N97" i="7"/>
  <c r="N96" i="7"/>
  <c r="N95" i="7"/>
  <c r="N94" i="7"/>
  <c r="N93" i="7"/>
  <c r="N92" i="7"/>
  <c r="N91" i="7"/>
  <c r="N90" i="7"/>
  <c r="N89" i="7"/>
  <c r="N88" i="7"/>
  <c r="N87" i="7"/>
  <c r="N86" i="7"/>
  <c r="N85" i="7"/>
  <c r="N84" i="7"/>
  <c r="N83" i="7"/>
  <c r="N82" i="7"/>
  <c r="N81" i="7"/>
  <c r="N80" i="7"/>
  <c r="N79" i="7"/>
  <c r="N78" i="7"/>
  <c r="N77" i="7"/>
  <c r="N76" i="7"/>
  <c r="N75" i="7"/>
  <c r="N74" i="7"/>
  <c r="N73" i="7"/>
  <c r="N72" i="7"/>
  <c r="N71" i="7"/>
  <c r="N70" i="7"/>
  <c r="N69" i="7"/>
  <c r="N68" i="7"/>
  <c r="N67" i="7"/>
  <c r="N66" i="7"/>
  <c r="N65" i="7"/>
  <c r="N64" i="7"/>
  <c r="N63" i="7"/>
  <c r="N62" i="7"/>
  <c r="N61" i="7"/>
  <c r="N59" i="7"/>
  <c r="N58" i="7"/>
  <c r="N56" i="7"/>
  <c r="N55" i="7"/>
  <c r="N54" i="7"/>
  <c r="N53" i="7"/>
  <c r="N52" i="7"/>
  <c r="N51" i="7"/>
  <c r="N50" i="7"/>
  <c r="N49" i="7"/>
  <c r="N48" i="7"/>
  <c r="N47" i="7"/>
  <c r="N46" i="7"/>
  <c r="N45" i="7"/>
  <c r="N44" i="7"/>
  <c r="N43" i="7"/>
  <c r="N42" i="7"/>
  <c r="N41" i="7"/>
  <c r="N40" i="7"/>
  <c r="N39" i="7"/>
  <c r="N38" i="7"/>
  <c r="N37" i="7"/>
  <c r="N36" i="7"/>
  <c r="N35" i="7"/>
  <c r="N34" i="7"/>
  <c r="N33" i="7"/>
  <c r="N31" i="7"/>
  <c r="N30" i="7"/>
  <c r="N29" i="7"/>
  <c r="N28" i="7"/>
  <c r="N27" i="7"/>
  <c r="N26" i="7"/>
  <c r="N25" i="7"/>
  <c r="N24" i="7"/>
  <c r="N23" i="7"/>
  <c r="N22" i="7"/>
  <c r="N20" i="7"/>
  <c r="N19" i="7"/>
  <c r="N17" i="7"/>
  <c r="N16" i="7"/>
  <c r="N15" i="7"/>
  <c r="N14" i="7"/>
  <c r="N13" i="7"/>
  <c r="N12" i="7"/>
  <c r="N11" i="7"/>
  <c r="N10" i="7"/>
  <c r="N9" i="7"/>
  <c r="N8" i="7"/>
  <c r="N7" i="7"/>
  <c r="N6" i="7"/>
  <c r="N5" i="7"/>
  <c r="N108" i="7" s="1"/>
  <c r="N4" i="7"/>
  <c r="N109" i="7" s="1"/>
  <c r="H111" i="6"/>
  <c r="G111" i="6"/>
  <c r="F111" i="6"/>
  <c r="H110" i="6"/>
  <c r="G110" i="6"/>
  <c r="F110" i="6"/>
  <c r="H109" i="6"/>
  <c r="G109" i="6"/>
  <c r="F109" i="6"/>
  <c r="H108" i="6"/>
  <c r="H112" i="6" s="1"/>
  <c r="G108" i="6"/>
  <c r="G112" i="6" s="1"/>
  <c r="F108" i="6"/>
  <c r="F112" i="6" s="1"/>
  <c r="N105" i="6"/>
  <c r="K105" i="6"/>
  <c r="J105" i="6"/>
  <c r="I105" i="6"/>
  <c r="K104" i="6"/>
  <c r="N104" i="6" s="1"/>
  <c r="J104" i="6"/>
  <c r="M104" i="6" s="1"/>
  <c r="I104" i="6"/>
  <c r="N103" i="6"/>
  <c r="K103" i="6"/>
  <c r="J103" i="6"/>
  <c r="M103" i="6" s="1"/>
  <c r="I103" i="6"/>
  <c r="L103" i="6" s="1"/>
  <c r="N102" i="6"/>
  <c r="K102" i="6"/>
  <c r="J102" i="6"/>
  <c r="I102" i="6"/>
  <c r="N101" i="6"/>
  <c r="K101" i="6"/>
  <c r="J101" i="6"/>
  <c r="I101" i="6"/>
  <c r="K100" i="6"/>
  <c r="N100" i="6" s="1"/>
  <c r="J100" i="6"/>
  <c r="I100" i="6"/>
  <c r="N99" i="6"/>
  <c r="K99" i="6"/>
  <c r="J99" i="6"/>
  <c r="M99" i="6" s="1"/>
  <c r="I99" i="6"/>
  <c r="L99" i="6" s="1"/>
  <c r="N98" i="6"/>
  <c r="K98" i="6"/>
  <c r="J98" i="6"/>
  <c r="I98" i="6"/>
  <c r="N97" i="6"/>
  <c r="K97" i="6"/>
  <c r="J97" i="6"/>
  <c r="I97" i="6"/>
  <c r="K96" i="6"/>
  <c r="N96" i="6" s="1"/>
  <c r="J96" i="6"/>
  <c r="M96" i="6" s="1"/>
  <c r="I96" i="6"/>
  <c r="N95" i="6"/>
  <c r="K95" i="6"/>
  <c r="J95" i="6"/>
  <c r="M95" i="6" s="1"/>
  <c r="I95" i="6"/>
  <c r="L95" i="6" s="1"/>
  <c r="N94" i="6"/>
  <c r="K94" i="6"/>
  <c r="J94" i="6"/>
  <c r="I94" i="6"/>
  <c r="N93" i="6"/>
  <c r="K93" i="6"/>
  <c r="J93" i="6"/>
  <c r="I93" i="6"/>
  <c r="K92" i="6"/>
  <c r="N92" i="6" s="1"/>
  <c r="J92" i="6"/>
  <c r="M92" i="6" s="1"/>
  <c r="I92" i="6"/>
  <c r="N91" i="6"/>
  <c r="K91" i="6"/>
  <c r="J91" i="6"/>
  <c r="M91" i="6" s="1"/>
  <c r="I91" i="6"/>
  <c r="L91" i="6" s="1"/>
  <c r="N90" i="6"/>
  <c r="K90" i="6"/>
  <c r="J90" i="6"/>
  <c r="I90" i="6"/>
  <c r="N89" i="6"/>
  <c r="K89" i="6"/>
  <c r="J89" i="6"/>
  <c r="I89" i="6"/>
  <c r="K88" i="6"/>
  <c r="N88" i="6" s="1"/>
  <c r="J88" i="6"/>
  <c r="M88" i="6" s="1"/>
  <c r="I88" i="6"/>
  <c r="N87" i="6"/>
  <c r="K87" i="6"/>
  <c r="J87" i="6"/>
  <c r="M87" i="6" s="1"/>
  <c r="I87" i="6"/>
  <c r="L87" i="6" s="1"/>
  <c r="N86" i="6"/>
  <c r="K86" i="6"/>
  <c r="J86" i="6"/>
  <c r="I86" i="6"/>
  <c r="N85" i="6"/>
  <c r="K85" i="6"/>
  <c r="J85" i="6"/>
  <c r="I85" i="6"/>
  <c r="K84" i="6"/>
  <c r="N84" i="6" s="1"/>
  <c r="J84" i="6"/>
  <c r="M84" i="6" s="1"/>
  <c r="I84" i="6"/>
  <c r="N83" i="6"/>
  <c r="K83" i="6"/>
  <c r="J83" i="6"/>
  <c r="M83" i="6" s="1"/>
  <c r="I83" i="6"/>
  <c r="N82" i="6"/>
  <c r="K82" i="6"/>
  <c r="J82" i="6"/>
  <c r="I82" i="6"/>
  <c r="N81" i="6"/>
  <c r="K81" i="6"/>
  <c r="J81" i="6"/>
  <c r="I81" i="6"/>
  <c r="K80" i="6"/>
  <c r="N80" i="6" s="1"/>
  <c r="J80" i="6"/>
  <c r="M80" i="6" s="1"/>
  <c r="I80" i="6"/>
  <c r="N79" i="6"/>
  <c r="K79" i="6"/>
  <c r="J79" i="6"/>
  <c r="M79" i="6" s="1"/>
  <c r="I79" i="6"/>
  <c r="N78" i="6"/>
  <c r="K78" i="6"/>
  <c r="J78" i="6"/>
  <c r="I78" i="6"/>
  <c r="N77" i="6"/>
  <c r="K77" i="6"/>
  <c r="J77" i="6"/>
  <c r="I77" i="6"/>
  <c r="K76" i="6"/>
  <c r="N76" i="6" s="1"/>
  <c r="J76" i="6"/>
  <c r="M76" i="6" s="1"/>
  <c r="I76" i="6"/>
  <c r="N75" i="6"/>
  <c r="K75" i="6"/>
  <c r="J75" i="6"/>
  <c r="M75" i="6" s="1"/>
  <c r="I75" i="6"/>
  <c r="L75" i="6" s="1"/>
  <c r="N74" i="6"/>
  <c r="K74" i="6"/>
  <c r="J74" i="6"/>
  <c r="I74" i="6"/>
  <c r="N73" i="6"/>
  <c r="K73" i="6"/>
  <c r="J73" i="6"/>
  <c r="I73" i="6"/>
  <c r="K72" i="6"/>
  <c r="N72" i="6" s="1"/>
  <c r="J72" i="6"/>
  <c r="M72" i="6" s="1"/>
  <c r="I72" i="6"/>
  <c r="N71" i="6"/>
  <c r="K71" i="6"/>
  <c r="J71" i="6"/>
  <c r="M71" i="6" s="1"/>
  <c r="I71" i="6"/>
  <c r="L71" i="6" s="1"/>
  <c r="N70" i="6"/>
  <c r="K70" i="6"/>
  <c r="J70" i="6"/>
  <c r="I70" i="6"/>
  <c r="N69" i="6"/>
  <c r="K69" i="6"/>
  <c r="J69" i="6"/>
  <c r="I69" i="6"/>
  <c r="K68" i="6"/>
  <c r="N68" i="6" s="1"/>
  <c r="J68" i="6"/>
  <c r="M68" i="6" s="1"/>
  <c r="I68" i="6"/>
  <c r="N67" i="6"/>
  <c r="K67" i="6"/>
  <c r="J67" i="6"/>
  <c r="M67" i="6" s="1"/>
  <c r="I67" i="6"/>
  <c r="L67" i="6" s="1"/>
  <c r="N66" i="6"/>
  <c r="K66" i="6"/>
  <c r="J66" i="6"/>
  <c r="I66" i="6"/>
  <c r="N65" i="6"/>
  <c r="K65" i="6"/>
  <c r="J65" i="6"/>
  <c r="I65" i="6"/>
  <c r="K64" i="6"/>
  <c r="N64" i="6" s="1"/>
  <c r="J64" i="6"/>
  <c r="M64" i="6" s="1"/>
  <c r="I64" i="6"/>
  <c r="N63" i="6"/>
  <c r="K63" i="6"/>
  <c r="J63" i="6"/>
  <c r="M63" i="6" s="1"/>
  <c r="I63" i="6"/>
  <c r="L63" i="6" s="1"/>
  <c r="N62" i="6"/>
  <c r="K62" i="6"/>
  <c r="J62" i="6"/>
  <c r="I62" i="6"/>
  <c r="N61" i="6"/>
  <c r="K61" i="6"/>
  <c r="J61" i="6"/>
  <c r="I61" i="6"/>
  <c r="K60" i="6"/>
  <c r="N60" i="6" s="1"/>
  <c r="J60" i="6"/>
  <c r="M60" i="6" s="1"/>
  <c r="I60" i="6"/>
  <c r="N59" i="6"/>
  <c r="K59" i="6"/>
  <c r="J59" i="6"/>
  <c r="M59" i="6" s="1"/>
  <c r="I59" i="6"/>
  <c r="L59" i="6" s="1"/>
  <c r="N58" i="6"/>
  <c r="K58" i="6"/>
  <c r="J58" i="6"/>
  <c r="I58" i="6"/>
  <c r="N57" i="6"/>
  <c r="K57" i="6"/>
  <c r="J57" i="6"/>
  <c r="I57" i="6"/>
  <c r="K56" i="6"/>
  <c r="N56" i="6" s="1"/>
  <c r="J56" i="6"/>
  <c r="M56" i="6" s="1"/>
  <c r="I56" i="6"/>
  <c r="N55" i="6"/>
  <c r="K55" i="6"/>
  <c r="J55" i="6"/>
  <c r="M55" i="6" s="1"/>
  <c r="I55" i="6"/>
  <c r="L55" i="6" s="1"/>
  <c r="N54" i="6"/>
  <c r="K54" i="6"/>
  <c r="J54" i="6"/>
  <c r="M54" i="6" s="1"/>
  <c r="I54" i="6"/>
  <c r="N53" i="6"/>
  <c r="K53" i="6"/>
  <c r="J53" i="6"/>
  <c r="I53" i="6"/>
  <c r="K52" i="6"/>
  <c r="N52" i="6" s="1"/>
  <c r="J52" i="6"/>
  <c r="M52" i="6" s="1"/>
  <c r="I52" i="6"/>
  <c r="N51" i="6"/>
  <c r="K51" i="6"/>
  <c r="J51" i="6"/>
  <c r="M51" i="6" s="1"/>
  <c r="I51" i="6"/>
  <c r="L51" i="6" s="1"/>
  <c r="N50" i="6"/>
  <c r="K50" i="6"/>
  <c r="J50" i="6"/>
  <c r="I50" i="6"/>
  <c r="N49" i="6"/>
  <c r="K49" i="6"/>
  <c r="J49" i="6"/>
  <c r="I49" i="6"/>
  <c r="K48" i="6"/>
  <c r="N48" i="6" s="1"/>
  <c r="J48" i="6"/>
  <c r="M48" i="6" s="1"/>
  <c r="I48" i="6"/>
  <c r="N47" i="6"/>
  <c r="K47" i="6"/>
  <c r="J47" i="6"/>
  <c r="M47" i="6" s="1"/>
  <c r="I47" i="6"/>
  <c r="L47" i="6" s="1"/>
  <c r="N46" i="6"/>
  <c r="K46" i="6"/>
  <c r="J46" i="6"/>
  <c r="I46" i="6"/>
  <c r="N45" i="6"/>
  <c r="K45" i="6"/>
  <c r="J45" i="6"/>
  <c r="I45" i="6"/>
  <c r="K44" i="6"/>
  <c r="N44" i="6" s="1"/>
  <c r="J44" i="6"/>
  <c r="M44" i="6" s="1"/>
  <c r="I44" i="6"/>
  <c r="N43" i="6"/>
  <c r="K43" i="6"/>
  <c r="J43" i="6"/>
  <c r="M43" i="6" s="1"/>
  <c r="I43" i="6"/>
  <c r="L43" i="6" s="1"/>
  <c r="N42" i="6"/>
  <c r="K42" i="6"/>
  <c r="J42" i="6"/>
  <c r="I42" i="6"/>
  <c r="N41" i="6"/>
  <c r="K41" i="6"/>
  <c r="J41" i="6"/>
  <c r="I41" i="6"/>
  <c r="K40" i="6"/>
  <c r="N40" i="6" s="1"/>
  <c r="J40" i="6"/>
  <c r="M40" i="6" s="1"/>
  <c r="I40" i="6"/>
  <c r="N39" i="6"/>
  <c r="K39" i="6"/>
  <c r="J39" i="6"/>
  <c r="M39" i="6" s="1"/>
  <c r="I39" i="6"/>
  <c r="L39" i="6" s="1"/>
  <c r="N38" i="6"/>
  <c r="K38" i="6"/>
  <c r="J38" i="6"/>
  <c r="I38" i="6"/>
  <c r="N37" i="6"/>
  <c r="K37" i="6"/>
  <c r="J37" i="6"/>
  <c r="I37" i="6"/>
  <c r="K36" i="6"/>
  <c r="N36" i="6" s="1"/>
  <c r="J36" i="6"/>
  <c r="M36" i="6" s="1"/>
  <c r="I36" i="6"/>
  <c r="N35" i="6"/>
  <c r="K35" i="6"/>
  <c r="J35" i="6"/>
  <c r="M35" i="6" s="1"/>
  <c r="I35" i="6"/>
  <c r="L35" i="6" s="1"/>
  <c r="N34" i="6"/>
  <c r="K34" i="6"/>
  <c r="J34" i="6"/>
  <c r="M34" i="6" s="1"/>
  <c r="I34" i="6"/>
  <c r="N33" i="6"/>
  <c r="K33" i="6"/>
  <c r="J33" i="6"/>
  <c r="I33" i="6"/>
  <c r="K32" i="6"/>
  <c r="N32" i="6" s="1"/>
  <c r="J32" i="6"/>
  <c r="M32" i="6" s="1"/>
  <c r="I32" i="6"/>
  <c r="N31" i="6"/>
  <c r="K31" i="6"/>
  <c r="J31" i="6"/>
  <c r="M31" i="6" s="1"/>
  <c r="I31" i="6"/>
  <c r="L31" i="6" s="1"/>
  <c r="N30" i="6"/>
  <c r="K30" i="6"/>
  <c r="J30" i="6"/>
  <c r="I30" i="6"/>
  <c r="N29" i="6"/>
  <c r="K29" i="6"/>
  <c r="J29" i="6"/>
  <c r="I29" i="6"/>
  <c r="K28" i="6"/>
  <c r="N28" i="6" s="1"/>
  <c r="J28" i="6"/>
  <c r="M28" i="6" s="1"/>
  <c r="I28" i="6"/>
  <c r="N27" i="6"/>
  <c r="K27" i="6"/>
  <c r="J27" i="6"/>
  <c r="M27" i="6" s="1"/>
  <c r="I27" i="6"/>
  <c r="L27" i="6" s="1"/>
  <c r="N26" i="6"/>
  <c r="K26" i="6"/>
  <c r="J26" i="6"/>
  <c r="I26" i="6"/>
  <c r="N25" i="6"/>
  <c r="K25" i="6"/>
  <c r="J25" i="6"/>
  <c r="I25" i="6"/>
  <c r="K24" i="6"/>
  <c r="N24" i="6" s="1"/>
  <c r="J24" i="6"/>
  <c r="M24" i="6" s="1"/>
  <c r="I24" i="6"/>
  <c r="N23" i="6"/>
  <c r="K23" i="6"/>
  <c r="J23" i="6"/>
  <c r="M23" i="6" s="1"/>
  <c r="I23" i="6"/>
  <c r="L23" i="6" s="1"/>
  <c r="N22" i="6"/>
  <c r="K22" i="6"/>
  <c r="J22" i="6"/>
  <c r="I22" i="6"/>
  <c r="N21" i="6"/>
  <c r="K21" i="6"/>
  <c r="J21" i="6"/>
  <c r="I21" i="6"/>
  <c r="K20" i="6"/>
  <c r="N20" i="6" s="1"/>
  <c r="J20" i="6"/>
  <c r="M20" i="6" s="1"/>
  <c r="I20" i="6"/>
  <c r="N19" i="6"/>
  <c r="K19" i="6"/>
  <c r="J19" i="6"/>
  <c r="M19" i="6" s="1"/>
  <c r="I19" i="6"/>
  <c r="L19" i="6" s="1"/>
  <c r="N18" i="6"/>
  <c r="K18" i="6"/>
  <c r="J18" i="6"/>
  <c r="I18" i="6"/>
  <c r="N17" i="6"/>
  <c r="K17" i="6"/>
  <c r="J17" i="6"/>
  <c r="I17" i="6"/>
  <c r="K16" i="6"/>
  <c r="N16" i="6" s="1"/>
  <c r="J16" i="6"/>
  <c r="M16" i="6" s="1"/>
  <c r="I16" i="6"/>
  <c r="N15" i="6"/>
  <c r="K15" i="6"/>
  <c r="J15" i="6"/>
  <c r="M15" i="6" s="1"/>
  <c r="I15" i="6"/>
  <c r="L15" i="6" s="1"/>
  <c r="N14" i="6"/>
  <c r="K14" i="6"/>
  <c r="J14" i="6"/>
  <c r="I14" i="6"/>
  <c r="N13" i="6"/>
  <c r="K13" i="6"/>
  <c r="J13" i="6"/>
  <c r="I13" i="6"/>
  <c r="K12" i="6"/>
  <c r="N12" i="6" s="1"/>
  <c r="J12" i="6"/>
  <c r="M12" i="6" s="1"/>
  <c r="I12" i="6"/>
  <c r="N11" i="6"/>
  <c r="K11" i="6"/>
  <c r="J11" i="6"/>
  <c r="M11" i="6" s="1"/>
  <c r="I11" i="6"/>
  <c r="L11" i="6" s="1"/>
  <c r="N10" i="6"/>
  <c r="K10" i="6"/>
  <c r="J10" i="6"/>
  <c r="I10" i="6"/>
  <c r="N9" i="6"/>
  <c r="K9" i="6"/>
  <c r="J9" i="6"/>
  <c r="I9" i="6"/>
  <c r="K8" i="6"/>
  <c r="N8" i="6" s="1"/>
  <c r="J8" i="6"/>
  <c r="M8" i="6" s="1"/>
  <c r="I8" i="6"/>
  <c r="N7" i="6"/>
  <c r="K7" i="6"/>
  <c r="J7" i="6"/>
  <c r="M7" i="6" s="1"/>
  <c r="I7" i="6"/>
  <c r="L7" i="6" s="1"/>
  <c r="N6" i="6"/>
  <c r="K6" i="6"/>
  <c r="J6" i="6"/>
  <c r="I6" i="6"/>
  <c r="N5" i="6"/>
  <c r="K5" i="6"/>
  <c r="J5" i="6"/>
  <c r="I5" i="6"/>
  <c r="K4" i="6"/>
  <c r="N4" i="6" s="1"/>
  <c r="N107" i="6" s="1"/>
  <c r="J4" i="6"/>
  <c r="M4" i="6" s="1"/>
  <c r="I4" i="6"/>
  <c r="N3" i="6"/>
  <c r="K3" i="6"/>
  <c r="J3" i="6"/>
  <c r="M3" i="6" s="1"/>
  <c r="I3" i="6"/>
  <c r="L3" i="6" s="1"/>
  <c r="AI116" i="5"/>
  <c r="AI115" i="5"/>
  <c r="AI118" i="5" s="1"/>
  <c r="O107" i="5"/>
  <c r="P107" i="5" s="1"/>
  <c r="O106" i="5"/>
  <c r="P106" i="5" s="1"/>
  <c r="O105" i="5"/>
  <c r="O104" i="5"/>
  <c r="O103" i="5"/>
  <c r="P103" i="5" s="1"/>
  <c r="O102" i="5"/>
  <c r="P102" i="5" s="1"/>
  <c r="O101" i="5"/>
  <c r="O100" i="5"/>
  <c r="O99" i="5"/>
  <c r="P99" i="5" s="1"/>
  <c r="O98" i="5"/>
  <c r="P98" i="5" s="1"/>
  <c r="O97" i="5"/>
  <c r="O96" i="5"/>
  <c r="O95" i="5"/>
  <c r="P95" i="5" s="1"/>
  <c r="O94" i="5"/>
  <c r="P94" i="5" s="1"/>
  <c r="O93" i="5"/>
  <c r="O92" i="5"/>
  <c r="O91" i="5"/>
  <c r="P91" i="5" s="1"/>
  <c r="O90" i="5"/>
  <c r="P90" i="5" s="1"/>
  <c r="O89" i="5"/>
  <c r="O88" i="5"/>
  <c r="O87" i="5"/>
  <c r="P87" i="5" s="1"/>
  <c r="O86" i="5"/>
  <c r="P86" i="5" s="1"/>
  <c r="O85" i="5"/>
  <c r="O84" i="5"/>
  <c r="O83" i="5"/>
  <c r="P83" i="5" s="1"/>
  <c r="O82" i="5"/>
  <c r="P82" i="5" s="1"/>
  <c r="O81" i="5"/>
  <c r="O80" i="5"/>
  <c r="O79" i="5"/>
  <c r="P79" i="5" s="1"/>
  <c r="O78" i="5"/>
  <c r="P78" i="5" s="1"/>
  <c r="O77" i="5"/>
  <c r="O76" i="5"/>
  <c r="O75" i="5"/>
  <c r="P75" i="5" s="1"/>
  <c r="O74" i="5"/>
  <c r="P74" i="5" s="1"/>
  <c r="O73" i="5"/>
  <c r="O72" i="5"/>
  <c r="O71" i="5"/>
  <c r="P71" i="5" s="1"/>
  <c r="O70" i="5"/>
  <c r="P70" i="5" s="1"/>
  <c r="O69" i="5"/>
  <c r="O68" i="5"/>
  <c r="O67" i="5"/>
  <c r="P67" i="5" s="1"/>
  <c r="O66" i="5"/>
  <c r="P66" i="5" s="1"/>
  <c r="O65" i="5"/>
  <c r="O64" i="5"/>
  <c r="O63" i="5"/>
  <c r="P63" i="5" s="1"/>
  <c r="O62" i="5"/>
  <c r="P62" i="5" s="1"/>
  <c r="O61" i="5"/>
  <c r="O60" i="5"/>
  <c r="O59" i="5"/>
  <c r="P59" i="5" s="1"/>
  <c r="O58" i="5"/>
  <c r="P58" i="5" s="1"/>
  <c r="O57" i="5"/>
  <c r="O56" i="5"/>
  <c r="O55" i="5"/>
  <c r="P55" i="5" s="1"/>
  <c r="O54" i="5"/>
  <c r="P54" i="5" s="1"/>
  <c r="O53" i="5"/>
  <c r="O52" i="5"/>
  <c r="O51" i="5"/>
  <c r="P51" i="5" s="1"/>
  <c r="O50" i="5"/>
  <c r="P50" i="5" s="1"/>
  <c r="O49" i="5"/>
  <c r="O48" i="5"/>
  <c r="O47" i="5"/>
  <c r="P47" i="5" s="1"/>
  <c r="O46" i="5"/>
  <c r="P46" i="5" s="1"/>
  <c r="O45" i="5"/>
  <c r="O44" i="5"/>
  <c r="O43" i="5"/>
  <c r="P43" i="5" s="1"/>
  <c r="O42" i="5"/>
  <c r="P42" i="5" s="1"/>
  <c r="O41" i="5"/>
  <c r="O40" i="5"/>
  <c r="O39" i="5"/>
  <c r="P39" i="5" s="1"/>
  <c r="O38" i="5"/>
  <c r="P38" i="5" s="1"/>
  <c r="O37" i="5"/>
  <c r="O36" i="5"/>
  <c r="O35" i="5"/>
  <c r="P35" i="5" s="1"/>
  <c r="O34" i="5"/>
  <c r="P34" i="5" s="1"/>
  <c r="O33" i="5"/>
  <c r="O32" i="5"/>
  <c r="O31" i="5"/>
  <c r="P31" i="5" s="1"/>
  <c r="O30" i="5"/>
  <c r="P30" i="5" s="1"/>
  <c r="O29" i="5"/>
  <c r="O28" i="5"/>
  <c r="O27" i="5"/>
  <c r="P27" i="5" s="1"/>
  <c r="O26" i="5"/>
  <c r="P26" i="5" s="1"/>
  <c r="O25" i="5"/>
  <c r="O24" i="5"/>
  <c r="O23" i="5"/>
  <c r="P23" i="5" s="1"/>
  <c r="O22" i="5"/>
  <c r="P22" i="5" s="1"/>
  <c r="O21" i="5"/>
  <c r="O20" i="5"/>
  <c r="O19" i="5"/>
  <c r="P19" i="5" s="1"/>
  <c r="O18" i="5"/>
  <c r="P18" i="5" s="1"/>
  <c r="O17" i="5"/>
  <c r="O16" i="5"/>
  <c r="O15" i="5"/>
  <c r="P15" i="5" s="1"/>
  <c r="O14" i="5"/>
  <c r="P14" i="5" s="1"/>
  <c r="O13" i="5"/>
  <c r="O12" i="5"/>
  <c r="O11" i="5"/>
  <c r="P11" i="5" s="1"/>
  <c r="O10" i="5"/>
  <c r="P10" i="5" s="1"/>
  <c r="O9" i="5"/>
  <c r="O8" i="5"/>
  <c r="O7" i="5"/>
  <c r="P7" i="5" s="1"/>
  <c r="O6" i="5"/>
  <c r="P6" i="5" s="1"/>
  <c r="O5" i="5"/>
  <c r="U4" i="5"/>
  <c r="O4" i="5"/>
  <c r="P4" i="5" s="1"/>
  <c r="U3" i="5"/>
  <c r="U2" i="5"/>
  <c r="U1" i="5"/>
  <c r="U5" i="5" s="1"/>
  <c r="AD116" i="4"/>
  <c r="AD115" i="4"/>
  <c r="AD118" i="4" s="1"/>
  <c r="F112" i="4"/>
  <c r="E112" i="4"/>
  <c r="R109" i="4"/>
  <c r="R108" i="4"/>
  <c r="R110" i="4" s="1"/>
  <c r="G106" i="4"/>
  <c r="H106" i="4" s="1"/>
  <c r="G105" i="4"/>
  <c r="H105" i="4" s="1"/>
  <c r="G104" i="4"/>
  <c r="G103" i="4"/>
  <c r="H103" i="4" s="1"/>
  <c r="G102" i="4"/>
  <c r="H102" i="4" s="1"/>
  <c r="G101" i="4"/>
  <c r="H101" i="4" s="1"/>
  <c r="G100" i="4"/>
  <c r="H100" i="4" s="1"/>
  <c r="G99" i="4"/>
  <c r="H99" i="4" s="1"/>
  <c r="G98" i="4"/>
  <c r="H98" i="4" s="1"/>
  <c r="G97" i="4"/>
  <c r="H97" i="4" s="1"/>
  <c r="G96" i="4"/>
  <c r="G95" i="4"/>
  <c r="H95" i="4" s="1"/>
  <c r="G94" i="4"/>
  <c r="H94" i="4" s="1"/>
  <c r="G93" i="4"/>
  <c r="H93" i="4" s="1"/>
  <c r="G92" i="4"/>
  <c r="H92" i="4" s="1"/>
  <c r="G91" i="4"/>
  <c r="H91" i="4" s="1"/>
  <c r="G90" i="4"/>
  <c r="H90" i="4" s="1"/>
  <c r="G89" i="4"/>
  <c r="H89" i="4" s="1"/>
  <c r="G88" i="4"/>
  <c r="G87" i="4"/>
  <c r="H87" i="4" s="1"/>
  <c r="G86" i="4"/>
  <c r="H86" i="4" s="1"/>
  <c r="G85" i="4"/>
  <c r="H85" i="4" s="1"/>
  <c r="G84" i="4"/>
  <c r="H84" i="4" s="1"/>
  <c r="G83" i="4"/>
  <c r="H83" i="4" s="1"/>
  <c r="G82" i="4"/>
  <c r="H82" i="4" s="1"/>
  <c r="G81" i="4"/>
  <c r="H81" i="4" s="1"/>
  <c r="G80" i="4"/>
  <c r="G79" i="4"/>
  <c r="H79" i="4" s="1"/>
  <c r="G78" i="4"/>
  <c r="H78" i="4" s="1"/>
  <c r="G77" i="4"/>
  <c r="H77" i="4" s="1"/>
  <c r="G76" i="4"/>
  <c r="H76" i="4" s="1"/>
  <c r="G75" i="4"/>
  <c r="H75" i="4" s="1"/>
  <c r="G74" i="4"/>
  <c r="H74" i="4" s="1"/>
  <c r="G73" i="4"/>
  <c r="H73" i="4" s="1"/>
  <c r="G72" i="4"/>
  <c r="G71" i="4"/>
  <c r="H71" i="4" s="1"/>
  <c r="G70" i="4"/>
  <c r="H70" i="4" s="1"/>
  <c r="G69" i="4"/>
  <c r="H69" i="4" s="1"/>
  <c r="G68" i="4"/>
  <c r="H68" i="4" s="1"/>
  <c r="G67" i="4"/>
  <c r="H67" i="4" s="1"/>
  <c r="G66" i="4"/>
  <c r="H66" i="4" s="1"/>
  <c r="G65" i="4"/>
  <c r="H65" i="4" s="1"/>
  <c r="G64" i="4"/>
  <c r="G63" i="4"/>
  <c r="H63" i="4" s="1"/>
  <c r="G62" i="4"/>
  <c r="H62" i="4" s="1"/>
  <c r="G61" i="4"/>
  <c r="H61" i="4" s="1"/>
  <c r="G60" i="4"/>
  <c r="H60" i="4" s="1"/>
  <c r="G59" i="4"/>
  <c r="H59" i="4" s="1"/>
  <c r="G58" i="4"/>
  <c r="H58" i="4" s="1"/>
  <c r="G57" i="4"/>
  <c r="H57" i="4" s="1"/>
  <c r="G56" i="4"/>
  <c r="G55" i="4"/>
  <c r="H55" i="4" s="1"/>
  <c r="G54" i="4"/>
  <c r="H54" i="4" s="1"/>
  <c r="G53" i="4"/>
  <c r="H53" i="4" s="1"/>
  <c r="G52" i="4"/>
  <c r="H52" i="4" s="1"/>
  <c r="G51" i="4"/>
  <c r="H51" i="4" s="1"/>
  <c r="G50" i="4"/>
  <c r="H50" i="4" s="1"/>
  <c r="G49" i="4"/>
  <c r="H49" i="4" s="1"/>
  <c r="G48" i="4"/>
  <c r="G47" i="4"/>
  <c r="H47" i="4" s="1"/>
  <c r="G46" i="4"/>
  <c r="H46" i="4" s="1"/>
  <c r="G45" i="4"/>
  <c r="H45" i="4" s="1"/>
  <c r="G44" i="4"/>
  <c r="H44" i="4" s="1"/>
  <c r="G43" i="4"/>
  <c r="H43" i="4" s="1"/>
  <c r="G42" i="4"/>
  <c r="H42" i="4" s="1"/>
  <c r="G41" i="4"/>
  <c r="H41" i="4" s="1"/>
  <c r="G40" i="4"/>
  <c r="G39" i="4"/>
  <c r="H39" i="4" s="1"/>
  <c r="G38" i="4"/>
  <c r="H38" i="4" s="1"/>
  <c r="G37" i="4"/>
  <c r="H37" i="4" s="1"/>
  <c r="G36" i="4"/>
  <c r="H36" i="4" s="1"/>
  <c r="G35" i="4"/>
  <c r="H35" i="4" s="1"/>
  <c r="G34" i="4"/>
  <c r="H34" i="4" s="1"/>
  <c r="G33" i="4"/>
  <c r="H33" i="4" s="1"/>
  <c r="G32" i="4"/>
  <c r="G31" i="4"/>
  <c r="H31" i="4" s="1"/>
  <c r="G30" i="4"/>
  <c r="H30" i="4" s="1"/>
  <c r="G29" i="4"/>
  <c r="H29" i="4" s="1"/>
  <c r="G28" i="4"/>
  <c r="H28" i="4" s="1"/>
  <c r="G27" i="4"/>
  <c r="H27" i="4" s="1"/>
  <c r="G26" i="4"/>
  <c r="H26" i="4" s="1"/>
  <c r="G25" i="4"/>
  <c r="H25" i="4" s="1"/>
  <c r="G24" i="4"/>
  <c r="G23" i="4"/>
  <c r="H23" i="4" s="1"/>
  <c r="G22" i="4"/>
  <c r="H22" i="4" s="1"/>
  <c r="G21" i="4"/>
  <c r="H21" i="4" s="1"/>
  <c r="G20" i="4"/>
  <c r="H20" i="4" s="1"/>
  <c r="G19" i="4"/>
  <c r="H19" i="4" s="1"/>
  <c r="G18" i="4"/>
  <c r="H18" i="4" s="1"/>
  <c r="G17" i="4"/>
  <c r="G16" i="4"/>
  <c r="G15" i="4"/>
  <c r="H15" i="4" s="1"/>
  <c r="G14" i="4"/>
  <c r="H14" i="4" s="1"/>
  <c r="G13" i="4"/>
  <c r="H13" i="4" s="1"/>
  <c r="G12" i="4"/>
  <c r="H12" i="4" s="1"/>
  <c r="G11" i="4"/>
  <c r="H11" i="4" s="1"/>
  <c r="G10" i="4"/>
  <c r="H10" i="4" s="1"/>
  <c r="G9" i="4"/>
  <c r="H9" i="4" s="1"/>
  <c r="G8" i="4"/>
  <c r="G7" i="4"/>
  <c r="H7" i="4" s="1"/>
  <c r="G6" i="4"/>
  <c r="H6" i="4" s="1"/>
  <c r="G5" i="4"/>
  <c r="O4" i="4"/>
  <c r="G4" i="4"/>
  <c r="H4" i="4" s="1"/>
  <c r="O3" i="4"/>
  <c r="G3" i="4"/>
  <c r="H3" i="4" s="1"/>
  <c r="O2" i="4"/>
  <c r="O5" i="4" s="1"/>
  <c r="O1" i="4"/>
  <c r="AA109" i="8" l="1"/>
  <c r="AB109" i="8"/>
  <c r="N111" i="7"/>
  <c r="N110" i="7"/>
  <c r="N106" i="6"/>
  <c r="L44" i="6"/>
  <c r="L32" i="6"/>
  <c r="L28" i="6"/>
  <c r="L24" i="6"/>
  <c r="L12" i="6"/>
  <c r="L105" i="6"/>
  <c r="L101" i="6"/>
  <c r="L97" i="6"/>
  <c r="L85" i="6"/>
  <c r="L61" i="6"/>
  <c r="L5" i="6"/>
  <c r="L100" i="6"/>
  <c r="L92" i="6"/>
  <c r="L80" i="6"/>
  <c r="L76" i="6"/>
  <c r="L72" i="6"/>
  <c r="L68" i="6"/>
  <c r="L64" i="6"/>
  <c r="L52" i="6"/>
  <c r="L48" i="6"/>
  <c r="L89" i="6"/>
  <c r="L81" i="6"/>
  <c r="L77" i="6"/>
  <c r="L69" i="6"/>
  <c r="L65" i="6"/>
  <c r="L57" i="6"/>
  <c r="L45" i="6"/>
  <c r="L41" i="6"/>
  <c r="L37" i="6"/>
  <c r="L25" i="6"/>
  <c r="L104" i="6"/>
  <c r="L96" i="6"/>
  <c r="L88" i="6"/>
  <c r="L84" i="6"/>
  <c r="L60" i="6"/>
  <c r="L56" i="6"/>
  <c r="L40" i="6"/>
  <c r="L20" i="6"/>
  <c r="L16" i="6"/>
  <c r="L4" i="6"/>
  <c r="L106" i="6" s="1"/>
  <c r="L73" i="6"/>
  <c r="L53" i="6"/>
  <c r="L49" i="6"/>
  <c r="L33" i="6"/>
  <c r="L29" i="6"/>
  <c r="L21" i="6"/>
  <c r="L17" i="6"/>
  <c r="L9" i="6"/>
  <c r="L36" i="6"/>
  <c r="L102" i="6"/>
  <c r="L98" i="6"/>
  <c r="L94" i="6"/>
  <c r="L90" i="6"/>
  <c r="L86" i="6"/>
  <c r="L82" i="6"/>
  <c r="L78" i="6"/>
  <c r="L74" i="6"/>
  <c r="L70" i="6"/>
  <c r="L66" i="6"/>
  <c r="L62" i="6"/>
  <c r="L58" i="6"/>
  <c r="L54" i="6"/>
  <c r="L50" i="6"/>
  <c r="L46" i="6"/>
  <c r="L42" i="6"/>
  <c r="L38" i="6"/>
  <c r="L34" i="6"/>
  <c r="L30" i="6"/>
  <c r="L26" i="6"/>
  <c r="L22" i="6"/>
  <c r="L18" i="6"/>
  <c r="L14" i="6"/>
  <c r="L10" i="6"/>
  <c r="L6" i="6"/>
  <c r="L8" i="6"/>
  <c r="L93" i="6"/>
  <c r="L13" i="6"/>
  <c r="L83" i="6"/>
  <c r="M65" i="6"/>
  <c r="M53" i="6"/>
  <c r="M45" i="6"/>
  <c r="M5" i="6"/>
  <c r="M106" i="6" s="1"/>
  <c r="M105" i="6"/>
  <c r="M57" i="6"/>
  <c r="M41" i="6"/>
  <c r="M33" i="6"/>
  <c r="M25" i="6"/>
  <c r="M93" i="6"/>
  <c r="M77" i="6"/>
  <c r="M69" i="6"/>
  <c r="M49" i="6"/>
  <c r="M17" i="6"/>
  <c r="M13" i="6"/>
  <c r="M9" i="6"/>
  <c r="M21" i="6"/>
  <c r="M102" i="6"/>
  <c r="M98" i="6"/>
  <c r="M94" i="6"/>
  <c r="M90" i="6"/>
  <c r="M86" i="6"/>
  <c r="M82" i="6"/>
  <c r="M78" i="6"/>
  <c r="M74" i="6"/>
  <c r="M70" i="6"/>
  <c r="M66" i="6"/>
  <c r="M62" i="6"/>
  <c r="M58" i="6"/>
  <c r="M50" i="6"/>
  <c r="M46" i="6"/>
  <c r="M42" i="6"/>
  <c r="M38" i="6"/>
  <c r="M30" i="6"/>
  <c r="M26" i="6"/>
  <c r="M22" i="6"/>
  <c r="M18" i="6"/>
  <c r="M107" i="6" s="1"/>
  <c r="M14" i="6"/>
  <c r="M10" i="6"/>
  <c r="M6" i="6"/>
  <c r="M101" i="6"/>
  <c r="M97" i="6"/>
  <c r="M89" i="6"/>
  <c r="M85" i="6"/>
  <c r="M81" i="6"/>
  <c r="M73" i="6"/>
  <c r="M61" i="6"/>
  <c r="M37" i="6"/>
  <c r="M29" i="6"/>
  <c r="L79" i="6"/>
  <c r="M100" i="6"/>
  <c r="P8" i="5"/>
  <c r="P16" i="5"/>
  <c r="P24" i="5"/>
  <c r="P32" i="5"/>
  <c r="P40" i="5"/>
  <c r="P48" i="5"/>
  <c r="P56" i="5"/>
  <c r="P64" i="5"/>
  <c r="P72" i="5"/>
  <c r="P80" i="5"/>
  <c r="P88" i="5"/>
  <c r="P96" i="5"/>
  <c r="P104" i="5"/>
  <c r="P9" i="5"/>
  <c r="P17" i="5"/>
  <c r="P25" i="5"/>
  <c r="P33" i="5"/>
  <c r="P41" i="5"/>
  <c r="P49" i="5"/>
  <c r="P57" i="5"/>
  <c r="P65" i="5"/>
  <c r="P73" i="5"/>
  <c r="P81" i="5"/>
  <c r="P89" i="5"/>
  <c r="P97" i="5"/>
  <c r="P105" i="5"/>
  <c r="P12" i="5"/>
  <c r="P20" i="5"/>
  <c r="P28" i="5"/>
  <c r="P36" i="5"/>
  <c r="P44" i="5"/>
  <c r="P52" i="5"/>
  <c r="P60" i="5"/>
  <c r="P68" i="5"/>
  <c r="P76" i="5"/>
  <c r="P84" i="5"/>
  <c r="P92" i="5"/>
  <c r="P100" i="5"/>
  <c r="P5" i="5"/>
  <c r="P13" i="5"/>
  <c r="P21" i="5"/>
  <c r="P109" i="5" s="1"/>
  <c r="P29" i="5"/>
  <c r="P108" i="5" s="1"/>
  <c r="P37" i="5"/>
  <c r="P45" i="5"/>
  <c r="P53" i="5"/>
  <c r="P61" i="5"/>
  <c r="P69" i="5"/>
  <c r="P77" i="5"/>
  <c r="P85" i="5"/>
  <c r="P93" i="5"/>
  <c r="P101" i="5"/>
  <c r="AI117" i="5"/>
  <c r="H5" i="4"/>
  <c r="H108" i="4" s="1"/>
  <c r="H17" i="4"/>
  <c r="F113" i="4"/>
  <c r="F114" i="4" s="1"/>
  <c r="E113" i="4"/>
  <c r="E114" i="4" s="1"/>
  <c r="H8" i="4"/>
  <c r="H16" i="4"/>
  <c r="H24" i="4"/>
  <c r="H32" i="4"/>
  <c r="H40" i="4"/>
  <c r="H48" i="4"/>
  <c r="H56" i="4"/>
  <c r="H64" i="4"/>
  <c r="H72" i="4"/>
  <c r="H80" i="4"/>
  <c r="H88" i="4"/>
  <c r="H96" i="4"/>
  <c r="H104" i="4"/>
  <c r="R111" i="4"/>
  <c r="AD117" i="4"/>
  <c r="M108" i="6" l="1"/>
  <c r="M109" i="6"/>
  <c r="N109" i="6"/>
  <c r="N108" i="6"/>
  <c r="L107" i="6"/>
  <c r="L108" i="6" s="1"/>
  <c r="P111" i="5"/>
  <c r="P110" i="5"/>
  <c r="H107" i="4"/>
  <c r="L109" i="6" l="1"/>
  <c r="H110" i="4"/>
  <c r="H109" i="4"/>
  <c r="P116" i="3" l="1"/>
  <c r="P115" i="3"/>
  <c r="K105" i="3"/>
  <c r="J105" i="3"/>
  <c r="M105" i="3" s="1"/>
  <c r="K104" i="3"/>
  <c r="J104" i="3"/>
  <c r="M104" i="3" s="1"/>
  <c r="K103" i="3"/>
  <c r="J103" i="3"/>
  <c r="K102" i="3"/>
  <c r="J102" i="3"/>
  <c r="M102" i="3" s="1"/>
  <c r="K101" i="3"/>
  <c r="J101" i="3"/>
  <c r="K100" i="3"/>
  <c r="J100" i="3"/>
  <c r="M100" i="3" s="1"/>
  <c r="K99" i="3"/>
  <c r="J99" i="3"/>
  <c r="K98" i="3"/>
  <c r="J98" i="3"/>
  <c r="M98" i="3" s="1"/>
  <c r="K97" i="3"/>
  <c r="J97" i="3"/>
  <c r="M97" i="3" s="1"/>
  <c r="K96" i="3"/>
  <c r="J96" i="3"/>
  <c r="K95" i="3"/>
  <c r="J95" i="3"/>
  <c r="K94" i="3"/>
  <c r="J94" i="3"/>
  <c r="M94" i="3" s="1"/>
  <c r="K93" i="3"/>
  <c r="J93" i="3"/>
  <c r="K92" i="3"/>
  <c r="J92" i="3"/>
  <c r="K91" i="3"/>
  <c r="J91" i="3"/>
  <c r="M91" i="3" s="1"/>
  <c r="K90" i="3"/>
  <c r="J90" i="3"/>
  <c r="M90" i="3" s="1"/>
  <c r="K89" i="3"/>
  <c r="J89" i="3"/>
  <c r="M89" i="3" s="1"/>
  <c r="K88" i="3"/>
  <c r="J88" i="3"/>
  <c r="K87" i="3"/>
  <c r="J87" i="3"/>
  <c r="K86" i="3"/>
  <c r="J86" i="3"/>
  <c r="M86" i="3" s="1"/>
  <c r="K85" i="3"/>
  <c r="J85" i="3"/>
  <c r="K84" i="3"/>
  <c r="J84" i="3"/>
  <c r="M84" i="3" s="1"/>
  <c r="K83" i="3"/>
  <c r="J83" i="3"/>
  <c r="M83" i="3" s="1"/>
  <c r="K82" i="3"/>
  <c r="J82" i="3"/>
  <c r="M82" i="3" s="1"/>
  <c r="K81" i="3"/>
  <c r="J81" i="3"/>
  <c r="M81" i="3" s="1"/>
  <c r="K80" i="3"/>
  <c r="J80" i="3"/>
  <c r="M80" i="3" s="1"/>
  <c r="K79" i="3"/>
  <c r="J79" i="3"/>
  <c r="K78" i="3"/>
  <c r="J78" i="3"/>
  <c r="M78" i="3" s="1"/>
  <c r="K77" i="3"/>
  <c r="J77" i="3"/>
  <c r="K76" i="3"/>
  <c r="J76" i="3"/>
  <c r="M76" i="3" s="1"/>
  <c r="K75" i="3"/>
  <c r="J75" i="3"/>
  <c r="M75" i="3" s="1"/>
  <c r="K74" i="3"/>
  <c r="M74" i="3" s="1"/>
  <c r="J74" i="3"/>
  <c r="K73" i="3"/>
  <c r="J73" i="3"/>
  <c r="M73" i="3" s="1"/>
  <c r="K72" i="3"/>
  <c r="J72" i="3"/>
  <c r="M72" i="3" s="1"/>
  <c r="K71" i="3"/>
  <c r="J71" i="3"/>
  <c r="K70" i="3"/>
  <c r="J70" i="3"/>
  <c r="K69" i="3"/>
  <c r="J69" i="3"/>
  <c r="K68" i="3"/>
  <c r="J68" i="3"/>
  <c r="M68" i="3" s="1"/>
  <c r="K67" i="3"/>
  <c r="J67" i="3"/>
  <c r="K66" i="3"/>
  <c r="J66" i="3"/>
  <c r="M66" i="3" s="1"/>
  <c r="K65" i="3"/>
  <c r="J65" i="3"/>
  <c r="M65" i="3" s="1"/>
  <c r="K64" i="3"/>
  <c r="J64" i="3"/>
  <c r="M64" i="3" s="1"/>
  <c r="K63" i="3"/>
  <c r="J63" i="3"/>
  <c r="K62" i="3"/>
  <c r="J62" i="3"/>
  <c r="M62" i="3" s="1"/>
  <c r="K61" i="3"/>
  <c r="J61" i="3"/>
  <c r="K60" i="3"/>
  <c r="J60" i="3"/>
  <c r="K59" i="3"/>
  <c r="J59" i="3"/>
  <c r="K58" i="3"/>
  <c r="J58" i="3"/>
  <c r="M58" i="3" s="1"/>
  <c r="K57" i="3"/>
  <c r="J57" i="3"/>
  <c r="M57" i="3" s="1"/>
  <c r="K56" i="3"/>
  <c r="J56" i="3"/>
  <c r="K55" i="3"/>
  <c r="J55" i="3"/>
  <c r="K54" i="3"/>
  <c r="J54" i="3"/>
  <c r="M54" i="3" s="1"/>
  <c r="K53" i="3"/>
  <c r="J53" i="3"/>
  <c r="K52" i="3"/>
  <c r="J52" i="3"/>
  <c r="M52" i="3" s="1"/>
  <c r="K51" i="3"/>
  <c r="J51" i="3"/>
  <c r="K50" i="3"/>
  <c r="J50" i="3"/>
  <c r="M50" i="3" s="1"/>
  <c r="K49" i="3"/>
  <c r="J49" i="3"/>
  <c r="M49" i="3" s="1"/>
  <c r="K48" i="3"/>
  <c r="J48" i="3"/>
  <c r="M48" i="3" s="1"/>
  <c r="K47" i="3"/>
  <c r="J47" i="3"/>
  <c r="K46" i="3"/>
  <c r="J46" i="3"/>
  <c r="M46" i="3" s="1"/>
  <c r="K45" i="3"/>
  <c r="J45" i="3"/>
  <c r="K44" i="3"/>
  <c r="J44" i="3"/>
  <c r="M44" i="3" s="1"/>
  <c r="K43" i="3"/>
  <c r="J43" i="3"/>
  <c r="K42" i="3"/>
  <c r="J42" i="3"/>
  <c r="M42" i="3" s="1"/>
  <c r="K41" i="3"/>
  <c r="J41" i="3"/>
  <c r="M41" i="3" s="1"/>
  <c r="K40" i="3"/>
  <c r="J40" i="3"/>
  <c r="M40" i="3" s="1"/>
  <c r="K39" i="3"/>
  <c r="J39" i="3"/>
  <c r="K38" i="3"/>
  <c r="J38" i="3"/>
  <c r="K37" i="3"/>
  <c r="J37" i="3"/>
  <c r="K36" i="3"/>
  <c r="J36" i="3"/>
  <c r="M36" i="3" s="1"/>
  <c r="K35" i="3"/>
  <c r="J35" i="3"/>
  <c r="K34" i="3"/>
  <c r="J34" i="3"/>
  <c r="M34" i="3" s="1"/>
  <c r="K33" i="3"/>
  <c r="J33" i="3"/>
  <c r="M33" i="3" s="1"/>
  <c r="K32" i="3"/>
  <c r="J32" i="3"/>
  <c r="M32" i="3" s="1"/>
  <c r="K31" i="3"/>
  <c r="J31" i="3"/>
  <c r="K30" i="3"/>
  <c r="J30" i="3"/>
  <c r="M30" i="3" s="1"/>
  <c r="K29" i="3"/>
  <c r="J29" i="3"/>
  <c r="K28" i="3"/>
  <c r="J28" i="3"/>
  <c r="K27" i="3"/>
  <c r="J27" i="3"/>
  <c r="M27" i="3" s="1"/>
  <c r="K26" i="3"/>
  <c r="J26" i="3"/>
  <c r="M26" i="3" s="1"/>
  <c r="K25" i="3"/>
  <c r="J25" i="3"/>
  <c r="M25" i="3" s="1"/>
  <c r="K24" i="3"/>
  <c r="J24" i="3"/>
  <c r="K23" i="3"/>
  <c r="J23" i="3"/>
  <c r="K22" i="3"/>
  <c r="J22" i="3"/>
  <c r="M22" i="3" s="1"/>
  <c r="K21" i="3"/>
  <c r="J21" i="3"/>
  <c r="K20" i="3"/>
  <c r="J20" i="3"/>
  <c r="M20" i="3" s="1"/>
  <c r="K19" i="3"/>
  <c r="J19" i="3"/>
  <c r="M19" i="3" s="1"/>
  <c r="K18" i="3"/>
  <c r="J18" i="3"/>
  <c r="M18" i="3" s="1"/>
  <c r="K17" i="3"/>
  <c r="J17" i="3"/>
  <c r="K16" i="3"/>
  <c r="J16" i="3"/>
  <c r="M16" i="3" s="1"/>
  <c r="K15" i="3"/>
  <c r="J15" i="3"/>
  <c r="K14" i="3"/>
  <c r="J14" i="3"/>
  <c r="M14" i="3" s="1"/>
  <c r="K13" i="3"/>
  <c r="J13" i="3"/>
  <c r="K12" i="3"/>
  <c r="J12" i="3"/>
  <c r="M12" i="3" s="1"/>
  <c r="K11" i="3"/>
  <c r="J11" i="3"/>
  <c r="M11" i="3" s="1"/>
  <c r="K10" i="3"/>
  <c r="J10" i="3"/>
  <c r="M10" i="3" s="1"/>
  <c r="K9" i="3"/>
  <c r="J9" i="3"/>
  <c r="M9" i="3" s="1"/>
  <c r="K8" i="3"/>
  <c r="J8" i="3"/>
  <c r="K7" i="3"/>
  <c r="J7" i="3"/>
  <c r="K6" i="3"/>
  <c r="J6" i="3"/>
  <c r="K5" i="3"/>
  <c r="J5" i="3"/>
  <c r="K4" i="3"/>
  <c r="J4" i="3"/>
  <c r="P117" i="3" l="1"/>
  <c r="M13" i="3"/>
  <c r="M45" i="3"/>
  <c r="M92" i="3"/>
  <c r="M70" i="3"/>
  <c r="M28" i="3"/>
  <c r="M95" i="3"/>
  <c r="M60" i="3"/>
  <c r="M103" i="3"/>
  <c r="M4" i="3"/>
  <c r="M8" i="3"/>
  <c r="M31" i="3"/>
  <c r="M43" i="3"/>
  <c r="M51" i="3"/>
  <c r="M59" i="3"/>
  <c r="M96" i="3"/>
  <c r="M7" i="3"/>
  <c r="M53" i="3"/>
  <c r="M71" i="3"/>
  <c r="M15" i="3"/>
  <c r="M29" i="3"/>
  <c r="M61" i="3"/>
  <c r="M79" i="3"/>
  <c r="M6" i="3"/>
  <c r="M17" i="3"/>
  <c r="M24" i="3"/>
  <c r="M38" i="3"/>
  <c r="M56" i="3"/>
  <c r="M88" i="3"/>
  <c r="M21" i="3"/>
  <c r="M39" i="3"/>
  <c r="M85" i="3"/>
  <c r="M47" i="3"/>
  <c r="M93" i="3"/>
  <c r="M5" i="3"/>
  <c r="M23" i="3"/>
  <c r="M37" i="3"/>
  <c r="M55" i="3"/>
  <c r="M69" i="3"/>
  <c r="M87" i="3"/>
  <c r="M101" i="3"/>
  <c r="M35" i="3"/>
  <c r="M63" i="3"/>
  <c r="M67" i="3"/>
  <c r="M77" i="3"/>
  <c r="M99" i="3"/>
  <c r="S115" i="2"/>
  <c r="S117" i="2" s="1"/>
  <c r="S116" i="2"/>
  <c r="K105" i="2"/>
  <c r="J105" i="2"/>
  <c r="M105" i="2" s="1"/>
  <c r="K104" i="2"/>
  <c r="J104" i="2"/>
  <c r="K103" i="2"/>
  <c r="J103" i="2"/>
  <c r="K102" i="2"/>
  <c r="J102" i="2"/>
  <c r="K101" i="2"/>
  <c r="J101" i="2"/>
  <c r="M101" i="2" s="1"/>
  <c r="K100" i="2"/>
  <c r="J100" i="2"/>
  <c r="K99" i="2"/>
  <c r="J99" i="2"/>
  <c r="K98" i="2"/>
  <c r="J98" i="2"/>
  <c r="K97" i="2"/>
  <c r="J97" i="2"/>
  <c r="M97" i="2" s="1"/>
  <c r="K96" i="2"/>
  <c r="J96" i="2"/>
  <c r="K95" i="2"/>
  <c r="J95" i="2"/>
  <c r="K94" i="2"/>
  <c r="J94" i="2"/>
  <c r="K93" i="2"/>
  <c r="J93" i="2"/>
  <c r="M93" i="2" s="1"/>
  <c r="K92" i="2"/>
  <c r="J92" i="2"/>
  <c r="K91" i="2"/>
  <c r="J91" i="2"/>
  <c r="K90" i="2"/>
  <c r="J90" i="2"/>
  <c r="K89" i="2"/>
  <c r="J89" i="2"/>
  <c r="M89" i="2" s="1"/>
  <c r="K88" i="2"/>
  <c r="J88" i="2"/>
  <c r="K87" i="2"/>
  <c r="J87" i="2"/>
  <c r="K86" i="2"/>
  <c r="J86" i="2"/>
  <c r="K85" i="2"/>
  <c r="J85" i="2"/>
  <c r="M85" i="2" s="1"/>
  <c r="K84" i="2"/>
  <c r="J84" i="2"/>
  <c r="K83" i="2"/>
  <c r="J83" i="2"/>
  <c r="K82" i="2"/>
  <c r="J82" i="2"/>
  <c r="K81" i="2"/>
  <c r="J81" i="2"/>
  <c r="M81" i="2" s="1"/>
  <c r="K80" i="2"/>
  <c r="J80" i="2"/>
  <c r="K79" i="2"/>
  <c r="J79" i="2"/>
  <c r="K78" i="2"/>
  <c r="J78" i="2"/>
  <c r="K77" i="2"/>
  <c r="J77" i="2"/>
  <c r="M77" i="2" s="1"/>
  <c r="K76" i="2"/>
  <c r="J76" i="2"/>
  <c r="K75" i="2"/>
  <c r="J75" i="2"/>
  <c r="K74" i="2"/>
  <c r="J74" i="2"/>
  <c r="K73" i="2"/>
  <c r="J73" i="2"/>
  <c r="M73" i="2" s="1"/>
  <c r="K72" i="2"/>
  <c r="J72" i="2"/>
  <c r="K71" i="2"/>
  <c r="J71" i="2"/>
  <c r="K70" i="2"/>
  <c r="J70" i="2"/>
  <c r="K69" i="2"/>
  <c r="J69" i="2"/>
  <c r="M69" i="2" s="1"/>
  <c r="K68" i="2"/>
  <c r="J68" i="2"/>
  <c r="K67" i="2"/>
  <c r="J67" i="2"/>
  <c r="K66" i="2"/>
  <c r="J66" i="2"/>
  <c r="K65" i="2"/>
  <c r="J65" i="2"/>
  <c r="K64" i="2"/>
  <c r="J64" i="2"/>
  <c r="K63" i="2"/>
  <c r="J63" i="2"/>
  <c r="K62" i="2"/>
  <c r="J62" i="2"/>
  <c r="K61" i="2"/>
  <c r="J61" i="2"/>
  <c r="K60" i="2"/>
  <c r="J60" i="2"/>
  <c r="K59" i="2"/>
  <c r="J59" i="2"/>
  <c r="K58" i="2"/>
  <c r="J58" i="2"/>
  <c r="K57" i="2"/>
  <c r="J57" i="2"/>
  <c r="M57" i="2" s="1"/>
  <c r="K56" i="2"/>
  <c r="J56" i="2"/>
  <c r="K55" i="2"/>
  <c r="J55" i="2"/>
  <c r="K54" i="2"/>
  <c r="J54" i="2"/>
  <c r="K53" i="2"/>
  <c r="J53" i="2"/>
  <c r="M53" i="2" s="1"/>
  <c r="K52" i="2"/>
  <c r="J52" i="2"/>
  <c r="K51" i="2"/>
  <c r="J51" i="2"/>
  <c r="K50" i="2"/>
  <c r="J50" i="2"/>
  <c r="K49" i="2"/>
  <c r="J49" i="2"/>
  <c r="K48" i="2"/>
  <c r="J48" i="2"/>
  <c r="K47" i="2"/>
  <c r="J47" i="2"/>
  <c r="K46" i="2"/>
  <c r="J46" i="2"/>
  <c r="K45" i="2"/>
  <c r="J45" i="2"/>
  <c r="K44" i="2"/>
  <c r="J44" i="2"/>
  <c r="K43" i="2"/>
  <c r="J43" i="2"/>
  <c r="K42" i="2"/>
  <c r="J42" i="2"/>
  <c r="K41" i="2"/>
  <c r="J41" i="2"/>
  <c r="M41" i="2" s="1"/>
  <c r="K40" i="2"/>
  <c r="J40" i="2"/>
  <c r="K39" i="2"/>
  <c r="J39" i="2"/>
  <c r="K38" i="2"/>
  <c r="J38" i="2"/>
  <c r="K37" i="2"/>
  <c r="J37" i="2"/>
  <c r="M37" i="2" s="1"/>
  <c r="K36" i="2"/>
  <c r="J36" i="2"/>
  <c r="K35" i="2"/>
  <c r="J35" i="2"/>
  <c r="K34" i="2"/>
  <c r="J34" i="2"/>
  <c r="K33" i="2"/>
  <c r="J33" i="2"/>
  <c r="M33" i="2" s="1"/>
  <c r="K32" i="2"/>
  <c r="J32" i="2"/>
  <c r="K31" i="2"/>
  <c r="J31" i="2"/>
  <c r="K30" i="2"/>
  <c r="J30" i="2"/>
  <c r="K29" i="2"/>
  <c r="J29" i="2"/>
  <c r="M29" i="2" s="1"/>
  <c r="K28" i="2"/>
  <c r="J28" i="2"/>
  <c r="K27" i="2"/>
  <c r="J27" i="2"/>
  <c r="K26" i="2"/>
  <c r="J26" i="2"/>
  <c r="K25" i="2"/>
  <c r="J25" i="2"/>
  <c r="M25" i="2" s="1"/>
  <c r="K24" i="2"/>
  <c r="J24" i="2"/>
  <c r="K22" i="2"/>
  <c r="J22" i="2"/>
  <c r="K12" i="2"/>
  <c r="J12" i="2"/>
  <c r="K10" i="2"/>
  <c r="J10" i="2"/>
  <c r="M10" i="2" s="1"/>
  <c r="K9" i="2"/>
  <c r="J9" i="2"/>
  <c r="K8" i="2"/>
  <c r="J8" i="2"/>
  <c r="K7" i="2"/>
  <c r="J7" i="2"/>
  <c r="K6" i="2"/>
  <c r="J6" i="2"/>
  <c r="M6" i="2" s="1"/>
  <c r="K5" i="2"/>
  <c r="J5" i="2"/>
  <c r="K4" i="2"/>
  <c r="J4" i="2"/>
  <c r="M7" i="2" l="1"/>
  <c r="M12" i="2"/>
  <c r="M26" i="2"/>
  <c r="M38" i="2"/>
  <c r="M42" i="2"/>
  <c r="M54" i="2"/>
  <c r="M58" i="2"/>
  <c r="M78" i="2"/>
  <c r="M82" i="2"/>
  <c r="M86" i="2"/>
  <c r="M90" i="2"/>
  <c r="M102" i="2"/>
  <c r="M24" i="2"/>
  <c r="M28" i="2"/>
  <c r="M32" i="2"/>
  <c r="M36" i="2"/>
  <c r="M40" i="2"/>
  <c r="M44" i="2"/>
  <c r="M48" i="2"/>
  <c r="M52" i="2"/>
  <c r="M56" i="2"/>
  <c r="M60" i="2"/>
  <c r="M72" i="2"/>
  <c r="M76" i="2"/>
  <c r="M88" i="2"/>
  <c r="M92" i="2"/>
  <c r="M96" i="2"/>
  <c r="M100" i="2"/>
  <c r="M27" i="2"/>
  <c r="M43" i="2"/>
  <c r="M51" i="2"/>
  <c r="M59" i="2"/>
  <c r="M67" i="2"/>
  <c r="M75" i="2"/>
  <c r="M91" i="2"/>
  <c r="M103" i="2"/>
  <c r="M4" i="2"/>
  <c r="M31" i="2"/>
  <c r="M9" i="2"/>
  <c r="M79" i="2"/>
  <c r="M95" i="2"/>
  <c r="M68" i="2"/>
  <c r="M84" i="2"/>
  <c r="M62" i="2"/>
  <c r="M66" i="2"/>
  <c r="M70" i="2"/>
  <c r="M74" i="2"/>
  <c r="M5" i="2"/>
  <c r="M22" i="2"/>
  <c r="M35" i="2"/>
  <c r="M46" i="2"/>
  <c r="M50" i="2"/>
  <c r="M61" i="2"/>
  <c r="M65" i="2"/>
  <c r="M80" i="2"/>
  <c r="M87" i="2"/>
  <c r="M99" i="2"/>
  <c r="M55" i="2"/>
  <c r="M63" i="2"/>
  <c r="M39" i="2"/>
  <c r="M47" i="2"/>
  <c r="M104" i="2"/>
  <c r="M8" i="2"/>
  <c r="M30" i="2"/>
  <c r="M34" i="2"/>
  <c r="M45" i="2"/>
  <c r="M49" i="2"/>
  <c r="M64" i="2"/>
  <c r="M71" i="2"/>
  <c r="M83" i="2"/>
  <c r="M94" i="2"/>
  <c r="M98" i="2"/>
  <c r="S117" i="1" l="1"/>
  <c r="S116" i="1"/>
  <c r="K104" i="1"/>
  <c r="J104" i="1"/>
  <c r="K103" i="1"/>
  <c r="J103" i="1"/>
  <c r="M103" i="1" s="1"/>
  <c r="K102" i="1"/>
  <c r="J102" i="1"/>
  <c r="K101" i="1"/>
  <c r="J101" i="1"/>
  <c r="K100" i="1"/>
  <c r="J100" i="1"/>
  <c r="M100" i="1" s="1"/>
  <c r="K99" i="1"/>
  <c r="J99" i="1"/>
  <c r="K98" i="1"/>
  <c r="M98" i="1" s="1"/>
  <c r="J98" i="1"/>
  <c r="K97" i="1"/>
  <c r="J97" i="1"/>
  <c r="K96" i="1"/>
  <c r="J96" i="1"/>
  <c r="M96" i="1" s="1"/>
  <c r="K95" i="1"/>
  <c r="J95" i="1"/>
  <c r="M95" i="1" s="1"/>
  <c r="K94" i="1"/>
  <c r="J94" i="1"/>
  <c r="K93" i="1"/>
  <c r="J93" i="1"/>
  <c r="K92" i="1"/>
  <c r="J92" i="1"/>
  <c r="K91" i="1"/>
  <c r="J91" i="1"/>
  <c r="K90" i="1"/>
  <c r="J90" i="1"/>
  <c r="K89" i="1"/>
  <c r="J89" i="1"/>
  <c r="M89" i="1" s="1"/>
  <c r="K88" i="1"/>
  <c r="J88" i="1"/>
  <c r="M88" i="1" s="1"/>
  <c r="K87" i="1"/>
  <c r="J87" i="1"/>
  <c r="M87" i="1" s="1"/>
  <c r="K86" i="1"/>
  <c r="J86" i="1"/>
  <c r="K85" i="1"/>
  <c r="J85" i="1"/>
  <c r="K84" i="1"/>
  <c r="J84" i="1"/>
  <c r="K83" i="1"/>
  <c r="J83" i="1"/>
  <c r="M83" i="1" s="1"/>
  <c r="K82" i="1"/>
  <c r="J82" i="1"/>
  <c r="K81" i="1"/>
  <c r="J81" i="1"/>
  <c r="M81" i="1" s="1"/>
  <c r="K80" i="1"/>
  <c r="J80" i="1"/>
  <c r="M80" i="1" s="1"/>
  <c r="K79" i="1"/>
  <c r="J79" i="1"/>
  <c r="K78" i="1"/>
  <c r="M78" i="1" s="1"/>
  <c r="J78" i="1"/>
  <c r="K77" i="1"/>
  <c r="J77" i="1"/>
  <c r="K76" i="1"/>
  <c r="J76" i="1"/>
  <c r="M76" i="1" s="1"/>
  <c r="K75" i="1"/>
  <c r="J75" i="1"/>
  <c r="M75" i="1" s="1"/>
  <c r="M74" i="1"/>
  <c r="K74" i="1"/>
  <c r="J74" i="1"/>
  <c r="K73" i="1"/>
  <c r="J73" i="1"/>
  <c r="K72" i="1"/>
  <c r="J72" i="1"/>
  <c r="K71" i="1"/>
  <c r="J71" i="1"/>
  <c r="M71" i="1" s="1"/>
  <c r="K70" i="1"/>
  <c r="J70" i="1"/>
  <c r="K69" i="1"/>
  <c r="J69" i="1"/>
  <c r="K68" i="1"/>
  <c r="J68" i="1"/>
  <c r="M68" i="1" s="1"/>
  <c r="K67" i="1"/>
  <c r="J67" i="1"/>
  <c r="K66" i="1"/>
  <c r="J66" i="1"/>
  <c r="K65" i="1"/>
  <c r="J65" i="1"/>
  <c r="K64" i="1"/>
  <c r="J64" i="1"/>
  <c r="M64" i="1" s="1"/>
  <c r="K63" i="1"/>
  <c r="J63" i="1"/>
  <c r="K62" i="1"/>
  <c r="J62" i="1"/>
  <c r="K61" i="1"/>
  <c r="J61" i="1"/>
  <c r="K60" i="1"/>
  <c r="J60" i="1"/>
  <c r="K59" i="1"/>
  <c r="J59" i="1"/>
  <c r="K58" i="1"/>
  <c r="J58" i="1"/>
  <c r="K57" i="1"/>
  <c r="J57" i="1"/>
  <c r="K56" i="1"/>
  <c r="J56" i="1"/>
  <c r="M56" i="1" s="1"/>
  <c r="K55" i="1"/>
  <c r="J55" i="1"/>
  <c r="K54" i="1"/>
  <c r="J54" i="1"/>
  <c r="K53" i="1"/>
  <c r="J53" i="1"/>
  <c r="K52" i="1"/>
  <c r="J52" i="1"/>
  <c r="K51" i="1"/>
  <c r="J51" i="1"/>
  <c r="K50" i="1"/>
  <c r="J50" i="1"/>
  <c r="M50" i="1" s="1"/>
  <c r="K49" i="1"/>
  <c r="J49" i="1"/>
  <c r="K48" i="1"/>
  <c r="J48" i="1"/>
  <c r="M48" i="1" s="1"/>
  <c r="K47" i="1"/>
  <c r="J47" i="1"/>
  <c r="K46" i="1"/>
  <c r="J46" i="1"/>
  <c r="M46" i="1" s="1"/>
  <c r="K44" i="1"/>
  <c r="J44" i="1"/>
  <c r="K43" i="1"/>
  <c r="J43" i="1"/>
  <c r="K42" i="1"/>
  <c r="J42" i="1"/>
  <c r="K40" i="1"/>
  <c r="J40" i="1"/>
  <c r="K39" i="1"/>
  <c r="J39" i="1"/>
  <c r="K38" i="1"/>
  <c r="J38" i="1"/>
  <c r="M38" i="1" s="1"/>
  <c r="K37" i="1"/>
  <c r="J37" i="1"/>
  <c r="K36" i="1"/>
  <c r="J36" i="1"/>
  <c r="M36" i="1" s="1"/>
  <c r="K35" i="1"/>
  <c r="J35" i="1"/>
  <c r="K34" i="1"/>
  <c r="J34" i="1"/>
  <c r="K33" i="1"/>
  <c r="J33" i="1"/>
  <c r="K32" i="1"/>
  <c r="J32" i="1"/>
  <c r="K31" i="1"/>
  <c r="J31" i="1"/>
  <c r="K29" i="1"/>
  <c r="J29" i="1"/>
  <c r="K28" i="1"/>
  <c r="J28" i="1"/>
  <c r="K27" i="1"/>
  <c r="J27" i="1"/>
  <c r="M27" i="1" s="1"/>
  <c r="K26" i="1"/>
  <c r="J26" i="1"/>
  <c r="K25" i="1"/>
  <c r="J25" i="1"/>
  <c r="K24" i="1"/>
  <c r="J24" i="1"/>
  <c r="K21" i="1"/>
  <c r="J21" i="1"/>
  <c r="K15" i="1"/>
  <c r="J15" i="1"/>
  <c r="K12" i="1"/>
  <c r="J12" i="1"/>
  <c r="K10" i="1"/>
  <c r="J10" i="1"/>
  <c r="M10" i="1" s="1"/>
  <c r="K9" i="1"/>
  <c r="J9" i="1"/>
  <c r="M9" i="1" s="1"/>
  <c r="K8" i="1"/>
  <c r="J8" i="1"/>
  <c r="K7" i="1"/>
  <c r="J7" i="1"/>
  <c r="K6" i="1"/>
  <c r="J6" i="1"/>
  <c r="K5" i="1"/>
  <c r="J5" i="1"/>
  <c r="K4" i="1"/>
  <c r="J4" i="1"/>
  <c r="M4" i="1" l="1"/>
  <c r="M8" i="1"/>
  <c r="M15" i="1"/>
  <c r="M26" i="1"/>
  <c r="M31" i="1"/>
  <c r="M35" i="1"/>
  <c r="M44" i="1"/>
  <c r="M49" i="1"/>
  <c r="M57" i="1"/>
  <c r="M73" i="1"/>
  <c r="S118" i="1"/>
  <c r="M54" i="1"/>
  <c r="M58" i="1"/>
  <c r="M62" i="1"/>
  <c r="M66" i="1"/>
  <c r="M102" i="1"/>
  <c r="M32" i="1"/>
  <c r="M53" i="1"/>
  <c r="M24" i="1"/>
  <c r="M28" i="1"/>
  <c r="M77" i="1"/>
  <c r="M85" i="1"/>
  <c r="M12" i="1"/>
  <c r="M25" i="1"/>
  <c r="M29" i="1"/>
  <c r="M34" i="1"/>
  <c r="M37" i="1"/>
  <c r="M47" i="1"/>
  <c r="M51" i="1"/>
  <c r="M55" i="1"/>
  <c r="M63" i="1"/>
  <c r="M70" i="1"/>
  <c r="M82" i="1"/>
  <c r="M86" i="1"/>
  <c r="M90" i="1"/>
  <c r="M94" i="1"/>
  <c r="M33" i="1"/>
  <c r="M40" i="1"/>
  <c r="M60" i="1"/>
  <c r="M67" i="1"/>
  <c r="M92" i="1"/>
  <c r="M99" i="1"/>
  <c r="M5" i="1"/>
  <c r="M43" i="1"/>
  <c r="M61" i="1"/>
  <c r="M65" i="1"/>
  <c r="M72" i="1"/>
  <c r="M79" i="1"/>
  <c r="M93" i="1"/>
  <c r="M97" i="1"/>
  <c r="M104" i="1"/>
  <c r="M6" i="1"/>
  <c r="M21" i="1"/>
  <c r="M7" i="1"/>
  <c r="M39" i="1"/>
  <c r="M69" i="1"/>
  <c r="M101" i="1"/>
  <c r="M42" i="1"/>
  <c r="M52" i="1"/>
  <c r="M59" i="1"/>
  <c r="M84" i="1"/>
  <c r="M91" i="1"/>
</calcChain>
</file>

<file path=xl/sharedStrings.xml><?xml version="1.0" encoding="utf-8"?>
<sst xmlns="http://schemas.openxmlformats.org/spreadsheetml/2006/main" count="9084" uniqueCount="700">
  <si>
    <t>Assignment</t>
  </si>
  <si>
    <t>w1</t>
  </si>
  <si>
    <t>w2</t>
  </si>
  <si>
    <t>DeltaN</t>
  </si>
  <si>
    <t>Delta_combine</t>
  </si>
  <si>
    <t>Residue</t>
  </si>
  <si>
    <t>Number</t>
  </si>
  <si>
    <t>Q144N-HN</t>
  </si>
  <si>
    <t>Q</t>
  </si>
  <si>
    <t>Q145N-HN</t>
  </si>
  <si>
    <t>R146N-HN</t>
  </si>
  <si>
    <t>R</t>
  </si>
  <si>
    <t>Q147N-HN</t>
  </si>
  <si>
    <t>L148N-HN</t>
  </si>
  <si>
    <t>L</t>
  </si>
  <si>
    <t>G149N-HN</t>
  </si>
  <si>
    <t>G</t>
  </si>
  <si>
    <t>K150N-HN</t>
  </si>
  <si>
    <t>K</t>
  </si>
  <si>
    <t>K151N-HN</t>
  </si>
  <si>
    <t>K151</t>
  </si>
  <si>
    <t>K152N-HN</t>
  </si>
  <si>
    <t>R154N-HN</t>
  </si>
  <si>
    <t>R154</t>
  </si>
  <si>
    <t>R155N-HN</t>
  </si>
  <si>
    <t>R155</t>
  </si>
  <si>
    <t>S158N-HN</t>
  </si>
  <si>
    <t>S</t>
  </si>
  <si>
    <t>K159N-HN</t>
  </si>
  <si>
    <t>K159</t>
  </si>
  <si>
    <t>K160N-HN</t>
  </si>
  <si>
    <t>K160</t>
  </si>
  <si>
    <t>K161N-HN</t>
  </si>
  <si>
    <t>K161</t>
  </si>
  <si>
    <t>R162N-HN</t>
  </si>
  <si>
    <t>R162</t>
  </si>
  <si>
    <t>W164N-HN</t>
  </si>
  <si>
    <t>W164</t>
  </si>
  <si>
    <t>W</t>
  </si>
  <si>
    <t>K165N-HN</t>
  </si>
  <si>
    <t>Y167N-HN</t>
  </si>
  <si>
    <t>Y167</t>
  </si>
  <si>
    <t>Y</t>
  </si>
  <si>
    <t>Y168N-HN</t>
  </si>
  <si>
    <t>Y168</t>
  </si>
  <si>
    <t>K169N-HN</t>
  </si>
  <si>
    <t>L170N-HN</t>
  </si>
  <si>
    <t>T171N-HN</t>
  </si>
  <si>
    <t>T</t>
  </si>
  <si>
    <t>W172N-HN</t>
  </si>
  <si>
    <t>E173N-HN</t>
  </si>
  <si>
    <t>E</t>
  </si>
  <si>
    <t>E174N-HN</t>
  </si>
  <si>
    <t>K175N-HN</t>
  </si>
  <si>
    <t xml:space="preserve">K165 </t>
  </si>
  <si>
    <t>K176N-HN</t>
  </si>
  <si>
    <t>K177N-HN</t>
  </si>
  <si>
    <t>F178N-HN</t>
  </si>
  <si>
    <t>F</t>
  </si>
  <si>
    <t>D179N-HN</t>
  </si>
  <si>
    <t>D</t>
  </si>
  <si>
    <t>E180N-HN</t>
  </si>
  <si>
    <t>K181N-HN</t>
  </si>
  <si>
    <t>Q182N-HN</t>
  </si>
  <si>
    <t>S183N-HN</t>
  </si>
  <si>
    <t>L184N-HN</t>
  </si>
  <si>
    <t>R185N-HN</t>
  </si>
  <si>
    <t>A186N-HN</t>
  </si>
  <si>
    <t>A186</t>
  </si>
  <si>
    <t>A</t>
  </si>
  <si>
    <t>S187N-HN</t>
  </si>
  <si>
    <t>R188N-HN</t>
  </si>
  <si>
    <t>I189N-HN</t>
  </si>
  <si>
    <t>I</t>
  </si>
  <si>
    <t>R190N-HN</t>
  </si>
  <si>
    <t>R190</t>
  </si>
  <si>
    <t>A191N-HN</t>
  </si>
  <si>
    <t>E192N-HN</t>
  </si>
  <si>
    <t>M193N-HN</t>
  </si>
  <si>
    <t>M</t>
  </si>
  <si>
    <t>F194N-HN</t>
  </si>
  <si>
    <t>A195N-HN</t>
  </si>
  <si>
    <t>K196N-HN</t>
  </si>
  <si>
    <t>G197N-HN</t>
  </si>
  <si>
    <t>Q198N-HN</t>
  </si>
  <si>
    <t>V200N-HN</t>
  </si>
  <si>
    <t>V</t>
  </si>
  <si>
    <t>A201N-HN</t>
  </si>
  <si>
    <t>Y203N-HN</t>
  </si>
  <si>
    <t>N204N-HN</t>
  </si>
  <si>
    <t>N</t>
  </si>
  <si>
    <t>T205N-HN</t>
  </si>
  <si>
    <t>T206N-HN</t>
  </si>
  <si>
    <t>Q207N-HN</t>
  </si>
  <si>
    <t>F208N-HN</t>
  </si>
  <si>
    <t>L209N-HN</t>
  </si>
  <si>
    <t>M210N-HN</t>
  </si>
  <si>
    <t>D211N-HN</t>
  </si>
  <si>
    <t>D212N-HN</t>
  </si>
  <si>
    <t>H213N-HN</t>
  </si>
  <si>
    <t>H</t>
  </si>
  <si>
    <t>D214N-HN</t>
  </si>
  <si>
    <t>Q215N-HN</t>
  </si>
  <si>
    <t>E216N-HN</t>
  </si>
  <si>
    <t>E217N-HN</t>
  </si>
  <si>
    <t>D219N-HN</t>
  </si>
  <si>
    <t>L220N-HN</t>
  </si>
  <si>
    <t>K221N-HN</t>
  </si>
  <si>
    <t>T222N-HN</t>
  </si>
  <si>
    <t>G223N-HN</t>
  </si>
  <si>
    <t>L224N-HN</t>
  </si>
  <si>
    <t>Y225N-HN</t>
  </si>
  <si>
    <t>S226N-HN</t>
  </si>
  <si>
    <t>K227N-HN</t>
  </si>
  <si>
    <t>R228N-HN</t>
  </si>
  <si>
    <t>A229N-HN</t>
  </si>
  <si>
    <t>A230N-HN</t>
  </si>
  <si>
    <t>K232N-HN</t>
  </si>
  <si>
    <t>S233N-HN</t>
  </si>
  <si>
    <t>D234N-HN</t>
  </si>
  <si>
    <t>D235N-HN</t>
  </si>
  <si>
    <t>T236N-HN</t>
  </si>
  <si>
    <t>S237N-HN</t>
  </si>
  <si>
    <t>D238N-HN</t>
  </si>
  <si>
    <t>D239N-HN</t>
  </si>
  <si>
    <t>D240N-HN</t>
  </si>
  <si>
    <t>F241N-HN</t>
  </si>
  <si>
    <t>M242N-HN</t>
  </si>
  <si>
    <t>E243N-HN</t>
  </si>
  <si>
    <t>E244N-HN</t>
  </si>
  <si>
    <t>G245N-HN</t>
  </si>
  <si>
    <t>G246N-HN</t>
  </si>
  <si>
    <t>E247N-HN</t>
  </si>
  <si>
    <t>E248N-HN</t>
  </si>
  <si>
    <t>D249N-HN</t>
  </si>
  <si>
    <t>G250N-HN</t>
  </si>
  <si>
    <t>G251N-HN</t>
  </si>
  <si>
    <t>S252N-HN</t>
  </si>
  <si>
    <t>D253N-HN</t>
  </si>
  <si>
    <t>Continuous ResNO</t>
  </si>
  <si>
    <t>Average</t>
  </si>
  <si>
    <t>STD</t>
  </si>
  <si>
    <t>AVG+STD</t>
  </si>
  <si>
    <t>Free BR-L-AR</t>
  </si>
  <si>
    <t>SL1_dI-deltaU bound BR-L-AR</t>
  </si>
  <si>
    <t>DeltaHN</t>
  </si>
  <si>
    <t>R156N-HN</t>
  </si>
  <si>
    <t>AVG</t>
  </si>
  <si>
    <t>Intensity ratio</t>
  </si>
  <si>
    <t>Remove overlapping peaks</t>
  </si>
  <si>
    <t>Scale to average value of C-terminal stretch</t>
  </si>
  <si>
    <t>Q144N-H</t>
  </si>
  <si>
    <t>Q145N-H</t>
  </si>
  <si>
    <t>R146N-H</t>
  </si>
  <si>
    <t>Q147N-H</t>
  </si>
  <si>
    <t>L148N-H</t>
  </si>
  <si>
    <t>G149N-H</t>
  </si>
  <si>
    <t>K150N-H</t>
  </si>
  <si>
    <t>K151N-H</t>
  </si>
  <si>
    <t>K152N-H</t>
  </si>
  <si>
    <t>R154N-H</t>
  </si>
  <si>
    <t>R155N-H</t>
  </si>
  <si>
    <t>R156N-H</t>
  </si>
  <si>
    <t>S158N-H</t>
  </si>
  <si>
    <t>K159N-H</t>
  </si>
  <si>
    <t>K160N-H</t>
  </si>
  <si>
    <t>K161N-H</t>
  </si>
  <si>
    <t>R162N-H</t>
  </si>
  <si>
    <t>W164N-H</t>
  </si>
  <si>
    <t>K165N-H</t>
  </si>
  <si>
    <t>Y167N-H</t>
  </si>
  <si>
    <t>Y168N-H</t>
  </si>
  <si>
    <t>K169N-H</t>
  </si>
  <si>
    <t>L170N-H</t>
  </si>
  <si>
    <t>T171N-H</t>
  </si>
  <si>
    <t>W172N-H</t>
  </si>
  <si>
    <t>E173N-H</t>
  </si>
  <si>
    <t>E174N-H</t>
  </si>
  <si>
    <t>K175N-H</t>
  </si>
  <si>
    <t>K175</t>
  </si>
  <si>
    <t>K176N-H</t>
  </si>
  <si>
    <t>K177N-H</t>
  </si>
  <si>
    <t>F178N-H</t>
  </si>
  <si>
    <t>D179N-H</t>
  </si>
  <si>
    <t>E180N-H</t>
  </si>
  <si>
    <t>K181N-H</t>
  </si>
  <si>
    <t>Q182N-H</t>
  </si>
  <si>
    <t>S183N-H</t>
  </si>
  <si>
    <t>L184N-H</t>
  </si>
  <si>
    <t>R185N-H</t>
  </si>
  <si>
    <t>A186N-H</t>
  </si>
  <si>
    <t>S187N-H</t>
  </si>
  <si>
    <t>R188N-H</t>
  </si>
  <si>
    <t>I189N-H</t>
  </si>
  <si>
    <t>R190N-H</t>
  </si>
  <si>
    <t>A191N-H</t>
  </si>
  <si>
    <t>E192N-H</t>
  </si>
  <si>
    <t>M193N-H</t>
  </si>
  <si>
    <t>F194N-H</t>
  </si>
  <si>
    <t>A195N-H</t>
  </si>
  <si>
    <t>K196N-H</t>
  </si>
  <si>
    <t>G197N-H</t>
  </si>
  <si>
    <t>Q198N-H</t>
  </si>
  <si>
    <t>Q198''N-HN</t>
  </si>
  <si>
    <t>V200N-H</t>
  </si>
  <si>
    <t>C201?N-H</t>
  </si>
  <si>
    <t>Y203N-H</t>
  </si>
  <si>
    <t>N204N-H</t>
  </si>
  <si>
    <t>T205N-H</t>
  </si>
  <si>
    <t>T206N-H</t>
  </si>
  <si>
    <t>Q207N-H</t>
  </si>
  <si>
    <t>F208N-H</t>
  </si>
  <si>
    <t>L209N-H</t>
  </si>
  <si>
    <t>M210N-H</t>
  </si>
  <si>
    <t>D211N-H</t>
  </si>
  <si>
    <t>D212N-H</t>
  </si>
  <si>
    <t>H213N-H</t>
  </si>
  <si>
    <t>D214N-H</t>
  </si>
  <si>
    <t>Q215N-H</t>
  </si>
  <si>
    <t>E216N-H</t>
  </si>
  <si>
    <t>E217N-H</t>
  </si>
  <si>
    <t>D219N-H</t>
  </si>
  <si>
    <t>L220N-H</t>
  </si>
  <si>
    <t>K221N-H</t>
  </si>
  <si>
    <t>T222N-H</t>
  </si>
  <si>
    <t>G223N-H</t>
  </si>
  <si>
    <t>L224N-H</t>
  </si>
  <si>
    <t>Y225N-H</t>
  </si>
  <si>
    <t>S226N-H</t>
  </si>
  <si>
    <t>K227N-H</t>
  </si>
  <si>
    <t>R228N-H</t>
  </si>
  <si>
    <t>A229N-H</t>
  </si>
  <si>
    <t>A230N-H</t>
  </si>
  <si>
    <t>K232N-H</t>
  </si>
  <si>
    <t>S233N-H</t>
  </si>
  <si>
    <t>D234N-H</t>
  </si>
  <si>
    <t>D235N-H</t>
  </si>
  <si>
    <t>T236N-H</t>
  </si>
  <si>
    <t>S237N-H</t>
  </si>
  <si>
    <t>D238N-H</t>
  </si>
  <si>
    <t>D239N-H</t>
  </si>
  <si>
    <t>D240N-H</t>
  </si>
  <si>
    <t>F241N-H</t>
  </si>
  <si>
    <t>M242N-H</t>
  </si>
  <si>
    <t>E243N-H</t>
  </si>
  <si>
    <t>E244N-H</t>
  </si>
  <si>
    <t>G245N-H</t>
  </si>
  <si>
    <t>G246N-H</t>
  </si>
  <si>
    <t>E247N-H</t>
  </si>
  <si>
    <t>E248N-H</t>
  </si>
  <si>
    <t>D249N-H</t>
  </si>
  <si>
    <t>G250N-H</t>
  </si>
  <si>
    <t>G251N-H</t>
  </si>
  <si>
    <t>S252N-H</t>
  </si>
  <si>
    <t>D253N-H</t>
  </si>
  <si>
    <t>AVG C-term</t>
  </si>
  <si>
    <t>AVG-STD</t>
  </si>
  <si>
    <t>AVG-0.5STD</t>
  </si>
  <si>
    <t>SL1_dI bound BR-L-AR</t>
  </si>
  <si>
    <t>BR-L-AR only</t>
  </si>
  <si>
    <t>BR-L-AR + PKA 3hrs</t>
  </si>
  <si>
    <t>15N BR-L-AR-S226C-MTSL 10122023</t>
  </si>
  <si>
    <t>Resolved residues only</t>
  </si>
  <si>
    <t>PRE set</t>
  </si>
  <si>
    <t>3_15N_AA_S226C_noMTSL_10122023/0</t>
  </si>
  <si>
    <t>12_15N_AA_S226C-MTSL_10172023/2</t>
  </si>
  <si>
    <t>Raw ratios</t>
  </si>
  <si>
    <t>Scaled ratios</t>
  </si>
  <si>
    <t>Notes/checking</t>
  </si>
  <si>
    <t xml:space="preserve"> </t>
  </si>
  <si>
    <t>Use the average ratios</t>
  </si>
  <si>
    <t>Q144</t>
  </si>
  <si>
    <t>of 144/251/252 for dilution factor</t>
  </si>
  <si>
    <t>Outlier</t>
  </si>
  <si>
    <t>Q145</t>
  </si>
  <si>
    <t>Fig. 3A,B</t>
  </si>
  <si>
    <t>R146</t>
  </si>
  <si>
    <t>overlap with D238</t>
  </si>
  <si>
    <t>Q147</t>
  </si>
  <si>
    <t>Remove three outliers 164/186/200</t>
  </si>
  <si>
    <t>L148</t>
  </si>
  <si>
    <t>G149</t>
  </si>
  <si>
    <t>K150</t>
  </si>
  <si>
    <t>K152</t>
  </si>
  <si>
    <t>overlap with R155</t>
  </si>
  <si>
    <t>R156</t>
  </si>
  <si>
    <t>overlap with R154</t>
  </si>
  <si>
    <t>S158</t>
  </si>
  <si>
    <t>overlap with R162/E243</t>
  </si>
  <si>
    <t>W164NE-HE</t>
  </si>
  <si>
    <t>W164NE</t>
  </si>
  <si>
    <t>overlap with E243</t>
  </si>
  <si>
    <t>K165</t>
  </si>
  <si>
    <t>overlap badly with L220/A230</t>
  </si>
  <si>
    <t>K169</t>
  </si>
  <si>
    <t>L170</t>
  </si>
  <si>
    <t>T171</t>
  </si>
  <si>
    <t>W172</t>
  </si>
  <si>
    <t>W172NE-HE</t>
  </si>
  <si>
    <t>W172NE</t>
  </si>
  <si>
    <t>E173</t>
  </si>
  <si>
    <t>E174</t>
  </si>
  <si>
    <t>K176</t>
  </si>
  <si>
    <t>K177</t>
  </si>
  <si>
    <t>F178</t>
  </si>
  <si>
    <t>D179</t>
  </si>
  <si>
    <t>E180</t>
  </si>
  <si>
    <t>K181</t>
  </si>
  <si>
    <t>Q182</t>
  </si>
  <si>
    <t>S183</t>
  </si>
  <si>
    <t>L184</t>
  </si>
  <si>
    <t>R185</t>
  </si>
  <si>
    <t>outlier</t>
  </si>
  <si>
    <t>S187</t>
  </si>
  <si>
    <t>R188</t>
  </si>
  <si>
    <t>overlap with R188 and L209</t>
  </si>
  <si>
    <t>I189</t>
  </si>
  <si>
    <t>overlap with T205</t>
  </si>
  <si>
    <t>A191</t>
  </si>
  <si>
    <t>E192</t>
  </si>
  <si>
    <t>overlap at the same spot with A191</t>
  </si>
  <si>
    <t>M193</t>
  </si>
  <si>
    <t>F194</t>
  </si>
  <si>
    <t>A195</t>
  </si>
  <si>
    <t>K196</t>
  </si>
  <si>
    <t>G197</t>
  </si>
  <si>
    <t>Q198</t>
  </si>
  <si>
    <t>V200</t>
  </si>
  <si>
    <t>A201N-H</t>
  </si>
  <si>
    <t>A201</t>
  </si>
  <si>
    <t>Y203</t>
  </si>
  <si>
    <t>N204</t>
  </si>
  <si>
    <t>Not overlapping, not sure what's wrong</t>
  </si>
  <si>
    <t>T205</t>
  </si>
  <si>
    <t>T206</t>
  </si>
  <si>
    <t>Q207</t>
  </si>
  <si>
    <t>F208</t>
  </si>
  <si>
    <t>overlap with D235</t>
  </si>
  <si>
    <t>L209</t>
  </si>
  <si>
    <t>M210</t>
  </si>
  <si>
    <t>D211</t>
  </si>
  <si>
    <t>D212</t>
  </si>
  <si>
    <t>H213</t>
  </si>
  <si>
    <t>D214</t>
  </si>
  <si>
    <t>Q215</t>
  </si>
  <si>
    <t>E216</t>
  </si>
  <si>
    <t>overlap with K232</t>
  </si>
  <si>
    <t>E217</t>
  </si>
  <si>
    <t>D219</t>
  </si>
  <si>
    <t>L220</t>
  </si>
  <si>
    <t>K221</t>
  </si>
  <si>
    <t>T222</t>
  </si>
  <si>
    <t>G223</t>
  </si>
  <si>
    <t>L224</t>
  </si>
  <si>
    <t>Y225</t>
  </si>
  <si>
    <t>overlap with A230</t>
  </si>
  <si>
    <t>C226?N-H</t>
  </si>
  <si>
    <t>C226?</t>
  </si>
  <si>
    <t>K227</t>
  </si>
  <si>
    <t>R228</t>
  </si>
  <si>
    <t>A229</t>
  </si>
  <si>
    <t>A230</t>
  </si>
  <si>
    <t>K232</t>
  </si>
  <si>
    <t>S233</t>
  </si>
  <si>
    <t>D234</t>
  </si>
  <si>
    <t>D235</t>
  </si>
  <si>
    <t>T236</t>
  </si>
  <si>
    <t>overlap with L220</t>
  </si>
  <si>
    <t>S237</t>
  </si>
  <si>
    <t>D238</t>
  </si>
  <si>
    <t>overlap with D212</t>
  </si>
  <si>
    <t>D239</t>
  </si>
  <si>
    <t>D240</t>
  </si>
  <si>
    <t>F241</t>
  </si>
  <si>
    <t>overlap with N204</t>
  </si>
  <si>
    <t>M242</t>
  </si>
  <si>
    <t>E243</t>
  </si>
  <si>
    <t>E244</t>
  </si>
  <si>
    <t>overlap with R146</t>
  </si>
  <si>
    <t>G245</t>
  </si>
  <si>
    <t>overlap with D340</t>
  </si>
  <si>
    <t>G246</t>
  </si>
  <si>
    <t>overlap with D239</t>
  </si>
  <si>
    <t>E247</t>
  </si>
  <si>
    <t>E248</t>
  </si>
  <si>
    <t>D249</t>
  </si>
  <si>
    <t>G250</t>
  </si>
  <si>
    <t>G251</t>
  </si>
  <si>
    <t>S252</t>
  </si>
  <si>
    <t>overlap with G251 a bit</t>
  </si>
  <si>
    <t>D253</t>
  </si>
  <si>
    <t>Noise estimation with nmrPipe</t>
  </si>
  <si>
    <t>STDEV</t>
  </si>
  <si>
    <t>MAX intensity</t>
  </si>
  <si>
    <t>Noise ratio lower limit</t>
  </si>
  <si>
    <t>3X(noise ratio)</t>
  </si>
  <si>
    <t>15N BR-L-AR-S237C-MTSL 09292020</t>
  </si>
  <si>
    <t>15N BR-L-AR-S237C</t>
  </si>
  <si>
    <t>15N BR-L-AR_S237C-MTSL</t>
  </si>
  <si>
    <t>Data_Height</t>
  </si>
  <si>
    <t>S/N</t>
  </si>
  <si>
    <t>Data Height</t>
  </si>
  <si>
    <t>Ratio</t>
  </si>
  <si>
    <t>Scaled_ratio</t>
  </si>
  <si>
    <t>of 144/145/239/253 for dilution factor</t>
  </si>
  <si>
    <t>overlap with Q147</t>
  </si>
  <si>
    <t>Supplementary Fig. 11</t>
  </si>
  <si>
    <t>overlap with Q145</t>
  </si>
  <si>
    <t>Resolved only</t>
  </si>
  <si>
    <t>overlap with E247</t>
  </si>
  <si>
    <t>resolved</t>
  </si>
  <si>
    <t>overlap with L209</t>
  </si>
  <si>
    <t>Not sure what is wrong</t>
  </si>
  <si>
    <t>overlap with D212 and K232</t>
  </si>
  <si>
    <t>overlap with K232 and M210</t>
  </si>
  <si>
    <t>C237?N-H</t>
  </si>
  <si>
    <t>C237?N-HN</t>
  </si>
  <si>
    <t>overlap with K151</t>
  </si>
  <si>
    <t>overlap with G246 a bit</t>
  </si>
  <si>
    <t>S237, S226, S233 mixed labeling experiments</t>
  </si>
  <si>
    <t>S237C</t>
  </si>
  <si>
    <t>S226C</t>
  </si>
  <si>
    <t>S233C</t>
  </si>
  <si>
    <t>3_fHSQC_AA_142-253_15N_70uM_600MHz_20200912/3</t>
  </si>
  <si>
    <t>12_fHSQC_15N-AA_U-S237C-MTSL_35uMeach_600MHz_20200913/12</t>
  </si>
  <si>
    <t>22_fHSQC_AA_142-253_15N_50uM_600MHz_20200914/22</t>
  </si>
  <si>
    <t>32_fHSQC_15N-AA_U-S226C-MTSL_25uMeach_600MHz_20200915/32</t>
  </si>
  <si>
    <t>42_fHSQC_15N-AA_U-S233C-MTSL_25uMeach_600MHz_20200915/42</t>
  </si>
  <si>
    <t>ratio_12</t>
  </si>
  <si>
    <t>ratio_32</t>
  </si>
  <si>
    <t>ratio_42</t>
  </si>
  <si>
    <t>Scaled_ratio_12</t>
  </si>
  <si>
    <t>Scaled_ratio_32</t>
  </si>
  <si>
    <t>Scaled_Ratio_42</t>
  </si>
  <si>
    <t>Inter only</t>
  </si>
  <si>
    <t>Fig. 3C,D,E</t>
  </si>
  <si>
    <t>Keep the following to emphasize the difference, but remember to specify</t>
  </si>
  <si>
    <t>overlap with R162/E243 but not too bad</t>
  </si>
  <si>
    <t>overlap with F208</t>
  </si>
  <si>
    <t>overlap with T205 but not too bad</t>
  </si>
  <si>
    <t>overlap with D235 but not too bad</t>
  </si>
  <si>
    <t>3 vs 12</t>
  </si>
  <si>
    <t>22 vs 32</t>
  </si>
  <si>
    <t>22 vs 42</t>
  </si>
  <si>
    <t>15N A201C-MTSL 11202023</t>
  </si>
  <si>
    <t>15N BR-L-AR-A201C</t>
  </si>
  <si>
    <t>15N BR-L-AR-A201C-MTSL</t>
  </si>
  <si>
    <t>Fig. 4A</t>
  </si>
  <si>
    <t>keep</t>
  </si>
  <si>
    <t>15N S183C-MTSL 10062023</t>
  </si>
  <si>
    <t>BR-L-AR-S183C</t>
  </si>
  <si>
    <t>50uM concentration</t>
  </si>
  <si>
    <t>BR-L-AR-S183C-MTSL</t>
  </si>
  <si>
    <t>44uM concentration</t>
  </si>
  <si>
    <t>BR-L-AR-S183C-MTSL + 1.2 SL1-dI RNA</t>
  </si>
  <si>
    <t>MTSL/noMTSL</t>
  </si>
  <si>
    <t>(MTSL+RNA)/noMTSL</t>
  </si>
  <si>
    <t>scale ratios</t>
  </si>
  <si>
    <t>Fig. 4B</t>
  </si>
  <si>
    <t>merged with A186</t>
  </si>
  <si>
    <t>merged with G251</t>
  </si>
  <si>
    <t>AVG_0.5STD</t>
  </si>
  <si>
    <t>SL1-dI CSP 12262024</t>
  </si>
  <si>
    <t>SL1-dI 0.26mM 10C 800MHz NOESY-11Echo 150mM KCl NMR buffer</t>
  </si>
  <si>
    <t>SL1-dI 0.15mM + BR-L-AR 0.18mM 10C 800MHz NOESY-11Echo</t>
  </si>
  <si>
    <t>proton CSPs</t>
  </si>
  <si>
    <t>No Space</t>
  </si>
  <si>
    <t>Numbers updated from resonance list with 3 digit after decimal point</t>
  </si>
  <si>
    <t>H1</t>
  </si>
  <si>
    <t>H1'</t>
  </si>
  <si>
    <t>H2</t>
  </si>
  <si>
    <t>H2'</t>
  </si>
  <si>
    <t>H22</t>
  </si>
  <si>
    <t>H3</t>
  </si>
  <si>
    <t>H3'</t>
  </si>
  <si>
    <t>H41</t>
  </si>
  <si>
    <t>H42</t>
  </si>
  <si>
    <t>H5</t>
  </si>
  <si>
    <t>H5'</t>
  </si>
  <si>
    <t>H6</t>
  </si>
  <si>
    <t>H8</t>
  </si>
  <si>
    <t>∆H1</t>
  </si>
  <si>
    <t>∆H1'</t>
  </si>
  <si>
    <t>∆H2</t>
  </si>
  <si>
    <t>∆H3</t>
  </si>
  <si>
    <t>∆H5</t>
  </si>
  <si>
    <t>∆H6</t>
  </si>
  <si>
    <t>∆H8</t>
  </si>
  <si>
    <t>+ BR-L-AR</t>
  </si>
  <si>
    <t>G35'</t>
  </si>
  <si>
    <t>-</t>
  </si>
  <si>
    <t>Fig. 2C</t>
  </si>
  <si>
    <t>G36'</t>
  </si>
  <si>
    <t>C37</t>
  </si>
  <si>
    <t>C38</t>
  </si>
  <si>
    <t>A39</t>
  </si>
  <si>
    <t>U40</t>
  </si>
  <si>
    <t>U41</t>
  </si>
  <si>
    <t>G42</t>
  </si>
  <si>
    <t>A43</t>
  </si>
  <si>
    <t>U44</t>
  </si>
  <si>
    <t>C45</t>
  </si>
  <si>
    <t>G46</t>
  </si>
  <si>
    <t>C47</t>
  </si>
  <si>
    <t>C48</t>
  </si>
  <si>
    <t>U49'</t>
  </si>
  <si>
    <t>U50'</t>
  </si>
  <si>
    <t>C51'</t>
  </si>
  <si>
    <t>G52'</t>
  </si>
  <si>
    <t>G60</t>
  </si>
  <si>
    <t>G61</t>
  </si>
  <si>
    <t>C62</t>
  </si>
  <si>
    <t>U63</t>
  </si>
  <si>
    <t>G64</t>
  </si>
  <si>
    <t>A65</t>
  </si>
  <si>
    <t>U66</t>
  </si>
  <si>
    <t>C67</t>
  </si>
  <si>
    <t>U68</t>
  </si>
  <si>
    <t>G69</t>
  </si>
  <si>
    <t>G70</t>
  </si>
  <si>
    <t>C71'</t>
  </si>
  <si>
    <t>AVG+0.5STD</t>
  </si>
  <si>
    <t>AVG for all</t>
  </si>
  <si>
    <t>STD for all</t>
  </si>
  <si>
    <t>AVG+STD for all</t>
  </si>
  <si>
    <t>AVG+0.5STD for all</t>
  </si>
  <si>
    <t>U63'</t>
  </si>
  <si>
    <t>SL1-dI-∆U CSP 01152017</t>
  </si>
  <si>
    <t>SL1-dI-∆U 0.15mM 15C 600MHz NOESY-11Echo 0mM KCl NMR buffer</t>
  </si>
  <si>
    <t>SL1-dI-∆U 0.3mM + BR-L-AR 0.2mM 15C 600MHz NOESY-11Echo 0mM KCl NMR buffer</t>
  </si>
  <si>
    <t>no space</t>
  </si>
  <si>
    <t>Put additional nts in to illustrate deletion from d5</t>
  </si>
  <si>
    <t>ULoop</t>
  </si>
  <si>
    <t>U48'</t>
  </si>
  <si>
    <t>C50'</t>
  </si>
  <si>
    <t>G51'</t>
  </si>
  <si>
    <t>C72'</t>
  </si>
  <si>
    <t>SL1-dII CSP 04132017</t>
  </si>
  <si>
    <t>SL1-dII 1.24mM 15C 800MHz NOESY-11echo 0mM KCl NMR buffer</t>
  </si>
  <si>
    <t>SL1-dII 0.4mM + BR-L 0.4mM 15C 800MHz NOESY-11echo 0mM KCl NMR buffer</t>
  </si>
  <si>
    <t>All nts</t>
  </si>
  <si>
    <t>All nts no space</t>
  </si>
  <si>
    <t>+ BR-L</t>
  </si>
  <si>
    <t>G28'</t>
  </si>
  <si>
    <t>G27'</t>
  </si>
  <si>
    <t>Fig. 5A</t>
  </si>
  <si>
    <t>C29</t>
  </si>
  <si>
    <t>U30</t>
  </si>
  <si>
    <t>U30'</t>
  </si>
  <si>
    <t>G31</t>
  </si>
  <si>
    <t>U32</t>
  </si>
  <si>
    <t>C33</t>
  </si>
  <si>
    <t>A34</t>
  </si>
  <si>
    <t>C35</t>
  </si>
  <si>
    <t>C36</t>
  </si>
  <si>
    <t>U37'</t>
  </si>
  <si>
    <t>U38'</t>
  </si>
  <si>
    <t>C39'</t>
  </si>
  <si>
    <t>G40'</t>
  </si>
  <si>
    <t>G73</t>
  </si>
  <si>
    <t>G74</t>
  </si>
  <si>
    <t>C75</t>
  </si>
  <si>
    <t>U76</t>
  </si>
  <si>
    <t>A77</t>
  </si>
  <si>
    <t>G78</t>
  </si>
  <si>
    <t>G79</t>
  </si>
  <si>
    <t>C80</t>
  </si>
  <si>
    <t>G81</t>
  </si>
  <si>
    <t>G82</t>
  </si>
  <si>
    <t>C83'</t>
  </si>
  <si>
    <t>C84'</t>
  </si>
  <si>
    <t>C83</t>
  </si>
  <si>
    <t>SL1-dII 1.24mM 15C 800MHz TOCSY 0mM KCl NMR buffer</t>
  </si>
  <si>
    <t>SL1-dII 0.4mM + BR-L 0.4mM 15C 800MHz TOCSY 0mM KCl NMR buffer</t>
  </si>
  <si>
    <t>SL1-d CSP 03082019</t>
  </si>
  <si>
    <t>SL1-d 0.25mM 15C 600MHz NOESY-11Echo 150mM KCl NMR buffer</t>
  </si>
  <si>
    <t>SL1-d 0.16mM + BR-ARM1 0.16mM 15C 600MHz NOESY-11Echo 150mM KCl NMR buffer</t>
  </si>
  <si>
    <t>DeltaCSP</t>
  </si>
  <si>
    <t>All nucleotides</t>
  </si>
  <si>
    <t>+ BR-ARM1</t>
  </si>
  <si>
    <t>G25</t>
  </si>
  <si>
    <t>G24'</t>
  </si>
  <si>
    <t>G26</t>
  </si>
  <si>
    <t>G25'</t>
  </si>
  <si>
    <t>A27</t>
  </si>
  <si>
    <t>U28</t>
  </si>
  <si>
    <t>U50</t>
  </si>
  <si>
    <t>C51</t>
  </si>
  <si>
    <t>C71</t>
  </si>
  <si>
    <t>Not sure</t>
  </si>
  <si>
    <t>G83</t>
  </si>
  <si>
    <t>U84</t>
  </si>
  <si>
    <t>C85</t>
  </si>
  <si>
    <t>U72</t>
  </si>
  <si>
    <t>C86'</t>
  </si>
  <si>
    <t>C87'</t>
  </si>
  <si>
    <t>SL1-dIIm CSP 05122019</t>
  </si>
  <si>
    <t>SL1-dIIm 0.36mM 10C 800MHz NOESY-11echo 150mM KCl NMR buffer</t>
  </si>
  <si>
    <t>SL1-dIIm 0.1mM + BR-ARM1 0.1mM 10C 800MHz NOESY-11echo 150mM KCl NMR buffer</t>
  </si>
  <si>
    <t>G24</t>
  </si>
  <si>
    <t>G18</t>
  </si>
  <si>
    <t>A25</t>
  </si>
  <si>
    <t>G19</t>
  </si>
  <si>
    <t>C20</t>
  </si>
  <si>
    <t>U21</t>
  </si>
  <si>
    <t>G22</t>
  </si>
  <si>
    <t>C23</t>
  </si>
  <si>
    <t>C26</t>
  </si>
  <si>
    <t>G82'</t>
  </si>
  <si>
    <t>G85</t>
  </si>
  <si>
    <t>U86</t>
  </si>
  <si>
    <t>G81'</t>
  </si>
  <si>
    <t>C87</t>
  </si>
  <si>
    <t>C88</t>
  </si>
  <si>
    <t>C89</t>
  </si>
  <si>
    <t>C90</t>
  </si>
  <si>
    <t>SL1-p CSP 05042019</t>
  </si>
  <si>
    <t>SL1-p 0.33mM 10C 800MHz NOESY-11Echo 150mM KCl NMR buffer</t>
  </si>
  <si>
    <t>SL1-p 0.1mM + BR-ARM1 0.1mM 10C 800MHz NOESY-11echo 150mM KCl NMR buffer</t>
  </si>
  <si>
    <t>Group</t>
  </si>
  <si>
    <t>Atom</t>
  </si>
  <si>
    <t>Nuc</t>
  </si>
  <si>
    <t>Shift</t>
  </si>
  <si>
    <t>SDev</t>
  </si>
  <si>
    <t>Assignments</t>
  </si>
  <si>
    <t>Table format all nts</t>
  </si>
  <si>
    <t>CSP</t>
  </si>
  <si>
    <t>∆H41</t>
  </si>
  <si>
    <t>∆H42</t>
  </si>
  <si>
    <t>G1</t>
  </si>
  <si>
    <t>1H</t>
  </si>
  <si>
    <t>G2</t>
  </si>
  <si>
    <t>A3</t>
  </si>
  <si>
    <t>G5</t>
  </si>
  <si>
    <t>U4</t>
  </si>
  <si>
    <t>U6</t>
  </si>
  <si>
    <t>G7</t>
  </si>
  <si>
    <t>A8</t>
  </si>
  <si>
    <t>G9</t>
  </si>
  <si>
    <t>G10</t>
  </si>
  <si>
    <t>C12</t>
  </si>
  <si>
    <t>G11</t>
  </si>
  <si>
    <t>G13</t>
  </si>
  <si>
    <t>U15</t>
  </si>
  <si>
    <t>C16</t>
  </si>
  <si>
    <t>A14</t>
  </si>
  <si>
    <t>U17</t>
  </si>
  <si>
    <t>C20'</t>
  </si>
  <si>
    <t>G88'</t>
  </si>
  <si>
    <t>U21'</t>
  </si>
  <si>
    <t>U22'</t>
  </si>
  <si>
    <t>C23'</t>
  </si>
  <si>
    <t>C93</t>
  </si>
  <si>
    <t>U91</t>
  </si>
  <si>
    <t>C96</t>
  </si>
  <si>
    <t>U92</t>
  </si>
  <si>
    <t>C94</t>
  </si>
  <si>
    <t>U95</t>
  </si>
  <si>
    <t>C97</t>
  </si>
  <si>
    <t>C98</t>
  </si>
  <si>
    <t>U99</t>
  </si>
  <si>
    <t>C100</t>
  </si>
  <si>
    <t>A101</t>
  </si>
  <si>
    <t>C102</t>
  </si>
  <si>
    <t xml:space="preserve">C103 </t>
  </si>
  <si>
    <t>G104</t>
  </si>
  <si>
    <t>C105</t>
  </si>
  <si>
    <t>U106</t>
  </si>
  <si>
    <t>C107</t>
  </si>
  <si>
    <t>C108</t>
  </si>
  <si>
    <t>A109</t>
  </si>
  <si>
    <t>C103/105</t>
  </si>
  <si>
    <t>C103/C105</t>
  </si>
  <si>
    <t>C103</t>
  </si>
  <si>
    <t>SL1-p 0.33mM 10C 800MHz TOCSY 150mM KCl NMR buffer</t>
  </si>
  <si>
    <t>SL1-p 0.1mM + BR-ARM1 0.1mM 10C 800MHz TOCSY 150mM KCl NMR buffer</t>
  </si>
  <si>
    <t>SL1-mp CSP 04172019</t>
  </si>
  <si>
    <t>SL1-mp 0.3mM 10C 800MHz NOESY-11echo 150mM KCl NMR buffer</t>
  </si>
  <si>
    <t>SL1-mp 0.2mM + BR-ARM1 0.3mM 10C 800MHz NOESY-11echo 150mM KCl NMR buffer</t>
  </si>
  <si>
    <t>all nts no space</t>
  </si>
  <si>
    <t>G33'</t>
  </si>
  <si>
    <t>U31'</t>
  </si>
  <si>
    <t>C32'</t>
  </si>
  <si>
    <t>SL1-pII CSP 03252019</t>
  </si>
  <si>
    <t>SL1-pII 0.49mM 25C 800MHz NOESY-11echo 150mM KCl NMR buffer</t>
  </si>
  <si>
    <t>SL1-pII 0.15mM + BR-ARM1 0.1mM 25C 800MHz NOESY-11Echo 150mM KCl NMR buffer</t>
  </si>
  <si>
    <t>No space all nts</t>
  </si>
  <si>
    <t>C11'</t>
  </si>
  <si>
    <t>U12'</t>
  </si>
  <si>
    <t>U13'</t>
  </si>
  <si>
    <t>C14'</t>
  </si>
  <si>
    <t>G95'</t>
  </si>
  <si>
    <t>G96'</t>
  </si>
  <si>
    <t>SL1-pII 0.49mM 25C 800MHz TOCSY 150mM KCl NMR buffer</t>
  </si>
  <si>
    <t>SL1-pII 0.15mM + BR-ARM1 0.1mM 25C 800MHz TOCSY 150mM KCl NMR buffer</t>
  </si>
  <si>
    <t>SL1alt CSP 08272024</t>
  </si>
  <si>
    <t>SL1alt 0.15mM 10C 800MHz NOESY-11echo 150mM KCl NMR buffer</t>
  </si>
  <si>
    <t>SL1alt 0.15mM + BR-L-AR 0.15mM 10C 800MHz NOESY-11echo 150mM KCl NMR buffer</t>
  </si>
  <si>
    <t>Fig. 5D</t>
  </si>
  <si>
    <t>U36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</si>
</sst>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</font>
    <font>
      <sz val="12"/>
      <color rgb="FFFF0000"/>
      <name val="Calibri"/>
      <family val="2"/>
      <scheme val="minor"/>
    </font>
    <font>
      <sz val="12"/>
      <color rgb="FFFFC000"/>
      <name val="Calibri"/>
      <family val="2"/>
      <scheme val="minor"/>
    </font>
    <font>
      <b/>
      <sz val="12"/>
      <color rgb="FF7030A0"/>
      <name val="Calibri"/>
      <family val="2"/>
      <scheme val="minor"/>
    </font>
    <font>
      <b/>
      <sz val="12"/>
      <color rgb="FF00B0F0"/>
      <name val="Calibri"/>
      <family val="2"/>
      <scheme val="minor"/>
    </font>
    <font>
      <b/>
      <sz val="12"/>
      <color rgb="FF0000FF"/>
      <name val="Calibri"/>
      <family val="2"/>
      <scheme val="minor"/>
    </font>
    <font>
      <b/>
      <sz val="12"/>
      <color rgb="FF0070C0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rgb="FF00B0F0"/>
      <name val="Calibri"/>
      <family val="2"/>
      <scheme val="minor"/>
    </font>
    <font>
      <sz val="12"/>
      <color rgb="FF0070C0"/>
      <name val="Calibri"/>
      <family val="2"/>
      <scheme val="minor"/>
    </font>
    <font>
      <sz val="12"/>
      <color rgb="FF0000FF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00B0F0"/>
        <bgColor rgb="FF000000"/>
      </patternFill>
    </fill>
    <fill>
      <patternFill patternType="solid">
        <fgColor rgb="FFFFC00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/>
    <xf numFmtId="11" fontId="0" fillId="0" borderId="0" xfId="0" applyNumberFormat="1"/>
    <xf numFmtId="0" fontId="3" fillId="0" borderId="0" xfId="0" applyFont="1"/>
    <xf numFmtId="0" fontId="3" fillId="2" borderId="0" xfId="0" applyFont="1" applyFill="1"/>
    <xf numFmtId="0" fontId="3" fillId="3" borderId="0" xfId="0" applyFont="1" applyFill="1"/>
    <xf numFmtId="0" fontId="3" fillId="4" borderId="0" xfId="0" applyFont="1" applyFill="1"/>
    <xf numFmtId="11" fontId="3" fillId="0" borderId="0" xfId="0" applyNumberFormat="1" applyFont="1"/>
    <xf numFmtId="0" fontId="1" fillId="0" borderId="0" xfId="0" applyFont="1"/>
    <xf numFmtId="2" fontId="0" fillId="0" borderId="0" xfId="0" applyNumberFormat="1"/>
    <xf numFmtId="164" fontId="0" fillId="0" borderId="0" xfId="0" applyNumberFormat="1"/>
    <xf numFmtId="164" fontId="4" fillId="0" borderId="0" xfId="0" applyNumberFormat="1" applyFont="1"/>
    <xf numFmtId="164" fontId="5" fillId="0" borderId="0" xfId="0" applyNumberFormat="1" applyFont="1"/>
    <xf numFmtId="164" fontId="6" fillId="0" borderId="0" xfId="0" applyNumberFormat="1" applyFont="1"/>
    <xf numFmtId="0" fontId="4" fillId="0" borderId="0" xfId="0" applyFont="1"/>
    <xf numFmtId="0" fontId="5" fillId="0" borderId="0" xfId="0" applyFont="1"/>
    <xf numFmtId="49" fontId="0" fillId="0" borderId="0" xfId="0" applyNumberFormat="1" applyAlignment="1">
      <alignment horizontal="right"/>
    </xf>
    <xf numFmtId="2" fontId="4" fillId="0" borderId="0" xfId="0" applyNumberFormat="1" applyFont="1"/>
    <xf numFmtId="49" fontId="0" fillId="0" borderId="0" xfId="0" applyNumberForma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0" fillId="5" borderId="0" xfId="0" applyFill="1"/>
    <xf numFmtId="0" fontId="10" fillId="0" borderId="0" xfId="0" applyFont="1"/>
    <xf numFmtId="0" fontId="0" fillId="6" borderId="0" xfId="0" applyFill="1"/>
    <xf numFmtId="0" fontId="11" fillId="0" borderId="0" xfId="0" applyFont="1"/>
    <xf numFmtId="0" fontId="12" fillId="0" borderId="0" xfId="0" applyFont="1"/>
    <xf numFmtId="0" fontId="13" fillId="0" borderId="0" xfId="0" applyFont="1"/>
    <xf numFmtId="0" fontId="0" fillId="7" borderId="0" xfId="0" applyFill="1"/>
    <xf numFmtId="0" fontId="10" fillId="5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7F558B-D024-9445-A1F8-8EFC883C54EE}">
  <dimension ref="A1:AP67"/>
  <sheetViews>
    <sheetView workbookViewId="0">
      <selection sqref="A1:XFD1048576"/>
    </sheetView>
  </sheetViews>
  <sheetFormatPr baseColWidth="10" defaultRowHeight="16" x14ac:dyDescent="0.2"/>
  <sheetData>
    <row r="1" spans="1:42" x14ac:dyDescent="0.2">
      <c r="A1" t="s">
        <v>462</v>
      </c>
      <c r="C1" t="s">
        <v>463</v>
      </c>
      <c r="R1" t="s">
        <v>464</v>
      </c>
      <c r="Z1" t="s">
        <v>465</v>
      </c>
      <c r="AI1" t="s">
        <v>466</v>
      </c>
    </row>
    <row r="2" spans="1:42" x14ac:dyDescent="0.2">
      <c r="A2" t="s">
        <v>467</v>
      </c>
      <c r="D2" t="s">
        <v>468</v>
      </c>
      <c r="E2" t="s">
        <v>469</v>
      </c>
      <c r="F2" t="s">
        <v>470</v>
      </c>
      <c r="G2" t="s">
        <v>471</v>
      </c>
      <c r="H2" t="s">
        <v>472</v>
      </c>
      <c r="I2" t="s">
        <v>473</v>
      </c>
      <c r="J2" t="s">
        <v>474</v>
      </c>
      <c r="K2" t="s">
        <v>475</v>
      </c>
      <c r="L2" t="s">
        <v>476</v>
      </c>
      <c r="M2" t="s">
        <v>477</v>
      </c>
      <c r="N2" t="s">
        <v>478</v>
      </c>
      <c r="O2" t="s">
        <v>479</v>
      </c>
      <c r="P2" t="s">
        <v>480</v>
      </c>
      <c r="S2" t="s">
        <v>468</v>
      </c>
      <c r="T2" t="s">
        <v>469</v>
      </c>
      <c r="U2" t="s">
        <v>470</v>
      </c>
      <c r="V2" t="s">
        <v>473</v>
      </c>
      <c r="W2" t="s">
        <v>477</v>
      </c>
      <c r="X2" t="s">
        <v>479</v>
      </c>
      <c r="Y2" t="s">
        <v>480</v>
      </c>
      <c r="AA2" t="s">
        <v>481</v>
      </c>
      <c r="AB2" t="s">
        <v>482</v>
      </c>
      <c r="AC2" t="s">
        <v>483</v>
      </c>
      <c r="AD2" t="s">
        <v>484</v>
      </c>
      <c r="AE2" t="s">
        <v>485</v>
      </c>
      <c r="AF2" t="s">
        <v>486</v>
      </c>
      <c r="AG2" t="s">
        <v>487</v>
      </c>
      <c r="AJ2" t="s">
        <v>481</v>
      </c>
      <c r="AK2" t="s">
        <v>482</v>
      </c>
      <c r="AL2" t="s">
        <v>483</v>
      </c>
      <c r="AM2" t="s">
        <v>484</v>
      </c>
      <c r="AN2" t="s">
        <v>485</v>
      </c>
      <c r="AO2" t="s">
        <v>486</v>
      </c>
      <c r="AP2" t="s">
        <v>487</v>
      </c>
    </row>
    <row r="3" spans="1:42" x14ac:dyDescent="0.2">
      <c r="A3" s="18" t="s">
        <v>488</v>
      </c>
      <c r="C3" t="s">
        <v>489</v>
      </c>
      <c r="D3" t="s">
        <v>490</v>
      </c>
      <c r="E3">
        <v>5.7629999999999999</v>
      </c>
      <c r="F3" t="s">
        <v>490</v>
      </c>
      <c r="G3" t="s">
        <v>490</v>
      </c>
      <c r="H3" t="s">
        <v>490</v>
      </c>
      <c r="I3" t="s">
        <v>490</v>
      </c>
      <c r="J3" t="s">
        <v>490</v>
      </c>
      <c r="K3" t="s">
        <v>490</v>
      </c>
      <c r="L3" t="s">
        <v>490</v>
      </c>
      <c r="M3" t="s">
        <v>490</v>
      </c>
      <c r="N3" t="s">
        <v>490</v>
      </c>
      <c r="O3" t="s">
        <v>490</v>
      </c>
      <c r="P3">
        <v>8.1170000000000009</v>
      </c>
      <c r="AI3" t="s">
        <v>489</v>
      </c>
    </row>
    <row r="4" spans="1:42" x14ac:dyDescent="0.2">
      <c r="A4" t="s">
        <v>491</v>
      </c>
      <c r="D4" t="s">
        <v>490</v>
      </c>
      <c r="E4">
        <v>0</v>
      </c>
      <c r="F4" t="s">
        <v>490</v>
      </c>
      <c r="G4" t="s">
        <v>490</v>
      </c>
      <c r="H4" t="s">
        <v>490</v>
      </c>
      <c r="I4" t="s">
        <v>490</v>
      </c>
      <c r="J4" t="s">
        <v>490</v>
      </c>
      <c r="K4" t="s">
        <v>490</v>
      </c>
      <c r="L4" t="s">
        <v>490</v>
      </c>
      <c r="M4" t="s">
        <v>490</v>
      </c>
      <c r="N4" t="s">
        <v>490</v>
      </c>
      <c r="O4" t="s">
        <v>490</v>
      </c>
      <c r="P4">
        <v>1.4E-3</v>
      </c>
      <c r="AI4" t="s">
        <v>492</v>
      </c>
      <c r="AJ4">
        <v>1.8000000000000682E-2</v>
      </c>
    </row>
    <row r="5" spans="1:42" x14ac:dyDescent="0.2">
      <c r="C5" t="s">
        <v>492</v>
      </c>
      <c r="D5" s="19">
        <v>13.426</v>
      </c>
      <c r="E5" t="s">
        <v>490</v>
      </c>
      <c r="F5" t="s">
        <v>490</v>
      </c>
      <c r="G5" t="s">
        <v>490</v>
      </c>
      <c r="H5" t="s">
        <v>490</v>
      </c>
      <c r="I5" t="s">
        <v>490</v>
      </c>
      <c r="J5" t="s">
        <v>490</v>
      </c>
      <c r="K5" t="s">
        <v>490</v>
      </c>
      <c r="L5" t="s">
        <v>490</v>
      </c>
      <c r="M5" t="s">
        <v>490</v>
      </c>
      <c r="N5" t="s">
        <v>490</v>
      </c>
      <c r="O5" t="s">
        <v>490</v>
      </c>
      <c r="P5" t="s">
        <v>490</v>
      </c>
      <c r="R5" t="s">
        <v>492</v>
      </c>
      <c r="S5" s="19">
        <v>13.407999999999999</v>
      </c>
      <c r="T5" t="s">
        <v>490</v>
      </c>
      <c r="U5" t="s">
        <v>490</v>
      </c>
      <c r="V5" t="s">
        <v>490</v>
      </c>
      <c r="W5" t="s">
        <v>490</v>
      </c>
      <c r="X5" t="s">
        <v>490</v>
      </c>
      <c r="Y5" t="s">
        <v>490</v>
      </c>
      <c r="Z5" t="s">
        <v>492</v>
      </c>
      <c r="AA5">
        <f>ABS(S5-D5)</f>
        <v>1.8000000000000682E-2</v>
      </c>
      <c r="AI5" s="20" t="s">
        <v>493</v>
      </c>
      <c r="AN5" s="20">
        <v>6.899999999999995E-2</v>
      </c>
      <c r="AO5">
        <v>2.0000000000000462E-2</v>
      </c>
    </row>
    <row r="6" spans="1:42" x14ac:dyDescent="0.2">
      <c r="D6" s="19">
        <v>4.0000000000000002E-4</v>
      </c>
      <c r="E6" t="s">
        <v>490</v>
      </c>
      <c r="F6" t="s">
        <v>490</v>
      </c>
      <c r="G6" t="s">
        <v>490</v>
      </c>
      <c r="H6" t="s">
        <v>490</v>
      </c>
      <c r="I6" t="s">
        <v>490</v>
      </c>
      <c r="J6" t="s">
        <v>490</v>
      </c>
      <c r="K6" t="s">
        <v>490</v>
      </c>
      <c r="L6" t="s">
        <v>490</v>
      </c>
      <c r="M6" t="s">
        <v>490</v>
      </c>
      <c r="N6" t="s">
        <v>490</v>
      </c>
      <c r="O6" t="s">
        <v>490</v>
      </c>
      <c r="P6" t="s">
        <v>490</v>
      </c>
      <c r="S6" s="19">
        <v>4.0000000000000001E-3</v>
      </c>
      <c r="T6" t="s">
        <v>490</v>
      </c>
      <c r="U6" t="s">
        <v>490</v>
      </c>
      <c r="V6" t="s">
        <v>490</v>
      </c>
      <c r="W6" t="s">
        <v>490</v>
      </c>
      <c r="X6" t="s">
        <v>490</v>
      </c>
      <c r="Y6" t="s">
        <v>490</v>
      </c>
      <c r="AI6" t="s">
        <v>494</v>
      </c>
      <c r="AN6">
        <v>1.4000000000000234E-2</v>
      </c>
      <c r="AO6">
        <v>9.9999999999997868E-3</v>
      </c>
    </row>
    <row r="7" spans="1:42" x14ac:dyDescent="0.2">
      <c r="C7" t="s">
        <v>493</v>
      </c>
      <c r="D7" t="s">
        <v>490</v>
      </c>
      <c r="E7" t="s">
        <v>490</v>
      </c>
      <c r="F7" t="s">
        <v>490</v>
      </c>
      <c r="G7" t="s">
        <v>490</v>
      </c>
      <c r="H7" t="s">
        <v>490</v>
      </c>
      <c r="I7" t="s">
        <v>490</v>
      </c>
      <c r="J7" t="s">
        <v>490</v>
      </c>
      <c r="K7">
        <v>8.6140000000000008</v>
      </c>
      <c r="L7">
        <v>6.9009999999999998</v>
      </c>
      <c r="M7" s="19">
        <v>5.1959999999999997</v>
      </c>
      <c r="N7" t="s">
        <v>490</v>
      </c>
      <c r="O7" s="19">
        <v>7.67</v>
      </c>
      <c r="P7" t="s">
        <v>490</v>
      </c>
      <c r="R7" t="s">
        <v>493</v>
      </c>
      <c r="S7" t="s">
        <v>490</v>
      </c>
      <c r="T7" t="s">
        <v>490</v>
      </c>
      <c r="U7" t="s">
        <v>490</v>
      </c>
      <c r="V7" t="s">
        <v>490</v>
      </c>
      <c r="W7" s="19">
        <v>5.1269999999999998</v>
      </c>
      <c r="X7" s="19">
        <v>7.69</v>
      </c>
      <c r="Y7" t="s">
        <v>490</v>
      </c>
      <c r="Z7" t="s">
        <v>493</v>
      </c>
      <c r="AE7">
        <f>ABS(W7-M7)</f>
        <v>6.899999999999995E-2</v>
      </c>
      <c r="AF7">
        <f>ABS(X7-O7)</f>
        <v>2.0000000000000462E-2</v>
      </c>
      <c r="AI7" t="s">
        <v>495</v>
      </c>
    </row>
    <row r="8" spans="1:42" x14ac:dyDescent="0.2">
      <c r="D8" t="s">
        <v>490</v>
      </c>
      <c r="E8" t="s">
        <v>490</v>
      </c>
      <c r="F8" t="s">
        <v>490</v>
      </c>
      <c r="G8" t="s">
        <v>490</v>
      </c>
      <c r="H8" t="s">
        <v>490</v>
      </c>
      <c r="I8" t="s">
        <v>490</v>
      </c>
      <c r="J8" t="s">
        <v>490</v>
      </c>
      <c r="K8">
        <v>0</v>
      </c>
      <c r="L8">
        <v>0</v>
      </c>
      <c r="M8" s="19">
        <v>6.0000000000000001E-3</v>
      </c>
      <c r="N8" t="s">
        <v>490</v>
      </c>
      <c r="O8" s="19">
        <v>0</v>
      </c>
      <c r="P8" t="s">
        <v>490</v>
      </c>
      <c r="S8" t="s">
        <v>490</v>
      </c>
      <c r="T8" t="s">
        <v>490</v>
      </c>
      <c r="U8" t="s">
        <v>490</v>
      </c>
      <c r="V8" t="s">
        <v>490</v>
      </c>
      <c r="W8" s="19">
        <v>0</v>
      </c>
      <c r="X8" s="19">
        <v>0</v>
      </c>
      <c r="Y8" t="s">
        <v>490</v>
      </c>
      <c r="AI8" s="20" t="s">
        <v>496</v>
      </c>
      <c r="AN8" s="20">
        <v>5.1000000000000156E-2</v>
      </c>
      <c r="AO8">
        <v>8.0000000000000071E-3</v>
      </c>
    </row>
    <row r="9" spans="1:42" x14ac:dyDescent="0.2">
      <c r="C9" t="s">
        <v>494</v>
      </c>
      <c r="D9" t="s">
        <v>490</v>
      </c>
      <c r="E9" t="s">
        <v>490</v>
      </c>
      <c r="F9" t="s">
        <v>490</v>
      </c>
      <c r="G9" t="s">
        <v>490</v>
      </c>
      <c r="H9" t="s">
        <v>490</v>
      </c>
      <c r="I9" t="s">
        <v>490</v>
      </c>
      <c r="J9" t="s">
        <v>490</v>
      </c>
      <c r="K9">
        <v>8.2409999999999997</v>
      </c>
      <c r="L9">
        <v>6.89</v>
      </c>
      <c r="M9" s="19">
        <v>5.4779999999999998</v>
      </c>
      <c r="N9" t="s">
        <v>490</v>
      </c>
      <c r="O9" s="19">
        <v>7.6109999999999998</v>
      </c>
      <c r="P9" t="s">
        <v>490</v>
      </c>
      <c r="R9" t="s">
        <v>494</v>
      </c>
      <c r="S9" t="s">
        <v>490</v>
      </c>
      <c r="T9" t="s">
        <v>490</v>
      </c>
      <c r="U9" t="s">
        <v>490</v>
      </c>
      <c r="V9" t="s">
        <v>490</v>
      </c>
      <c r="W9" s="19">
        <v>5.492</v>
      </c>
      <c r="X9" s="19">
        <v>7.601</v>
      </c>
      <c r="Y9" t="s">
        <v>490</v>
      </c>
      <c r="Z9" t="s">
        <v>494</v>
      </c>
      <c r="AE9">
        <f>ABS(W9-M9)</f>
        <v>1.4000000000000234E-2</v>
      </c>
      <c r="AF9">
        <f>ABS(X9-O9)</f>
        <v>9.9999999999997868E-3</v>
      </c>
      <c r="AI9" s="19" t="s">
        <v>497</v>
      </c>
      <c r="AN9" s="19">
        <v>0.11500000000000021</v>
      </c>
      <c r="AO9">
        <v>4.9999999999998934E-3</v>
      </c>
    </row>
    <row r="10" spans="1:42" x14ac:dyDescent="0.2">
      <c r="D10" t="s">
        <v>490</v>
      </c>
      <c r="E10" t="s">
        <v>490</v>
      </c>
      <c r="F10" t="s">
        <v>490</v>
      </c>
      <c r="G10" t="s">
        <v>490</v>
      </c>
      <c r="H10" t="s">
        <v>490</v>
      </c>
      <c r="I10" t="s">
        <v>490</v>
      </c>
      <c r="J10" t="s">
        <v>490</v>
      </c>
      <c r="K10">
        <v>0</v>
      </c>
      <c r="L10">
        <v>0</v>
      </c>
      <c r="M10" s="19">
        <v>0</v>
      </c>
      <c r="N10" t="s">
        <v>490</v>
      </c>
      <c r="O10" s="19">
        <v>2E-3</v>
      </c>
      <c r="P10" t="s">
        <v>490</v>
      </c>
      <c r="S10" t="s">
        <v>490</v>
      </c>
      <c r="T10" t="s">
        <v>490</v>
      </c>
      <c r="U10" t="s">
        <v>490</v>
      </c>
      <c r="V10" t="s">
        <v>490</v>
      </c>
      <c r="W10" s="19">
        <v>0</v>
      </c>
      <c r="X10" s="19">
        <v>0</v>
      </c>
      <c r="Y10" t="s">
        <v>490</v>
      </c>
      <c r="AI10" s="21" t="s">
        <v>498</v>
      </c>
      <c r="AJ10" s="21">
        <v>7.6999999999999957E-2</v>
      </c>
    </row>
    <row r="11" spans="1:42" x14ac:dyDescent="0.2">
      <c r="C11" t="s">
        <v>495</v>
      </c>
      <c r="D11" t="s">
        <v>490</v>
      </c>
      <c r="E11" t="s">
        <v>490</v>
      </c>
      <c r="F11">
        <v>6.9089999999999998</v>
      </c>
      <c r="G11" t="s">
        <v>490</v>
      </c>
      <c r="H11" t="s">
        <v>490</v>
      </c>
      <c r="I11" t="s">
        <v>490</v>
      </c>
      <c r="J11" t="s">
        <v>490</v>
      </c>
      <c r="K11" t="s">
        <v>490</v>
      </c>
      <c r="L11" t="s">
        <v>490</v>
      </c>
      <c r="M11" t="s">
        <v>490</v>
      </c>
      <c r="N11" t="s">
        <v>490</v>
      </c>
      <c r="O11" t="s">
        <v>490</v>
      </c>
      <c r="P11">
        <v>7.8529999999999998</v>
      </c>
      <c r="Z11" s="22" t="s">
        <v>495</v>
      </c>
      <c r="AI11" s="19" t="s">
        <v>499</v>
      </c>
      <c r="AL11" s="19">
        <v>0.11399999999999988</v>
      </c>
    </row>
    <row r="12" spans="1:42" x14ac:dyDescent="0.2">
      <c r="D12" t="s">
        <v>490</v>
      </c>
      <c r="E12" t="s">
        <v>490</v>
      </c>
      <c r="F12">
        <v>0</v>
      </c>
      <c r="G12" t="s">
        <v>490</v>
      </c>
      <c r="H12" t="s">
        <v>490</v>
      </c>
      <c r="I12" t="s">
        <v>490</v>
      </c>
      <c r="J12" t="s">
        <v>490</v>
      </c>
      <c r="K12" t="s">
        <v>490</v>
      </c>
      <c r="L12" t="s">
        <v>490</v>
      </c>
      <c r="M12" t="s">
        <v>490</v>
      </c>
      <c r="N12" t="s">
        <v>490</v>
      </c>
      <c r="O12" t="s">
        <v>490</v>
      </c>
      <c r="P12">
        <v>0</v>
      </c>
      <c r="AI12" s="19" t="s">
        <v>500</v>
      </c>
      <c r="AM12" s="19">
        <v>0.11000000000000121</v>
      </c>
    </row>
    <row r="13" spans="1:42" x14ac:dyDescent="0.2">
      <c r="C13" t="s">
        <v>496</v>
      </c>
      <c r="D13" t="s">
        <v>490</v>
      </c>
      <c r="E13" t="s">
        <v>490</v>
      </c>
      <c r="F13" t="s">
        <v>490</v>
      </c>
      <c r="G13" t="s">
        <v>490</v>
      </c>
      <c r="H13" t="s">
        <v>490</v>
      </c>
      <c r="I13">
        <v>10.385</v>
      </c>
      <c r="J13" t="s">
        <v>490</v>
      </c>
      <c r="K13" t="s">
        <v>490</v>
      </c>
      <c r="L13" t="s">
        <v>490</v>
      </c>
      <c r="M13" s="19">
        <v>5.4089999999999998</v>
      </c>
      <c r="N13" t="s">
        <v>490</v>
      </c>
      <c r="O13" s="19">
        <v>7.4550000000000001</v>
      </c>
      <c r="P13" t="s">
        <v>490</v>
      </c>
      <c r="R13" t="s">
        <v>496</v>
      </c>
      <c r="S13" t="s">
        <v>490</v>
      </c>
      <c r="T13" t="s">
        <v>490</v>
      </c>
      <c r="U13" t="s">
        <v>490</v>
      </c>
      <c r="V13" t="s">
        <v>490</v>
      </c>
      <c r="W13" s="19">
        <v>5.46</v>
      </c>
      <c r="X13" s="19">
        <v>7.4630000000000001</v>
      </c>
      <c r="Y13" t="s">
        <v>490</v>
      </c>
      <c r="Z13" t="s">
        <v>496</v>
      </c>
      <c r="AE13">
        <f>ABS(W13-M13)</f>
        <v>5.1000000000000156E-2</v>
      </c>
      <c r="AF13">
        <f>ABS(X13-O13)</f>
        <v>8.0000000000000071E-3</v>
      </c>
      <c r="AI13" t="s">
        <v>501</v>
      </c>
      <c r="AN13">
        <v>3.5999999999999588E-2</v>
      </c>
      <c r="AO13">
        <v>4.1000000000000369E-2</v>
      </c>
    </row>
    <row r="14" spans="1:42" x14ac:dyDescent="0.2">
      <c r="D14" t="s">
        <v>490</v>
      </c>
      <c r="E14" t="s">
        <v>490</v>
      </c>
      <c r="F14" t="s">
        <v>490</v>
      </c>
      <c r="G14" t="s">
        <v>490</v>
      </c>
      <c r="H14" t="s">
        <v>490</v>
      </c>
      <c r="I14">
        <v>1.9E-3</v>
      </c>
      <c r="J14" t="s">
        <v>490</v>
      </c>
      <c r="K14" t="s">
        <v>490</v>
      </c>
      <c r="L14" t="s">
        <v>490</v>
      </c>
      <c r="M14" s="19">
        <v>1.0999999999999999E-2</v>
      </c>
      <c r="N14" t="s">
        <v>490</v>
      </c>
      <c r="O14" s="19">
        <v>4.4999999999999997E-3</v>
      </c>
      <c r="P14" t="s">
        <v>490</v>
      </c>
      <c r="S14" t="s">
        <v>490</v>
      </c>
      <c r="T14" t="s">
        <v>490</v>
      </c>
      <c r="U14" t="s">
        <v>490</v>
      </c>
      <c r="V14" t="s">
        <v>490</v>
      </c>
      <c r="W14" s="19">
        <v>0</v>
      </c>
      <c r="X14" s="19">
        <v>0</v>
      </c>
      <c r="Y14" t="s">
        <v>490</v>
      </c>
      <c r="AI14" s="20" t="s">
        <v>502</v>
      </c>
      <c r="AJ14" s="20">
        <v>5.9000000000001052E-2</v>
      </c>
    </row>
    <row r="15" spans="1:42" x14ac:dyDescent="0.2">
      <c r="C15" t="s">
        <v>497</v>
      </c>
      <c r="D15" t="s">
        <v>490</v>
      </c>
      <c r="E15" t="s">
        <v>490</v>
      </c>
      <c r="F15" t="s">
        <v>490</v>
      </c>
      <c r="G15" t="s">
        <v>490</v>
      </c>
      <c r="H15" t="s">
        <v>490</v>
      </c>
      <c r="I15">
        <v>11.715999999999999</v>
      </c>
      <c r="J15" t="s">
        <v>490</v>
      </c>
      <c r="K15" t="s">
        <v>490</v>
      </c>
      <c r="L15" t="s">
        <v>490</v>
      </c>
      <c r="M15" s="19">
        <v>5.8079999999999998</v>
      </c>
      <c r="N15" t="s">
        <v>490</v>
      </c>
      <c r="O15" s="19">
        <v>7.8609999999999998</v>
      </c>
      <c r="P15" t="s">
        <v>490</v>
      </c>
      <c r="R15" t="s">
        <v>497</v>
      </c>
      <c r="S15" t="s">
        <v>490</v>
      </c>
      <c r="T15" t="s">
        <v>490</v>
      </c>
      <c r="U15" t="s">
        <v>490</v>
      </c>
      <c r="V15" t="s">
        <v>490</v>
      </c>
      <c r="W15" s="19">
        <v>5.923</v>
      </c>
      <c r="X15" s="19">
        <v>7.8559999999999999</v>
      </c>
      <c r="Y15" t="s">
        <v>490</v>
      </c>
      <c r="Z15" t="s">
        <v>497</v>
      </c>
      <c r="AE15">
        <f>ABS(W15-M15)</f>
        <v>0.11500000000000021</v>
      </c>
      <c r="AF15">
        <f>ABS(X15-O15)</f>
        <v>4.9999999999998934E-3</v>
      </c>
      <c r="AI15" t="s">
        <v>503</v>
      </c>
      <c r="AN15">
        <v>3.3999999999999808E-2</v>
      </c>
      <c r="AO15">
        <v>1.4000000000000234E-2</v>
      </c>
    </row>
    <row r="16" spans="1:42" x14ac:dyDescent="0.2">
      <c r="D16" t="s">
        <v>490</v>
      </c>
      <c r="E16" t="s">
        <v>490</v>
      </c>
      <c r="F16" t="s">
        <v>490</v>
      </c>
      <c r="G16" t="s">
        <v>490</v>
      </c>
      <c r="H16" t="s">
        <v>490</v>
      </c>
      <c r="I16">
        <v>2.3999999999999998E-3</v>
      </c>
      <c r="J16" t="s">
        <v>490</v>
      </c>
      <c r="K16" t="s">
        <v>490</v>
      </c>
      <c r="L16" t="s">
        <v>490</v>
      </c>
      <c r="M16" s="19">
        <v>0</v>
      </c>
      <c r="N16" t="s">
        <v>490</v>
      </c>
      <c r="O16" s="19">
        <v>0</v>
      </c>
      <c r="P16" t="s">
        <v>490</v>
      </c>
      <c r="S16" t="s">
        <v>490</v>
      </c>
      <c r="T16" t="s">
        <v>490</v>
      </c>
      <c r="U16" t="s">
        <v>490</v>
      </c>
      <c r="V16" t="s">
        <v>490</v>
      </c>
      <c r="W16" s="19">
        <v>0</v>
      </c>
      <c r="X16" s="19">
        <v>0</v>
      </c>
      <c r="Y16" t="s">
        <v>490</v>
      </c>
      <c r="AI16" t="s">
        <v>504</v>
      </c>
      <c r="AN16">
        <v>9.9999999999944578E-4</v>
      </c>
      <c r="AO16">
        <v>3.9999999999995595E-3</v>
      </c>
    </row>
    <row r="17" spans="3:42" x14ac:dyDescent="0.2">
      <c r="C17" t="s">
        <v>498</v>
      </c>
      <c r="D17" s="19">
        <v>12.481999999999999</v>
      </c>
      <c r="E17" t="s">
        <v>490</v>
      </c>
      <c r="F17" t="s">
        <v>490</v>
      </c>
      <c r="G17">
        <v>4.88</v>
      </c>
      <c r="H17" t="s">
        <v>490</v>
      </c>
      <c r="I17" t="s">
        <v>490</v>
      </c>
      <c r="J17" t="s">
        <v>490</v>
      </c>
      <c r="K17" t="s">
        <v>490</v>
      </c>
      <c r="L17" t="s">
        <v>490</v>
      </c>
      <c r="M17" t="s">
        <v>490</v>
      </c>
      <c r="N17" t="s">
        <v>490</v>
      </c>
      <c r="O17" t="s">
        <v>490</v>
      </c>
      <c r="P17">
        <v>7.7729999999999997</v>
      </c>
      <c r="R17" t="s">
        <v>498</v>
      </c>
      <c r="S17" s="19">
        <v>12.558999999999999</v>
      </c>
      <c r="T17" t="s">
        <v>490</v>
      </c>
      <c r="U17" t="s">
        <v>490</v>
      </c>
      <c r="V17" t="s">
        <v>490</v>
      </c>
      <c r="W17" t="s">
        <v>490</v>
      </c>
      <c r="X17" t="s">
        <v>490</v>
      </c>
      <c r="Y17" t="s">
        <v>490</v>
      </c>
      <c r="Z17" t="s">
        <v>498</v>
      </c>
      <c r="AA17">
        <f>ABS(S17-D17)</f>
        <v>7.6999999999999957E-2</v>
      </c>
      <c r="AI17" t="s">
        <v>505</v>
      </c>
      <c r="AN17">
        <v>1.5000000000000568E-2</v>
      </c>
      <c r="AO17">
        <v>1.499999999999968E-2</v>
      </c>
    </row>
    <row r="18" spans="3:42" x14ac:dyDescent="0.2">
      <c r="D18" s="19">
        <v>1.8E-3</v>
      </c>
      <c r="E18" t="s">
        <v>490</v>
      </c>
      <c r="F18" t="s">
        <v>490</v>
      </c>
      <c r="G18">
        <v>0</v>
      </c>
      <c r="H18" t="s">
        <v>490</v>
      </c>
      <c r="I18" t="s">
        <v>490</v>
      </c>
      <c r="J18" t="s">
        <v>490</v>
      </c>
      <c r="K18" t="s">
        <v>490</v>
      </c>
      <c r="L18" t="s">
        <v>490</v>
      </c>
      <c r="M18" t="s">
        <v>490</v>
      </c>
      <c r="N18" t="s">
        <v>490</v>
      </c>
      <c r="O18" t="s">
        <v>490</v>
      </c>
      <c r="P18">
        <v>0</v>
      </c>
      <c r="S18" s="19">
        <v>1.2E-2</v>
      </c>
      <c r="T18" t="s">
        <v>490</v>
      </c>
      <c r="U18" t="s">
        <v>490</v>
      </c>
      <c r="V18" t="s">
        <v>490</v>
      </c>
      <c r="W18" t="s">
        <v>490</v>
      </c>
      <c r="X18" t="s">
        <v>490</v>
      </c>
      <c r="Y18" t="s">
        <v>490</v>
      </c>
      <c r="AI18" t="s">
        <v>506</v>
      </c>
      <c r="AN18">
        <v>4.9999999999998934E-3</v>
      </c>
      <c r="AO18">
        <v>4.9999999999998934E-3</v>
      </c>
    </row>
    <row r="19" spans="3:42" x14ac:dyDescent="0.2">
      <c r="C19" t="s">
        <v>499</v>
      </c>
      <c r="D19" t="s">
        <v>490</v>
      </c>
      <c r="E19">
        <v>5.8739999999999997</v>
      </c>
      <c r="F19" s="19">
        <v>7.7759999999999998</v>
      </c>
      <c r="G19" t="s">
        <v>490</v>
      </c>
      <c r="H19" t="s">
        <v>490</v>
      </c>
      <c r="I19" t="s">
        <v>490</v>
      </c>
      <c r="J19" t="s">
        <v>490</v>
      </c>
      <c r="K19" t="s">
        <v>490</v>
      </c>
      <c r="L19" t="s">
        <v>490</v>
      </c>
      <c r="M19" t="s">
        <v>490</v>
      </c>
      <c r="N19" t="s">
        <v>490</v>
      </c>
      <c r="O19" t="s">
        <v>490</v>
      </c>
      <c r="P19">
        <v>7.9240000000000004</v>
      </c>
      <c r="R19" t="s">
        <v>499</v>
      </c>
      <c r="S19" t="s">
        <v>490</v>
      </c>
      <c r="T19" t="s">
        <v>490</v>
      </c>
      <c r="U19" s="19">
        <v>7.89</v>
      </c>
      <c r="V19" t="s">
        <v>490</v>
      </c>
      <c r="W19" t="s">
        <v>490</v>
      </c>
      <c r="X19" t="s">
        <v>490</v>
      </c>
      <c r="Y19" t="s">
        <v>490</v>
      </c>
      <c r="Z19" t="s">
        <v>499</v>
      </c>
      <c r="AC19">
        <f>ABS(U19-F19)</f>
        <v>0.11399999999999988</v>
      </c>
      <c r="AI19" t="s">
        <v>507</v>
      </c>
      <c r="AN19">
        <v>1.2999999999999901E-2</v>
      </c>
    </row>
    <row r="20" spans="3:42" x14ac:dyDescent="0.2">
      <c r="D20" t="s">
        <v>490</v>
      </c>
      <c r="E20">
        <v>0</v>
      </c>
      <c r="F20" s="19">
        <v>0</v>
      </c>
      <c r="G20" t="s">
        <v>490</v>
      </c>
      <c r="H20" t="s">
        <v>490</v>
      </c>
      <c r="I20" t="s">
        <v>490</v>
      </c>
      <c r="J20" t="s">
        <v>490</v>
      </c>
      <c r="K20" t="s">
        <v>490</v>
      </c>
      <c r="L20" t="s">
        <v>490</v>
      </c>
      <c r="M20" t="s">
        <v>490</v>
      </c>
      <c r="N20" t="s">
        <v>490</v>
      </c>
      <c r="O20" t="s">
        <v>490</v>
      </c>
      <c r="P20">
        <v>8.5000000000000006E-3</v>
      </c>
      <c r="S20" t="s">
        <v>490</v>
      </c>
      <c r="T20" t="s">
        <v>490</v>
      </c>
      <c r="U20" s="19">
        <v>0</v>
      </c>
      <c r="V20" t="s">
        <v>490</v>
      </c>
      <c r="W20" t="s">
        <v>490</v>
      </c>
      <c r="X20" t="s">
        <v>490</v>
      </c>
      <c r="Y20" t="s">
        <v>490</v>
      </c>
      <c r="AI20" t="s">
        <v>508</v>
      </c>
      <c r="AJ20">
        <v>1.6000000000000014E-2</v>
      </c>
      <c r="AK20">
        <v>8.0000000000000071E-3</v>
      </c>
      <c r="AP20">
        <v>9.9999999999997868E-3</v>
      </c>
    </row>
    <row r="21" spans="3:42" x14ac:dyDescent="0.2">
      <c r="C21" t="s">
        <v>500</v>
      </c>
      <c r="D21" t="s">
        <v>490</v>
      </c>
      <c r="E21" t="s">
        <v>490</v>
      </c>
      <c r="F21" t="s">
        <v>490</v>
      </c>
      <c r="G21" t="s">
        <v>490</v>
      </c>
      <c r="H21" t="s">
        <v>490</v>
      </c>
      <c r="I21" s="19">
        <v>14.125</v>
      </c>
      <c r="J21" t="s">
        <v>490</v>
      </c>
      <c r="K21" t="s">
        <v>490</v>
      </c>
      <c r="L21" t="s">
        <v>490</v>
      </c>
      <c r="M21">
        <v>4.9409999999999998</v>
      </c>
      <c r="N21" t="s">
        <v>490</v>
      </c>
      <c r="O21">
        <v>7.5979999999999999</v>
      </c>
      <c r="P21" t="s">
        <v>490</v>
      </c>
      <c r="R21" t="s">
        <v>500</v>
      </c>
      <c r="S21" t="s">
        <v>490</v>
      </c>
      <c r="T21" t="s">
        <v>490</v>
      </c>
      <c r="U21" t="s">
        <v>490</v>
      </c>
      <c r="V21" s="19">
        <v>14.234999999999999</v>
      </c>
      <c r="W21" t="s">
        <v>490</v>
      </c>
      <c r="X21" t="s">
        <v>490</v>
      </c>
      <c r="Y21" t="s">
        <v>490</v>
      </c>
      <c r="Z21" t="s">
        <v>500</v>
      </c>
      <c r="AD21">
        <f>ABS(V21-I21)</f>
        <v>0.10999999999999943</v>
      </c>
      <c r="AI21" s="21" t="s">
        <v>509</v>
      </c>
      <c r="AJ21" s="21">
        <v>7.4999999999999289E-2</v>
      </c>
    </row>
    <row r="22" spans="3:42" x14ac:dyDescent="0.2">
      <c r="D22" t="s">
        <v>490</v>
      </c>
      <c r="E22" t="s">
        <v>490</v>
      </c>
      <c r="F22" t="s">
        <v>490</v>
      </c>
      <c r="G22" t="s">
        <v>490</v>
      </c>
      <c r="H22" t="s">
        <v>490</v>
      </c>
      <c r="I22" s="19">
        <v>2.3E-3</v>
      </c>
      <c r="J22" t="s">
        <v>490</v>
      </c>
      <c r="K22" t="s">
        <v>490</v>
      </c>
      <c r="L22" t="s">
        <v>490</v>
      </c>
      <c r="M22">
        <v>6.4999999999999997E-3</v>
      </c>
      <c r="N22" t="s">
        <v>490</v>
      </c>
      <c r="O22">
        <v>8.6999999999999994E-3</v>
      </c>
      <c r="P22" t="s">
        <v>490</v>
      </c>
      <c r="S22" t="s">
        <v>490</v>
      </c>
      <c r="T22" t="s">
        <v>490</v>
      </c>
      <c r="U22" t="s">
        <v>490</v>
      </c>
      <c r="V22" s="19">
        <v>2.3E-2</v>
      </c>
      <c r="W22" t="s">
        <v>490</v>
      </c>
      <c r="X22" t="s">
        <v>490</v>
      </c>
      <c r="Y22" t="s">
        <v>490</v>
      </c>
      <c r="AI22" t="s">
        <v>510</v>
      </c>
      <c r="AJ22">
        <v>2.0999999999999019E-2</v>
      </c>
    </row>
    <row r="23" spans="3:42" x14ac:dyDescent="0.2">
      <c r="C23" t="s">
        <v>501</v>
      </c>
      <c r="D23" t="s">
        <v>490</v>
      </c>
      <c r="E23" t="s">
        <v>490</v>
      </c>
      <c r="F23" t="s">
        <v>490</v>
      </c>
      <c r="G23" t="s">
        <v>490</v>
      </c>
      <c r="H23" t="s">
        <v>490</v>
      </c>
      <c r="I23" t="s">
        <v>490</v>
      </c>
      <c r="J23" t="s">
        <v>490</v>
      </c>
      <c r="K23">
        <v>8.2919999999999998</v>
      </c>
      <c r="L23">
        <v>6.81</v>
      </c>
      <c r="M23" s="19">
        <v>5.5579999999999998</v>
      </c>
      <c r="N23" t="s">
        <v>490</v>
      </c>
      <c r="O23" s="19">
        <v>7.6669999999999998</v>
      </c>
      <c r="P23" t="s">
        <v>490</v>
      </c>
      <c r="R23" t="s">
        <v>501</v>
      </c>
      <c r="S23" t="s">
        <v>490</v>
      </c>
      <c r="T23" t="s">
        <v>490</v>
      </c>
      <c r="U23" t="s">
        <v>490</v>
      </c>
      <c r="V23" t="s">
        <v>490</v>
      </c>
      <c r="W23" s="19">
        <v>5.5220000000000002</v>
      </c>
      <c r="X23" s="19">
        <v>7.7080000000000002</v>
      </c>
      <c r="Y23" t="s">
        <v>490</v>
      </c>
      <c r="Z23" t="s">
        <v>501</v>
      </c>
      <c r="AE23">
        <f>ABS(W23-M23)</f>
        <v>3.5999999999999588E-2</v>
      </c>
      <c r="AF23">
        <f>ABS(X23-O23)</f>
        <v>4.1000000000000369E-2</v>
      </c>
      <c r="AI23" t="s">
        <v>511</v>
      </c>
    </row>
    <row r="24" spans="3:42" x14ac:dyDescent="0.2">
      <c r="D24" t="s">
        <v>490</v>
      </c>
      <c r="E24" t="s">
        <v>490</v>
      </c>
      <c r="F24" t="s">
        <v>490</v>
      </c>
      <c r="G24" t="s">
        <v>490</v>
      </c>
      <c r="H24" t="s">
        <v>490</v>
      </c>
      <c r="I24" t="s">
        <v>490</v>
      </c>
      <c r="J24" t="s">
        <v>490</v>
      </c>
      <c r="K24">
        <v>0</v>
      </c>
      <c r="L24">
        <v>0</v>
      </c>
      <c r="M24" s="19">
        <v>0</v>
      </c>
      <c r="N24" t="s">
        <v>490</v>
      </c>
      <c r="O24" s="19">
        <v>6.6E-3</v>
      </c>
      <c r="P24" t="s">
        <v>490</v>
      </c>
      <c r="S24" t="s">
        <v>490</v>
      </c>
      <c r="T24" t="s">
        <v>490</v>
      </c>
      <c r="U24" t="s">
        <v>490</v>
      </c>
      <c r="V24" t="s">
        <v>490</v>
      </c>
      <c r="W24" s="19">
        <v>0</v>
      </c>
      <c r="X24" s="19">
        <v>0</v>
      </c>
      <c r="Y24" t="s">
        <v>490</v>
      </c>
      <c r="AI24" s="21" t="s">
        <v>512</v>
      </c>
      <c r="AN24" s="21">
        <v>8.1000000000000405E-2</v>
      </c>
      <c r="AO24" s="20">
        <v>7.0000000000000284E-2</v>
      </c>
    </row>
    <row r="25" spans="3:42" x14ac:dyDescent="0.2">
      <c r="C25" t="s">
        <v>502</v>
      </c>
      <c r="D25" s="19">
        <v>12.882999999999999</v>
      </c>
      <c r="E25" t="s">
        <v>490</v>
      </c>
      <c r="F25" t="s">
        <v>490</v>
      </c>
      <c r="G25" t="s">
        <v>490</v>
      </c>
      <c r="H25" t="s">
        <v>490</v>
      </c>
      <c r="I25" t="s">
        <v>490</v>
      </c>
      <c r="J25" t="s">
        <v>490</v>
      </c>
      <c r="K25" t="s">
        <v>490</v>
      </c>
      <c r="L25" t="s">
        <v>490</v>
      </c>
      <c r="M25" t="s">
        <v>490</v>
      </c>
      <c r="N25" t="s">
        <v>490</v>
      </c>
      <c r="O25" t="s">
        <v>490</v>
      </c>
      <c r="P25">
        <v>7.4880000000000004</v>
      </c>
      <c r="R25" t="s">
        <v>502</v>
      </c>
      <c r="S25" s="19">
        <v>12.942</v>
      </c>
      <c r="T25" t="s">
        <v>490</v>
      </c>
      <c r="U25" t="s">
        <v>490</v>
      </c>
      <c r="V25" t="s">
        <v>490</v>
      </c>
      <c r="W25" t="s">
        <v>490</v>
      </c>
      <c r="X25" t="s">
        <v>490</v>
      </c>
      <c r="Y25" t="s">
        <v>490</v>
      </c>
      <c r="Z25" t="s">
        <v>502</v>
      </c>
      <c r="AA25">
        <f>ABS(S25-D25)</f>
        <v>5.9000000000001052E-2</v>
      </c>
      <c r="AI25" s="19" t="s">
        <v>513</v>
      </c>
      <c r="AJ25" s="19">
        <v>0.23899999999999899</v>
      </c>
    </row>
    <row r="26" spans="3:42" x14ac:dyDescent="0.2">
      <c r="D26" s="19">
        <v>5.0000000000000001E-4</v>
      </c>
      <c r="E26" t="s">
        <v>490</v>
      </c>
      <c r="F26" t="s">
        <v>490</v>
      </c>
      <c r="G26" t="s">
        <v>490</v>
      </c>
      <c r="H26" t="s">
        <v>490</v>
      </c>
      <c r="I26" t="s">
        <v>490</v>
      </c>
      <c r="J26" t="s">
        <v>490</v>
      </c>
      <c r="K26" t="s">
        <v>490</v>
      </c>
      <c r="L26" t="s">
        <v>490</v>
      </c>
      <c r="M26" t="s">
        <v>490</v>
      </c>
      <c r="N26" t="s">
        <v>490</v>
      </c>
      <c r="O26" t="s">
        <v>490</v>
      </c>
      <c r="P26">
        <v>2.3E-3</v>
      </c>
      <c r="S26" s="19">
        <v>5.0000000000000001E-4</v>
      </c>
      <c r="T26" t="s">
        <v>490</v>
      </c>
      <c r="U26" t="s">
        <v>490</v>
      </c>
      <c r="V26" t="s">
        <v>490</v>
      </c>
      <c r="W26" t="s">
        <v>490</v>
      </c>
      <c r="X26" t="s">
        <v>490</v>
      </c>
      <c r="Y26" t="s">
        <v>490</v>
      </c>
      <c r="AI26" s="19" t="s">
        <v>514</v>
      </c>
      <c r="AL26" s="19">
        <v>0.10599999999999987</v>
      </c>
    </row>
    <row r="27" spans="3:42" x14ac:dyDescent="0.2">
      <c r="C27" t="s">
        <v>503</v>
      </c>
      <c r="D27" t="s">
        <v>490</v>
      </c>
      <c r="E27" t="s">
        <v>490</v>
      </c>
      <c r="F27" t="s">
        <v>490</v>
      </c>
      <c r="G27" t="s">
        <v>490</v>
      </c>
      <c r="H27" t="s">
        <v>490</v>
      </c>
      <c r="I27" t="s">
        <v>490</v>
      </c>
      <c r="J27" t="s">
        <v>490</v>
      </c>
      <c r="K27">
        <v>8.59</v>
      </c>
      <c r="L27">
        <v>6.9109999999999996</v>
      </c>
      <c r="M27" s="19">
        <v>5.2160000000000002</v>
      </c>
      <c r="N27" t="s">
        <v>490</v>
      </c>
      <c r="O27" s="19">
        <v>7.734</v>
      </c>
      <c r="P27" t="s">
        <v>490</v>
      </c>
      <c r="R27" t="s">
        <v>503</v>
      </c>
      <c r="S27" t="s">
        <v>490</v>
      </c>
      <c r="T27" t="s">
        <v>490</v>
      </c>
      <c r="U27" t="s">
        <v>490</v>
      </c>
      <c r="V27" t="s">
        <v>490</v>
      </c>
      <c r="W27" s="19">
        <v>5.1820000000000004</v>
      </c>
      <c r="X27" s="19">
        <v>7.7480000000000002</v>
      </c>
      <c r="Y27" t="s">
        <v>490</v>
      </c>
      <c r="Z27" t="s">
        <v>503</v>
      </c>
      <c r="AE27">
        <f>ABS(W27-M27)</f>
        <v>3.3999999999999808E-2</v>
      </c>
      <c r="AF27">
        <f>ABS(X27-O27)</f>
        <v>1.4000000000000234E-2</v>
      </c>
      <c r="AI27" s="21" t="s">
        <v>515</v>
      </c>
      <c r="AM27" s="21">
        <v>8.0999999999999517E-2</v>
      </c>
    </row>
    <row r="28" spans="3:42" x14ac:dyDescent="0.2">
      <c r="D28" t="s">
        <v>490</v>
      </c>
      <c r="E28" t="s">
        <v>490</v>
      </c>
      <c r="F28" t="s">
        <v>490</v>
      </c>
      <c r="G28" t="s">
        <v>490</v>
      </c>
      <c r="H28" t="s">
        <v>490</v>
      </c>
      <c r="I28" t="s">
        <v>490</v>
      </c>
      <c r="J28" t="s">
        <v>490</v>
      </c>
      <c r="K28">
        <v>0</v>
      </c>
      <c r="L28">
        <v>0</v>
      </c>
      <c r="M28" s="19">
        <v>6.4999999999999997E-3</v>
      </c>
      <c r="N28" t="s">
        <v>490</v>
      </c>
      <c r="O28" s="19">
        <v>4.4999999999999997E-3</v>
      </c>
      <c r="P28" t="s">
        <v>490</v>
      </c>
      <c r="S28" t="s">
        <v>490</v>
      </c>
      <c r="T28" t="s">
        <v>490</v>
      </c>
      <c r="U28" t="s">
        <v>490</v>
      </c>
      <c r="V28" t="s">
        <v>490</v>
      </c>
      <c r="W28" s="19">
        <v>0</v>
      </c>
      <c r="X28" s="19">
        <v>0</v>
      </c>
      <c r="Y28" t="s">
        <v>490</v>
      </c>
      <c r="AI28" s="19" t="s">
        <v>516</v>
      </c>
      <c r="AN28" s="19">
        <v>9.9999999999999645E-2</v>
      </c>
      <c r="AO28" s="21">
        <v>9.6000000000000085E-2</v>
      </c>
    </row>
    <row r="29" spans="3:42" x14ac:dyDescent="0.2">
      <c r="C29" t="s">
        <v>504</v>
      </c>
      <c r="D29" t="s">
        <v>490</v>
      </c>
      <c r="E29" t="s">
        <v>490</v>
      </c>
      <c r="F29" t="s">
        <v>490</v>
      </c>
      <c r="G29" t="s">
        <v>490</v>
      </c>
      <c r="H29" t="s">
        <v>490</v>
      </c>
      <c r="I29" t="s">
        <v>490</v>
      </c>
      <c r="J29" t="s">
        <v>490</v>
      </c>
      <c r="K29">
        <v>8.4830000000000005</v>
      </c>
      <c r="L29">
        <v>6.883</v>
      </c>
      <c r="M29" s="19">
        <v>5.4370000000000003</v>
      </c>
      <c r="N29" t="s">
        <v>490</v>
      </c>
      <c r="O29" s="19">
        <v>7.6059999999999999</v>
      </c>
      <c r="P29" t="s">
        <v>490</v>
      </c>
      <c r="R29" t="s">
        <v>504</v>
      </c>
      <c r="S29" t="s">
        <v>490</v>
      </c>
      <c r="T29" t="s">
        <v>490</v>
      </c>
      <c r="U29" t="s">
        <v>490</v>
      </c>
      <c r="V29" t="s">
        <v>490</v>
      </c>
      <c r="W29" s="19">
        <v>5.4379999999999997</v>
      </c>
      <c r="X29" s="19">
        <v>7.6020000000000003</v>
      </c>
      <c r="Y29" t="s">
        <v>490</v>
      </c>
      <c r="Z29" t="s">
        <v>504</v>
      </c>
      <c r="AE29">
        <f>ABS(W29-M29)</f>
        <v>9.9999999999944578E-4</v>
      </c>
      <c r="AF29">
        <f>ABS(X29-O29)</f>
        <v>3.9999999999995595E-3</v>
      </c>
      <c r="AI29" s="19" t="s">
        <v>517</v>
      </c>
      <c r="AN29" s="19">
        <v>0.12299999999999933</v>
      </c>
      <c r="AO29">
        <v>2.8999999999999915E-2</v>
      </c>
    </row>
    <row r="30" spans="3:42" x14ac:dyDescent="0.2">
      <c r="D30" t="s">
        <v>490</v>
      </c>
      <c r="E30" t="s">
        <v>490</v>
      </c>
      <c r="F30" t="s">
        <v>490</v>
      </c>
      <c r="G30" t="s">
        <v>490</v>
      </c>
      <c r="H30" t="s">
        <v>490</v>
      </c>
      <c r="I30" t="s">
        <v>490</v>
      </c>
      <c r="J30" t="s">
        <v>490</v>
      </c>
      <c r="K30">
        <v>0</v>
      </c>
      <c r="L30">
        <v>0</v>
      </c>
      <c r="M30" s="19">
        <v>5.0000000000000001E-3</v>
      </c>
      <c r="N30" t="s">
        <v>490</v>
      </c>
      <c r="O30" s="19">
        <v>0</v>
      </c>
      <c r="P30" t="s">
        <v>490</v>
      </c>
      <c r="S30" t="s">
        <v>490</v>
      </c>
      <c r="T30" t="s">
        <v>490</v>
      </c>
      <c r="U30" t="s">
        <v>490</v>
      </c>
      <c r="V30" t="s">
        <v>490</v>
      </c>
      <c r="W30" s="19">
        <v>0</v>
      </c>
      <c r="X30" s="19">
        <v>0</v>
      </c>
      <c r="Y30" t="s">
        <v>490</v>
      </c>
      <c r="AI30" t="s">
        <v>518</v>
      </c>
      <c r="AJ30">
        <v>2.4000000000000909E-2</v>
      </c>
    </row>
    <row r="31" spans="3:42" x14ac:dyDescent="0.2">
      <c r="C31" t="s">
        <v>505</v>
      </c>
      <c r="D31" t="s">
        <v>490</v>
      </c>
      <c r="E31" t="s">
        <v>490</v>
      </c>
      <c r="F31" t="s">
        <v>490</v>
      </c>
      <c r="G31">
        <v>3.7360000000000002</v>
      </c>
      <c r="H31" t="s">
        <v>490</v>
      </c>
      <c r="I31" t="s">
        <v>490</v>
      </c>
      <c r="J31" t="s">
        <v>490</v>
      </c>
      <c r="K31" t="s">
        <v>490</v>
      </c>
      <c r="L31" t="s">
        <v>490</v>
      </c>
      <c r="M31" s="19">
        <v>5.7480000000000002</v>
      </c>
      <c r="N31" t="s">
        <v>490</v>
      </c>
      <c r="O31" s="19">
        <v>7.7229999999999999</v>
      </c>
      <c r="P31" t="s">
        <v>490</v>
      </c>
      <c r="R31" t="s">
        <v>505</v>
      </c>
      <c r="S31" t="s">
        <v>490</v>
      </c>
      <c r="T31" t="s">
        <v>490</v>
      </c>
      <c r="U31" t="s">
        <v>490</v>
      </c>
      <c r="V31" t="s">
        <v>490</v>
      </c>
      <c r="W31" s="19">
        <v>5.7329999999999997</v>
      </c>
      <c r="X31" s="19">
        <v>7.7080000000000002</v>
      </c>
      <c r="Y31" t="s">
        <v>490</v>
      </c>
      <c r="Z31" t="s">
        <v>505</v>
      </c>
      <c r="AE31">
        <f>ABS(W31-M31)</f>
        <v>1.5000000000000568E-2</v>
      </c>
      <c r="AF31">
        <f>ABS(X31-O31)</f>
        <v>1.499999999999968E-2</v>
      </c>
      <c r="AI31" t="s">
        <v>519</v>
      </c>
      <c r="AJ31">
        <v>2.8999999999999915E-2</v>
      </c>
    </row>
    <row r="32" spans="3:42" x14ac:dyDescent="0.2">
      <c r="D32" t="s">
        <v>490</v>
      </c>
      <c r="E32" t="s">
        <v>490</v>
      </c>
      <c r="F32" t="s">
        <v>490</v>
      </c>
      <c r="G32">
        <v>0</v>
      </c>
      <c r="H32" t="s">
        <v>490</v>
      </c>
      <c r="I32" t="s">
        <v>490</v>
      </c>
      <c r="J32" t="s">
        <v>490</v>
      </c>
      <c r="K32" t="s">
        <v>490</v>
      </c>
      <c r="L32" t="s">
        <v>490</v>
      </c>
      <c r="M32" s="19">
        <v>0</v>
      </c>
      <c r="N32" t="s">
        <v>490</v>
      </c>
      <c r="O32" s="19">
        <v>0</v>
      </c>
      <c r="P32" t="s">
        <v>490</v>
      </c>
      <c r="S32" t="s">
        <v>490</v>
      </c>
      <c r="T32" t="s">
        <v>490</v>
      </c>
      <c r="U32" t="s">
        <v>490</v>
      </c>
      <c r="V32" t="s">
        <v>490</v>
      </c>
      <c r="W32" s="19">
        <v>0</v>
      </c>
      <c r="X32" s="19">
        <v>0</v>
      </c>
      <c r="Y32" t="s">
        <v>490</v>
      </c>
      <c r="AI32" t="s">
        <v>520</v>
      </c>
      <c r="AN32">
        <v>3.3000000000000362E-2</v>
      </c>
      <c r="AO32">
        <v>4.9999999999998934E-3</v>
      </c>
    </row>
    <row r="33" spans="3:42" x14ac:dyDescent="0.2">
      <c r="C33" t="s">
        <v>506</v>
      </c>
      <c r="D33" t="s">
        <v>490</v>
      </c>
      <c r="E33" t="s">
        <v>490</v>
      </c>
      <c r="F33" t="s">
        <v>490</v>
      </c>
      <c r="G33" t="s">
        <v>490</v>
      </c>
      <c r="H33" t="s">
        <v>490</v>
      </c>
      <c r="I33">
        <v>11.725</v>
      </c>
      <c r="J33" t="s">
        <v>490</v>
      </c>
      <c r="K33" t="s">
        <v>490</v>
      </c>
      <c r="L33" t="s">
        <v>490</v>
      </c>
      <c r="M33" s="19">
        <v>5.806</v>
      </c>
      <c r="N33" t="s">
        <v>490</v>
      </c>
      <c r="O33" s="19">
        <v>7.9690000000000003</v>
      </c>
      <c r="P33" t="s">
        <v>490</v>
      </c>
      <c r="R33" t="s">
        <v>506</v>
      </c>
      <c r="S33" t="s">
        <v>490</v>
      </c>
      <c r="T33" t="s">
        <v>490</v>
      </c>
      <c r="U33" t="s">
        <v>490</v>
      </c>
      <c r="V33" t="s">
        <v>490</v>
      </c>
      <c r="W33" s="19">
        <v>5.8010000000000002</v>
      </c>
      <c r="X33" s="19">
        <v>7.9640000000000004</v>
      </c>
      <c r="Y33" t="s">
        <v>490</v>
      </c>
      <c r="Z33" t="s">
        <v>506</v>
      </c>
      <c r="AE33">
        <f>ABS(W33-M33)</f>
        <v>4.9999999999998934E-3</v>
      </c>
      <c r="AF33">
        <f>ABS(X33-O33)</f>
        <v>4.9999999999998934E-3</v>
      </c>
    </row>
    <row r="34" spans="3:42" x14ac:dyDescent="0.2">
      <c r="D34" t="s">
        <v>490</v>
      </c>
      <c r="E34" t="s">
        <v>490</v>
      </c>
      <c r="F34" t="s">
        <v>490</v>
      </c>
      <c r="G34" t="s">
        <v>490</v>
      </c>
      <c r="H34" t="s">
        <v>490</v>
      </c>
      <c r="I34">
        <v>2E-3</v>
      </c>
      <c r="J34" t="s">
        <v>490</v>
      </c>
      <c r="K34" t="s">
        <v>490</v>
      </c>
      <c r="L34" t="s">
        <v>490</v>
      </c>
      <c r="M34" s="19">
        <v>0</v>
      </c>
      <c r="N34" t="s">
        <v>490</v>
      </c>
      <c r="O34" s="19">
        <v>1.2999999999999999E-3</v>
      </c>
      <c r="P34" t="s">
        <v>490</v>
      </c>
      <c r="S34" t="s">
        <v>490</v>
      </c>
      <c r="T34" t="s">
        <v>490</v>
      </c>
      <c r="U34" t="s">
        <v>490</v>
      </c>
      <c r="V34" t="s">
        <v>490</v>
      </c>
      <c r="W34" s="19">
        <v>0</v>
      </c>
      <c r="X34" s="19">
        <v>1E-3</v>
      </c>
      <c r="Y34" t="s">
        <v>490</v>
      </c>
      <c r="AI34" t="s">
        <v>147</v>
      </c>
      <c r="AJ34">
        <v>7.4000000000000038E-2</v>
      </c>
      <c r="AK34">
        <v>8.0000000000000071E-3</v>
      </c>
      <c r="AL34">
        <v>0.10999999999999988</v>
      </c>
      <c r="AM34">
        <v>9.5000000000000639E-2</v>
      </c>
      <c r="AN34">
        <v>4.9285714285714252E-2</v>
      </c>
      <c r="AO34">
        <v>2.4769230769230773E-2</v>
      </c>
      <c r="AP34">
        <v>9.9999999999997868E-3</v>
      </c>
    </row>
    <row r="35" spans="3:42" x14ac:dyDescent="0.2">
      <c r="C35" t="s">
        <v>507</v>
      </c>
      <c r="D35" t="s">
        <v>490</v>
      </c>
      <c r="E35">
        <v>5.9089999999999998</v>
      </c>
      <c r="F35" t="s">
        <v>490</v>
      </c>
      <c r="G35" t="s">
        <v>490</v>
      </c>
      <c r="H35" t="s">
        <v>490</v>
      </c>
      <c r="I35" t="s">
        <v>490</v>
      </c>
      <c r="J35" t="s">
        <v>490</v>
      </c>
      <c r="K35" t="s">
        <v>490</v>
      </c>
      <c r="L35" t="s">
        <v>490</v>
      </c>
      <c r="M35" s="19">
        <v>6.0720000000000001</v>
      </c>
      <c r="N35" t="s">
        <v>490</v>
      </c>
      <c r="O35">
        <v>7.6379999999999999</v>
      </c>
      <c r="P35" t="s">
        <v>490</v>
      </c>
      <c r="R35" t="s">
        <v>507</v>
      </c>
      <c r="S35" t="s">
        <v>490</v>
      </c>
      <c r="T35" t="s">
        <v>490</v>
      </c>
      <c r="U35" t="s">
        <v>490</v>
      </c>
      <c r="V35" t="s">
        <v>490</v>
      </c>
      <c r="W35" s="19">
        <v>6.0590000000000002</v>
      </c>
      <c r="X35" t="s">
        <v>490</v>
      </c>
      <c r="Y35" t="s">
        <v>490</v>
      </c>
      <c r="Z35" t="s">
        <v>507</v>
      </c>
      <c r="AE35">
        <f>ABS(W35-M35)</f>
        <v>1.2999999999999901E-2</v>
      </c>
      <c r="AI35" t="s">
        <v>141</v>
      </c>
      <c r="AJ35">
        <v>7.7517739905134081E-2</v>
      </c>
      <c r="AL35">
        <v>5.6568542494923853E-3</v>
      </c>
      <c r="AM35">
        <v>2.1213203435597221E-2</v>
      </c>
      <c r="AN35">
        <v>4.1534839076886432E-2</v>
      </c>
      <c r="AO35">
        <v>2.8487289113315922E-2</v>
      </c>
    </row>
    <row r="36" spans="3:42" x14ac:dyDescent="0.2">
      <c r="D36" t="s">
        <v>490</v>
      </c>
      <c r="E36">
        <v>0</v>
      </c>
      <c r="F36" t="s">
        <v>490</v>
      </c>
      <c r="G36" t="s">
        <v>490</v>
      </c>
      <c r="H36" t="s">
        <v>490</v>
      </c>
      <c r="I36" t="s">
        <v>490</v>
      </c>
      <c r="J36" t="s">
        <v>490</v>
      </c>
      <c r="K36" t="s">
        <v>490</v>
      </c>
      <c r="L36" t="s">
        <v>490</v>
      </c>
      <c r="M36" s="19">
        <v>7.4999999999999997E-3</v>
      </c>
      <c r="N36" t="s">
        <v>490</v>
      </c>
      <c r="O36">
        <v>8.5000000000000006E-3</v>
      </c>
      <c r="P36" t="s">
        <v>490</v>
      </c>
      <c r="S36" t="s">
        <v>490</v>
      </c>
      <c r="T36" t="s">
        <v>490</v>
      </c>
      <c r="U36" t="s">
        <v>490</v>
      </c>
      <c r="V36" t="s">
        <v>490</v>
      </c>
      <c r="W36" s="19">
        <v>0</v>
      </c>
      <c r="X36" t="s">
        <v>490</v>
      </c>
      <c r="Y36" t="s">
        <v>490</v>
      </c>
      <c r="AI36" t="s">
        <v>142</v>
      </c>
      <c r="AJ36">
        <v>0.15151773990513412</v>
      </c>
      <c r="AL36">
        <v>0.11565685424949226</v>
      </c>
      <c r="AM36">
        <v>0.11621320343559786</v>
      </c>
      <c r="AN36">
        <v>9.0820553362600684E-2</v>
      </c>
      <c r="AO36">
        <v>5.3256519882546691E-2</v>
      </c>
    </row>
    <row r="37" spans="3:42" x14ac:dyDescent="0.2">
      <c r="C37" t="s">
        <v>508</v>
      </c>
      <c r="D37" s="19">
        <v>9.8230000000000004</v>
      </c>
      <c r="E37" s="19">
        <v>5.9260000000000002</v>
      </c>
      <c r="F37" t="s">
        <v>490</v>
      </c>
      <c r="G37">
        <v>4.835</v>
      </c>
      <c r="H37" t="s">
        <v>490</v>
      </c>
      <c r="I37" t="s">
        <v>490</v>
      </c>
      <c r="J37">
        <v>5.5819999999999999</v>
      </c>
      <c r="K37" t="s">
        <v>490</v>
      </c>
      <c r="L37" t="s">
        <v>490</v>
      </c>
      <c r="M37" t="s">
        <v>490</v>
      </c>
      <c r="N37" t="s">
        <v>490</v>
      </c>
      <c r="O37" t="s">
        <v>490</v>
      </c>
      <c r="P37" s="19">
        <v>7.827</v>
      </c>
      <c r="R37" t="s">
        <v>508</v>
      </c>
      <c r="S37" s="19">
        <v>9.8070000000000004</v>
      </c>
      <c r="T37" s="19">
        <v>5.9180000000000001</v>
      </c>
      <c r="U37" t="s">
        <v>490</v>
      </c>
      <c r="V37" t="s">
        <v>490</v>
      </c>
      <c r="W37" t="s">
        <v>490</v>
      </c>
      <c r="X37" t="s">
        <v>490</v>
      </c>
      <c r="Y37" s="19">
        <v>7.8170000000000002</v>
      </c>
      <c r="Z37" t="s">
        <v>508</v>
      </c>
      <c r="AA37">
        <f>ABS(S37-D37)</f>
        <v>1.6000000000000014E-2</v>
      </c>
      <c r="AB37">
        <f>ABS(T37-E37)</f>
        <v>8.0000000000000071E-3</v>
      </c>
      <c r="AG37">
        <f>ABS(Y37-P37)</f>
        <v>9.9999999999997868E-3</v>
      </c>
      <c r="AI37" t="s">
        <v>521</v>
      </c>
      <c r="AJ37">
        <f>AJ34+0.5*AJ35</f>
        <v>0.11275886995256708</v>
      </c>
      <c r="AL37">
        <f t="shared" ref="AL37:AO37" si="0">AL34+0.5*AL35</f>
        <v>0.11282842712474607</v>
      </c>
      <c r="AM37">
        <f t="shared" si="0"/>
        <v>0.10560660171779924</v>
      </c>
      <c r="AN37">
        <f t="shared" si="0"/>
        <v>7.0053133824157468E-2</v>
      </c>
      <c r="AO37">
        <f t="shared" si="0"/>
        <v>3.9012875325888735E-2</v>
      </c>
    </row>
    <row r="38" spans="3:42" x14ac:dyDescent="0.2">
      <c r="D38" s="19">
        <v>4.0000000000000002E-4</v>
      </c>
      <c r="E38" s="19">
        <v>0</v>
      </c>
      <c r="F38" t="s">
        <v>490</v>
      </c>
      <c r="G38">
        <v>2.5000000000000001E-3</v>
      </c>
      <c r="H38" t="s">
        <v>490</v>
      </c>
      <c r="I38" t="s">
        <v>490</v>
      </c>
      <c r="J38">
        <v>0</v>
      </c>
      <c r="K38" t="s">
        <v>490</v>
      </c>
      <c r="L38" t="s">
        <v>490</v>
      </c>
      <c r="M38" t="s">
        <v>490</v>
      </c>
      <c r="N38" t="s">
        <v>490</v>
      </c>
      <c r="O38" t="s">
        <v>490</v>
      </c>
      <c r="P38" s="19">
        <v>1E-3</v>
      </c>
      <c r="S38" s="19">
        <v>3.0000000000000001E-3</v>
      </c>
      <c r="T38" s="19">
        <v>0</v>
      </c>
      <c r="U38" t="s">
        <v>490</v>
      </c>
      <c r="V38" t="s">
        <v>490</v>
      </c>
      <c r="W38" t="s">
        <v>490</v>
      </c>
      <c r="X38" t="s">
        <v>490</v>
      </c>
      <c r="Y38" s="19">
        <v>0</v>
      </c>
    </row>
    <row r="39" spans="3:42" x14ac:dyDescent="0.2">
      <c r="C39" t="s">
        <v>509</v>
      </c>
      <c r="D39" s="19">
        <v>12.882999999999999</v>
      </c>
      <c r="E39" t="s">
        <v>490</v>
      </c>
      <c r="F39" t="s">
        <v>490</v>
      </c>
      <c r="G39">
        <v>4.4059999999999997</v>
      </c>
      <c r="H39" t="s">
        <v>490</v>
      </c>
      <c r="I39" t="s">
        <v>490</v>
      </c>
      <c r="J39" t="s">
        <v>490</v>
      </c>
      <c r="K39" t="s">
        <v>490</v>
      </c>
      <c r="L39" t="s">
        <v>490</v>
      </c>
      <c r="M39" t="s">
        <v>490</v>
      </c>
      <c r="N39" t="s">
        <v>490</v>
      </c>
      <c r="O39" t="s">
        <v>490</v>
      </c>
      <c r="P39">
        <v>8.2710000000000008</v>
      </c>
      <c r="R39" t="s">
        <v>509</v>
      </c>
      <c r="S39" s="19">
        <v>12.808</v>
      </c>
      <c r="T39" t="s">
        <v>490</v>
      </c>
      <c r="U39" t="s">
        <v>490</v>
      </c>
      <c r="V39" t="s">
        <v>490</v>
      </c>
      <c r="W39" t="s">
        <v>490</v>
      </c>
      <c r="X39" t="s">
        <v>490</v>
      </c>
      <c r="Y39" t="s">
        <v>490</v>
      </c>
      <c r="Z39" t="s">
        <v>509</v>
      </c>
      <c r="AA39">
        <f>ABS(S39-D39)</f>
        <v>7.4999999999999289E-2</v>
      </c>
      <c r="AI39" t="s">
        <v>522</v>
      </c>
      <c r="AJ39">
        <f>AVERAGE(AJ3:AP32)</f>
        <v>4.7595238095238086E-2</v>
      </c>
    </row>
    <row r="40" spans="3:42" x14ac:dyDescent="0.2">
      <c r="D40" s="19">
        <v>3.8999999999999998E-3</v>
      </c>
      <c r="E40" t="s">
        <v>490</v>
      </c>
      <c r="F40" t="s">
        <v>490</v>
      </c>
      <c r="G40">
        <v>0</v>
      </c>
      <c r="H40" t="s">
        <v>490</v>
      </c>
      <c r="I40" t="s">
        <v>490</v>
      </c>
      <c r="J40" t="s">
        <v>490</v>
      </c>
      <c r="K40" t="s">
        <v>490</v>
      </c>
      <c r="L40" t="s">
        <v>490</v>
      </c>
      <c r="M40" t="s">
        <v>490</v>
      </c>
      <c r="N40" t="s">
        <v>490</v>
      </c>
      <c r="O40" t="s">
        <v>490</v>
      </c>
      <c r="P40">
        <v>1.1999999999999999E-3</v>
      </c>
      <c r="S40" s="19">
        <v>5.0000000000000001E-4</v>
      </c>
      <c r="T40" t="s">
        <v>490</v>
      </c>
      <c r="U40" t="s">
        <v>490</v>
      </c>
      <c r="V40" t="s">
        <v>490</v>
      </c>
      <c r="W40" t="s">
        <v>490</v>
      </c>
      <c r="X40" t="s">
        <v>490</v>
      </c>
      <c r="Y40" t="s">
        <v>490</v>
      </c>
      <c r="AI40" t="s">
        <v>523</v>
      </c>
      <c r="AJ40">
        <f>STDEV(AJ3:AP32)</f>
        <v>4.8553746696157286E-2</v>
      </c>
    </row>
    <row r="41" spans="3:42" x14ac:dyDescent="0.2">
      <c r="C41" t="s">
        <v>510</v>
      </c>
      <c r="D41" s="19">
        <v>13.154999999999999</v>
      </c>
      <c r="E41">
        <v>5.7510000000000003</v>
      </c>
      <c r="F41" t="s">
        <v>490</v>
      </c>
      <c r="G41" t="s">
        <v>490</v>
      </c>
      <c r="H41" t="s">
        <v>490</v>
      </c>
      <c r="I41" t="s">
        <v>490</v>
      </c>
      <c r="J41" t="s">
        <v>490</v>
      </c>
      <c r="K41" t="s">
        <v>490</v>
      </c>
      <c r="L41" t="s">
        <v>490</v>
      </c>
      <c r="M41" t="s">
        <v>490</v>
      </c>
      <c r="N41">
        <v>3.9649999999999999</v>
      </c>
      <c r="O41" t="s">
        <v>490</v>
      </c>
      <c r="P41">
        <v>7.1669999999999998</v>
      </c>
      <c r="R41" t="s">
        <v>510</v>
      </c>
      <c r="S41" s="19">
        <v>13.134</v>
      </c>
      <c r="T41" t="s">
        <v>490</v>
      </c>
      <c r="U41" t="s">
        <v>490</v>
      </c>
      <c r="V41" t="s">
        <v>490</v>
      </c>
      <c r="W41" t="s">
        <v>490</v>
      </c>
      <c r="X41" t="s">
        <v>490</v>
      </c>
      <c r="Y41" t="s">
        <v>490</v>
      </c>
      <c r="Z41" t="s">
        <v>510</v>
      </c>
      <c r="AA41">
        <f>ABS(S41-D41)</f>
        <v>2.0999999999999019E-2</v>
      </c>
      <c r="AI41" t="s">
        <v>524</v>
      </c>
      <c r="AJ41">
        <f>AJ39+AJ40</f>
        <v>9.6148984791395373E-2</v>
      </c>
    </row>
    <row r="42" spans="3:42" x14ac:dyDescent="0.2">
      <c r="D42" s="19">
        <v>1.5E-3</v>
      </c>
      <c r="E42">
        <v>0</v>
      </c>
      <c r="F42" t="s">
        <v>490</v>
      </c>
      <c r="G42" t="s">
        <v>490</v>
      </c>
      <c r="H42" t="s">
        <v>490</v>
      </c>
      <c r="I42" t="s">
        <v>490</v>
      </c>
      <c r="J42" t="s">
        <v>490</v>
      </c>
      <c r="K42" t="s">
        <v>490</v>
      </c>
      <c r="L42" t="s">
        <v>490</v>
      </c>
      <c r="M42" t="s">
        <v>490</v>
      </c>
      <c r="N42">
        <v>0</v>
      </c>
      <c r="O42" t="s">
        <v>490</v>
      </c>
      <c r="P42">
        <v>2.3999999999999998E-3</v>
      </c>
      <c r="S42" s="19">
        <v>3.0000000000000001E-3</v>
      </c>
      <c r="T42" t="s">
        <v>490</v>
      </c>
      <c r="U42" t="s">
        <v>490</v>
      </c>
      <c r="V42" t="s">
        <v>490</v>
      </c>
      <c r="W42" t="s">
        <v>490</v>
      </c>
      <c r="X42" t="s">
        <v>490</v>
      </c>
      <c r="Y42" t="s">
        <v>490</v>
      </c>
      <c r="AI42" t="s">
        <v>525</v>
      </c>
      <c r="AJ42">
        <f>AJ39+0.5*AJ40</f>
        <v>7.1872111443316733E-2</v>
      </c>
    </row>
    <row r="43" spans="3:42" x14ac:dyDescent="0.2">
      <c r="C43" t="s">
        <v>511</v>
      </c>
      <c r="D43" t="s">
        <v>490</v>
      </c>
      <c r="E43" t="s">
        <v>490</v>
      </c>
      <c r="F43" t="s">
        <v>490</v>
      </c>
      <c r="G43" t="s">
        <v>490</v>
      </c>
      <c r="H43" t="s">
        <v>490</v>
      </c>
      <c r="I43" t="s">
        <v>490</v>
      </c>
      <c r="J43" t="s">
        <v>490</v>
      </c>
      <c r="K43" t="s">
        <v>490</v>
      </c>
      <c r="L43" t="s">
        <v>490</v>
      </c>
      <c r="M43">
        <v>5.1719999999999997</v>
      </c>
      <c r="N43" t="s">
        <v>490</v>
      </c>
      <c r="O43">
        <v>7.4390000000000001</v>
      </c>
      <c r="P43" t="s">
        <v>490</v>
      </c>
      <c r="Z43" s="22" t="s">
        <v>511</v>
      </c>
    </row>
    <row r="44" spans="3:42" x14ac:dyDescent="0.2">
      <c r="D44" t="s">
        <v>490</v>
      </c>
      <c r="E44" t="s">
        <v>490</v>
      </c>
      <c r="F44" t="s">
        <v>490</v>
      </c>
      <c r="G44" t="s">
        <v>490</v>
      </c>
      <c r="H44" t="s">
        <v>490</v>
      </c>
      <c r="I44" t="s">
        <v>490</v>
      </c>
      <c r="J44" t="s">
        <v>490</v>
      </c>
      <c r="K44" t="s">
        <v>490</v>
      </c>
      <c r="L44" t="s">
        <v>490</v>
      </c>
      <c r="M44">
        <v>0</v>
      </c>
      <c r="N44" t="s">
        <v>490</v>
      </c>
      <c r="O44">
        <v>2.8999999999999998E-3</v>
      </c>
      <c r="P44" t="s">
        <v>490</v>
      </c>
    </row>
    <row r="45" spans="3:42" x14ac:dyDescent="0.2">
      <c r="C45" t="s">
        <v>512</v>
      </c>
      <c r="D45" t="s">
        <v>490</v>
      </c>
      <c r="E45" t="s">
        <v>490</v>
      </c>
      <c r="F45" t="s">
        <v>490</v>
      </c>
      <c r="G45" t="s">
        <v>490</v>
      </c>
      <c r="H45" t="s">
        <v>490</v>
      </c>
      <c r="I45">
        <v>9.6519999999999992</v>
      </c>
      <c r="J45" t="s">
        <v>490</v>
      </c>
      <c r="K45" t="s">
        <v>490</v>
      </c>
      <c r="L45" t="s">
        <v>490</v>
      </c>
      <c r="M45" s="19">
        <v>5.7779999999999996</v>
      </c>
      <c r="N45" t="s">
        <v>490</v>
      </c>
      <c r="O45" s="19">
        <v>7.8310000000000004</v>
      </c>
      <c r="P45" t="s">
        <v>490</v>
      </c>
      <c r="R45" t="s">
        <v>512</v>
      </c>
      <c r="S45" t="s">
        <v>490</v>
      </c>
      <c r="T45" t="s">
        <v>490</v>
      </c>
      <c r="U45" t="s">
        <v>490</v>
      </c>
      <c r="V45" t="s">
        <v>490</v>
      </c>
      <c r="W45" s="19">
        <v>5.859</v>
      </c>
      <c r="X45" s="19">
        <v>7.7610000000000001</v>
      </c>
      <c r="Y45" t="s">
        <v>490</v>
      </c>
      <c r="Z45" t="s">
        <v>512</v>
      </c>
      <c r="AE45">
        <f>ABS(W45-M45)</f>
        <v>8.1000000000000405E-2</v>
      </c>
      <c r="AF45">
        <f>ABS(X45-O45)</f>
        <v>7.0000000000000284E-2</v>
      </c>
    </row>
    <row r="46" spans="3:42" x14ac:dyDescent="0.2">
      <c r="D46" t="s">
        <v>490</v>
      </c>
      <c r="E46" t="s">
        <v>490</v>
      </c>
      <c r="F46" t="s">
        <v>490</v>
      </c>
      <c r="G46" t="s">
        <v>490</v>
      </c>
      <c r="H46" t="s">
        <v>490</v>
      </c>
      <c r="I46">
        <v>0</v>
      </c>
      <c r="J46" t="s">
        <v>490</v>
      </c>
      <c r="K46" t="s">
        <v>490</v>
      </c>
      <c r="L46" t="s">
        <v>490</v>
      </c>
      <c r="M46" s="19">
        <v>0</v>
      </c>
      <c r="N46" t="s">
        <v>490</v>
      </c>
      <c r="O46" s="19">
        <v>0</v>
      </c>
      <c r="P46" t="s">
        <v>490</v>
      </c>
      <c r="S46" t="s">
        <v>490</v>
      </c>
      <c r="T46" t="s">
        <v>490</v>
      </c>
      <c r="U46" t="s">
        <v>490</v>
      </c>
      <c r="V46" t="s">
        <v>490</v>
      </c>
      <c r="W46" s="19">
        <v>0</v>
      </c>
      <c r="X46" s="19">
        <v>0</v>
      </c>
      <c r="Y46" t="s">
        <v>490</v>
      </c>
    </row>
    <row r="47" spans="3:42" x14ac:dyDescent="0.2">
      <c r="C47" t="s">
        <v>526</v>
      </c>
      <c r="D47" t="s">
        <v>490</v>
      </c>
      <c r="E47" t="s">
        <v>490</v>
      </c>
      <c r="F47" t="s">
        <v>490</v>
      </c>
      <c r="G47" t="s">
        <v>490</v>
      </c>
      <c r="H47" t="s">
        <v>490</v>
      </c>
      <c r="I47">
        <v>10.638999999999999</v>
      </c>
      <c r="J47" t="s">
        <v>490</v>
      </c>
      <c r="K47" t="s">
        <v>490</v>
      </c>
      <c r="L47" t="s">
        <v>490</v>
      </c>
      <c r="M47" t="s">
        <v>490</v>
      </c>
      <c r="N47" t="s">
        <v>490</v>
      </c>
      <c r="O47" t="s">
        <v>490</v>
      </c>
      <c r="P47" t="s">
        <v>490</v>
      </c>
    </row>
    <row r="48" spans="3:42" x14ac:dyDescent="0.2">
      <c r="D48" t="s">
        <v>490</v>
      </c>
      <c r="E48" t="s">
        <v>490</v>
      </c>
      <c r="F48" t="s">
        <v>490</v>
      </c>
      <c r="G48" t="s">
        <v>490</v>
      </c>
      <c r="H48" t="s">
        <v>490</v>
      </c>
      <c r="I48">
        <v>4.4999999999999997E-3</v>
      </c>
      <c r="J48" t="s">
        <v>490</v>
      </c>
      <c r="K48" t="s">
        <v>490</v>
      </c>
      <c r="L48" t="s">
        <v>490</v>
      </c>
      <c r="M48" t="s">
        <v>490</v>
      </c>
      <c r="N48" t="s">
        <v>490</v>
      </c>
      <c r="O48" t="s">
        <v>490</v>
      </c>
      <c r="P48" t="s">
        <v>490</v>
      </c>
    </row>
    <row r="49" spans="3:32" x14ac:dyDescent="0.2">
      <c r="C49" t="s">
        <v>513</v>
      </c>
      <c r="D49" s="19">
        <v>12.295999999999999</v>
      </c>
      <c r="E49">
        <v>5.7270000000000003</v>
      </c>
      <c r="F49" t="s">
        <v>490</v>
      </c>
      <c r="G49" t="s">
        <v>490</v>
      </c>
      <c r="H49" t="s">
        <v>490</v>
      </c>
      <c r="I49" t="s">
        <v>490</v>
      </c>
      <c r="J49" t="s">
        <v>490</v>
      </c>
      <c r="K49" t="s">
        <v>490</v>
      </c>
      <c r="L49" t="s">
        <v>490</v>
      </c>
      <c r="M49" t="s">
        <v>490</v>
      </c>
      <c r="N49" t="s">
        <v>490</v>
      </c>
      <c r="O49" t="s">
        <v>490</v>
      </c>
      <c r="P49" t="s">
        <v>490</v>
      </c>
      <c r="R49" t="s">
        <v>513</v>
      </c>
      <c r="S49" s="19">
        <v>12.057</v>
      </c>
      <c r="T49" t="s">
        <v>490</v>
      </c>
      <c r="U49" t="s">
        <v>490</v>
      </c>
      <c r="V49" t="s">
        <v>490</v>
      </c>
      <c r="W49" t="s">
        <v>490</v>
      </c>
      <c r="X49" t="s">
        <v>490</v>
      </c>
      <c r="Y49" t="s">
        <v>490</v>
      </c>
      <c r="Z49" t="s">
        <v>513</v>
      </c>
      <c r="AA49">
        <f>ABS(S49-D49)</f>
        <v>0.23899999999999899</v>
      </c>
    </row>
    <row r="50" spans="3:32" x14ac:dyDescent="0.2">
      <c r="D50" s="19">
        <v>5.0000000000000001E-3</v>
      </c>
      <c r="E50">
        <v>0</v>
      </c>
      <c r="F50" t="s">
        <v>490</v>
      </c>
      <c r="G50" t="s">
        <v>490</v>
      </c>
      <c r="H50" t="s">
        <v>490</v>
      </c>
      <c r="I50" t="s">
        <v>490</v>
      </c>
      <c r="J50" t="s">
        <v>490</v>
      </c>
      <c r="K50" t="s">
        <v>490</v>
      </c>
      <c r="L50" t="s">
        <v>490</v>
      </c>
      <c r="M50" t="s">
        <v>490</v>
      </c>
      <c r="N50" t="s">
        <v>490</v>
      </c>
      <c r="O50" t="s">
        <v>490</v>
      </c>
      <c r="P50" t="s">
        <v>490</v>
      </c>
      <c r="S50" s="19">
        <v>1E-3</v>
      </c>
      <c r="T50" t="s">
        <v>490</v>
      </c>
      <c r="U50" t="s">
        <v>490</v>
      </c>
      <c r="V50" t="s">
        <v>490</v>
      </c>
      <c r="W50" t="s">
        <v>490</v>
      </c>
      <c r="X50" t="s">
        <v>490</v>
      </c>
      <c r="Y50" t="s">
        <v>490</v>
      </c>
    </row>
    <row r="51" spans="3:32" x14ac:dyDescent="0.2">
      <c r="C51" t="s">
        <v>514</v>
      </c>
      <c r="D51" t="s">
        <v>490</v>
      </c>
      <c r="E51">
        <v>5.9889999999999999</v>
      </c>
      <c r="F51" s="19">
        <v>7.766</v>
      </c>
      <c r="G51" t="s">
        <v>490</v>
      </c>
      <c r="H51" t="s">
        <v>490</v>
      </c>
      <c r="I51" t="s">
        <v>490</v>
      </c>
      <c r="J51" t="s">
        <v>490</v>
      </c>
      <c r="K51" t="s">
        <v>490</v>
      </c>
      <c r="L51" t="s">
        <v>490</v>
      </c>
      <c r="M51" t="s">
        <v>490</v>
      </c>
      <c r="N51" t="s">
        <v>490</v>
      </c>
      <c r="O51" t="s">
        <v>490</v>
      </c>
      <c r="P51">
        <v>7.9660000000000002</v>
      </c>
      <c r="R51" t="s">
        <v>514</v>
      </c>
      <c r="S51" t="s">
        <v>490</v>
      </c>
      <c r="T51" t="s">
        <v>490</v>
      </c>
      <c r="U51" s="19">
        <v>7.8719999999999999</v>
      </c>
      <c r="V51" t="s">
        <v>490</v>
      </c>
      <c r="W51" t="s">
        <v>490</v>
      </c>
      <c r="X51" t="s">
        <v>490</v>
      </c>
      <c r="Y51" t="s">
        <v>490</v>
      </c>
      <c r="Z51" t="s">
        <v>514</v>
      </c>
      <c r="AC51">
        <f>ABS(U51-F51)</f>
        <v>0.10599999999999987</v>
      </c>
    </row>
    <row r="52" spans="3:32" x14ac:dyDescent="0.2">
      <c r="D52" t="s">
        <v>490</v>
      </c>
      <c r="E52">
        <v>0</v>
      </c>
      <c r="F52" s="19">
        <v>0</v>
      </c>
      <c r="G52" t="s">
        <v>490</v>
      </c>
      <c r="H52" t="s">
        <v>490</v>
      </c>
      <c r="I52" t="s">
        <v>490</v>
      </c>
      <c r="J52" t="s">
        <v>490</v>
      </c>
      <c r="K52" t="s">
        <v>490</v>
      </c>
      <c r="L52" t="s">
        <v>490</v>
      </c>
      <c r="M52" t="s">
        <v>490</v>
      </c>
      <c r="N52" t="s">
        <v>490</v>
      </c>
      <c r="O52" t="s">
        <v>490</v>
      </c>
      <c r="P52">
        <v>5.0000000000000001E-4</v>
      </c>
      <c r="S52" t="s">
        <v>490</v>
      </c>
      <c r="T52" t="s">
        <v>490</v>
      </c>
      <c r="U52" s="19">
        <v>0</v>
      </c>
      <c r="V52" t="s">
        <v>490</v>
      </c>
      <c r="W52" t="s">
        <v>490</v>
      </c>
      <c r="X52" t="s">
        <v>490</v>
      </c>
      <c r="Y52" t="s">
        <v>490</v>
      </c>
    </row>
    <row r="53" spans="3:32" x14ac:dyDescent="0.2">
      <c r="C53" t="s">
        <v>515</v>
      </c>
      <c r="D53" t="s">
        <v>490</v>
      </c>
      <c r="E53" t="s">
        <v>490</v>
      </c>
      <c r="F53" t="s">
        <v>490</v>
      </c>
      <c r="G53" t="s">
        <v>490</v>
      </c>
      <c r="H53" t="s">
        <v>490</v>
      </c>
      <c r="I53" s="19">
        <v>14.067</v>
      </c>
      <c r="J53" t="s">
        <v>490</v>
      </c>
      <c r="K53" t="s">
        <v>490</v>
      </c>
      <c r="L53" t="s">
        <v>490</v>
      </c>
      <c r="M53">
        <v>4.9409999999999998</v>
      </c>
      <c r="N53" t="s">
        <v>490</v>
      </c>
      <c r="O53">
        <v>7.6079999999999997</v>
      </c>
      <c r="P53" t="s">
        <v>490</v>
      </c>
      <c r="R53" t="s">
        <v>515</v>
      </c>
      <c r="S53" t="s">
        <v>490</v>
      </c>
      <c r="T53" t="s">
        <v>490</v>
      </c>
      <c r="U53" t="s">
        <v>490</v>
      </c>
      <c r="V53" s="19">
        <v>14.148</v>
      </c>
      <c r="W53" t="s">
        <v>490</v>
      </c>
      <c r="X53" t="s">
        <v>490</v>
      </c>
      <c r="Y53" t="s">
        <v>490</v>
      </c>
      <c r="Z53" t="s">
        <v>515</v>
      </c>
      <c r="AD53">
        <f>ABS(V53-I53)</f>
        <v>8.0999999999999517E-2</v>
      </c>
    </row>
    <row r="54" spans="3:32" x14ac:dyDescent="0.2">
      <c r="D54" t="s">
        <v>490</v>
      </c>
      <c r="E54" t="s">
        <v>490</v>
      </c>
      <c r="F54" t="s">
        <v>490</v>
      </c>
      <c r="G54" t="s">
        <v>490</v>
      </c>
      <c r="H54" t="s">
        <v>490</v>
      </c>
      <c r="I54" s="19">
        <v>1E-3</v>
      </c>
      <c r="J54" t="s">
        <v>490</v>
      </c>
      <c r="K54" t="s">
        <v>490</v>
      </c>
      <c r="L54" t="s">
        <v>490</v>
      </c>
      <c r="M54">
        <v>6.4999999999999997E-3</v>
      </c>
      <c r="N54" t="s">
        <v>490</v>
      </c>
      <c r="O54">
        <v>0</v>
      </c>
      <c r="P54" t="s">
        <v>490</v>
      </c>
      <c r="S54" t="s">
        <v>490</v>
      </c>
      <c r="T54" t="s">
        <v>490</v>
      </c>
      <c r="U54" t="s">
        <v>490</v>
      </c>
      <c r="V54" s="19">
        <v>4.4999999999999997E-3</v>
      </c>
      <c r="W54" t="s">
        <v>490</v>
      </c>
      <c r="X54" t="s">
        <v>490</v>
      </c>
      <c r="Y54" t="s">
        <v>490</v>
      </c>
    </row>
    <row r="55" spans="3:32" x14ac:dyDescent="0.2">
      <c r="C55" t="s">
        <v>516</v>
      </c>
      <c r="D55" t="s">
        <v>490</v>
      </c>
      <c r="E55" t="s">
        <v>490</v>
      </c>
      <c r="F55" t="s">
        <v>490</v>
      </c>
      <c r="G55" t="s">
        <v>490</v>
      </c>
      <c r="H55" t="s">
        <v>490</v>
      </c>
      <c r="I55" t="s">
        <v>490</v>
      </c>
      <c r="J55" t="s">
        <v>490</v>
      </c>
      <c r="K55">
        <v>8.2430000000000003</v>
      </c>
      <c r="L55">
        <v>6.9050000000000002</v>
      </c>
      <c r="M55" s="19">
        <v>5.4989999999999997</v>
      </c>
      <c r="N55" t="s">
        <v>490</v>
      </c>
      <c r="O55" s="19">
        <v>7.5960000000000001</v>
      </c>
      <c r="P55" t="s">
        <v>490</v>
      </c>
      <c r="R55" t="s">
        <v>516</v>
      </c>
      <c r="S55" t="s">
        <v>490</v>
      </c>
      <c r="T55" t="s">
        <v>490</v>
      </c>
      <c r="U55" t="s">
        <v>490</v>
      </c>
      <c r="V55" t="s">
        <v>490</v>
      </c>
      <c r="W55" s="19">
        <v>5.399</v>
      </c>
      <c r="X55" s="19">
        <v>7.6920000000000002</v>
      </c>
      <c r="Y55" t="s">
        <v>490</v>
      </c>
      <c r="Z55" t="s">
        <v>516</v>
      </c>
      <c r="AE55">
        <f>ABS(W55-M55)</f>
        <v>9.9999999999999645E-2</v>
      </c>
      <c r="AF55">
        <f>ABS(X55-O55)</f>
        <v>9.6000000000000085E-2</v>
      </c>
    </row>
    <row r="56" spans="3:32" x14ac:dyDescent="0.2">
      <c r="D56" t="s">
        <v>490</v>
      </c>
      <c r="E56" t="s">
        <v>490</v>
      </c>
      <c r="F56" t="s">
        <v>490</v>
      </c>
      <c r="G56" t="s">
        <v>490</v>
      </c>
      <c r="H56" t="s">
        <v>490</v>
      </c>
      <c r="I56" t="s">
        <v>490</v>
      </c>
      <c r="J56" t="s">
        <v>490</v>
      </c>
      <c r="K56">
        <v>0</v>
      </c>
      <c r="L56">
        <v>0</v>
      </c>
      <c r="M56" s="19">
        <v>0</v>
      </c>
      <c r="N56" t="s">
        <v>490</v>
      </c>
      <c r="O56" s="19">
        <v>0</v>
      </c>
      <c r="P56" t="s">
        <v>490</v>
      </c>
      <c r="S56" t="s">
        <v>490</v>
      </c>
      <c r="T56" t="s">
        <v>490</v>
      </c>
      <c r="U56" t="s">
        <v>490</v>
      </c>
      <c r="V56" t="s">
        <v>490</v>
      </c>
      <c r="W56" s="19">
        <v>0</v>
      </c>
      <c r="X56" s="19">
        <v>0</v>
      </c>
      <c r="Y56" t="s">
        <v>490</v>
      </c>
    </row>
    <row r="57" spans="3:32" x14ac:dyDescent="0.2">
      <c r="C57" t="s">
        <v>517</v>
      </c>
      <c r="D57" t="s">
        <v>490</v>
      </c>
      <c r="E57" t="s">
        <v>490</v>
      </c>
      <c r="F57" t="s">
        <v>490</v>
      </c>
      <c r="G57" t="s">
        <v>490</v>
      </c>
      <c r="H57" t="s">
        <v>490</v>
      </c>
      <c r="I57">
        <v>11.842000000000001</v>
      </c>
      <c r="J57" t="s">
        <v>490</v>
      </c>
      <c r="K57" t="s">
        <v>490</v>
      </c>
      <c r="L57" t="s">
        <v>490</v>
      </c>
      <c r="M57" s="19">
        <v>5.5060000000000002</v>
      </c>
      <c r="N57" t="s">
        <v>490</v>
      </c>
      <c r="O57" s="19">
        <v>7.7889999999999997</v>
      </c>
      <c r="P57" t="s">
        <v>490</v>
      </c>
      <c r="R57" t="s">
        <v>517</v>
      </c>
      <c r="S57" t="s">
        <v>490</v>
      </c>
      <c r="T57" t="s">
        <v>490</v>
      </c>
      <c r="U57" t="s">
        <v>490</v>
      </c>
      <c r="V57" t="s">
        <v>490</v>
      </c>
      <c r="W57" s="19">
        <v>5.6289999999999996</v>
      </c>
      <c r="X57" s="19">
        <v>7.8179999999999996</v>
      </c>
      <c r="Y57" t="s">
        <v>490</v>
      </c>
      <c r="Z57" t="s">
        <v>517</v>
      </c>
      <c r="AE57">
        <f>ABS(W57-M57)</f>
        <v>0.12299999999999933</v>
      </c>
      <c r="AF57">
        <f>ABS(X57-O57)</f>
        <v>2.8999999999999915E-2</v>
      </c>
    </row>
    <row r="58" spans="3:32" x14ac:dyDescent="0.2">
      <c r="D58" t="s">
        <v>490</v>
      </c>
      <c r="E58" t="s">
        <v>490</v>
      </c>
      <c r="F58" t="s">
        <v>490</v>
      </c>
      <c r="G58" t="s">
        <v>490</v>
      </c>
      <c r="H58" t="s">
        <v>490</v>
      </c>
      <c r="I58">
        <v>1.6999999999999999E-3</v>
      </c>
      <c r="J58" t="s">
        <v>490</v>
      </c>
      <c r="K58" t="s">
        <v>490</v>
      </c>
      <c r="L58" t="s">
        <v>490</v>
      </c>
      <c r="M58" s="19">
        <v>0</v>
      </c>
      <c r="N58" t="s">
        <v>490</v>
      </c>
      <c r="O58" s="19">
        <v>1.2999999999999999E-2</v>
      </c>
      <c r="P58" t="s">
        <v>490</v>
      </c>
      <c r="S58" t="s">
        <v>490</v>
      </c>
      <c r="T58" t="s">
        <v>490</v>
      </c>
      <c r="U58" t="s">
        <v>490</v>
      </c>
      <c r="V58" t="s">
        <v>490</v>
      </c>
      <c r="W58" s="19">
        <v>0</v>
      </c>
      <c r="X58" s="19">
        <v>0</v>
      </c>
      <c r="Y58" t="s">
        <v>490</v>
      </c>
    </row>
    <row r="59" spans="3:32" x14ac:dyDescent="0.2">
      <c r="C59" t="s">
        <v>518</v>
      </c>
      <c r="D59" s="19">
        <v>12.162000000000001</v>
      </c>
      <c r="E59">
        <v>5.7060000000000004</v>
      </c>
      <c r="F59" t="s">
        <v>490</v>
      </c>
      <c r="G59" t="s">
        <v>490</v>
      </c>
      <c r="H59" t="s">
        <v>490</v>
      </c>
      <c r="I59" t="s">
        <v>490</v>
      </c>
      <c r="J59" t="s">
        <v>490</v>
      </c>
      <c r="K59" t="s">
        <v>490</v>
      </c>
      <c r="L59" t="s">
        <v>490</v>
      </c>
      <c r="M59" t="s">
        <v>490</v>
      </c>
      <c r="N59" t="s">
        <v>490</v>
      </c>
      <c r="O59" t="s">
        <v>490</v>
      </c>
      <c r="P59">
        <v>7.7969999999999997</v>
      </c>
      <c r="R59" t="s">
        <v>518</v>
      </c>
      <c r="S59" s="19">
        <v>12.138</v>
      </c>
      <c r="T59" t="s">
        <v>490</v>
      </c>
      <c r="U59" t="s">
        <v>490</v>
      </c>
      <c r="V59" t="s">
        <v>490</v>
      </c>
      <c r="W59" t="s">
        <v>490</v>
      </c>
      <c r="X59" t="s">
        <v>490</v>
      </c>
      <c r="Y59" t="s">
        <v>490</v>
      </c>
      <c r="Z59" t="s">
        <v>518</v>
      </c>
      <c r="AA59">
        <f>ABS(S59-D59)</f>
        <v>2.4000000000000909E-2</v>
      </c>
    </row>
    <row r="60" spans="3:32" x14ac:dyDescent="0.2">
      <c r="D60" s="19">
        <v>6.9999999999999999E-4</v>
      </c>
      <c r="E60">
        <v>0</v>
      </c>
      <c r="F60" t="s">
        <v>490</v>
      </c>
      <c r="G60" t="s">
        <v>490</v>
      </c>
      <c r="H60" t="s">
        <v>490</v>
      </c>
      <c r="I60" t="s">
        <v>490</v>
      </c>
      <c r="J60" t="s">
        <v>490</v>
      </c>
      <c r="K60" t="s">
        <v>490</v>
      </c>
      <c r="L60" t="s">
        <v>490</v>
      </c>
      <c r="M60" t="s">
        <v>490</v>
      </c>
      <c r="N60" t="s">
        <v>490</v>
      </c>
      <c r="O60" t="s">
        <v>490</v>
      </c>
      <c r="P60">
        <v>0</v>
      </c>
      <c r="S60" s="19">
        <v>1.0999999999999999E-2</v>
      </c>
      <c r="T60" t="s">
        <v>490</v>
      </c>
      <c r="U60" t="s">
        <v>490</v>
      </c>
      <c r="V60" t="s">
        <v>490</v>
      </c>
      <c r="W60" t="s">
        <v>490</v>
      </c>
      <c r="X60" t="s">
        <v>490</v>
      </c>
      <c r="Y60" t="s">
        <v>490</v>
      </c>
    </row>
    <row r="61" spans="3:32" x14ac:dyDescent="0.2">
      <c r="C61" t="s">
        <v>519</v>
      </c>
      <c r="D61" s="19">
        <v>13.22</v>
      </c>
      <c r="E61">
        <v>5.6959999999999997</v>
      </c>
      <c r="F61" t="s">
        <v>490</v>
      </c>
      <c r="G61" t="s">
        <v>490</v>
      </c>
      <c r="H61">
        <v>8.6159999999999997</v>
      </c>
      <c r="I61" t="s">
        <v>490</v>
      </c>
      <c r="J61" t="s">
        <v>490</v>
      </c>
      <c r="K61" t="s">
        <v>490</v>
      </c>
      <c r="L61" t="s">
        <v>490</v>
      </c>
      <c r="M61" t="s">
        <v>490</v>
      </c>
      <c r="N61" t="s">
        <v>490</v>
      </c>
      <c r="O61" t="s">
        <v>490</v>
      </c>
      <c r="P61">
        <v>7.3170000000000002</v>
      </c>
      <c r="R61" t="s">
        <v>519</v>
      </c>
      <c r="S61" s="19">
        <v>13.191000000000001</v>
      </c>
      <c r="T61" t="s">
        <v>490</v>
      </c>
      <c r="U61" t="s">
        <v>490</v>
      </c>
      <c r="V61" t="s">
        <v>490</v>
      </c>
      <c r="W61" t="s">
        <v>490</v>
      </c>
      <c r="X61" t="s">
        <v>490</v>
      </c>
      <c r="Y61" t="s">
        <v>490</v>
      </c>
      <c r="Z61" t="s">
        <v>519</v>
      </c>
      <c r="AA61">
        <f>ABS(S61-D61)</f>
        <v>2.8999999999999915E-2</v>
      </c>
    </row>
    <row r="62" spans="3:32" x14ac:dyDescent="0.2">
      <c r="D62" s="19">
        <v>8.3000000000000001E-3</v>
      </c>
      <c r="E62">
        <v>0</v>
      </c>
      <c r="F62" t="s">
        <v>490</v>
      </c>
      <c r="G62" t="s">
        <v>490</v>
      </c>
      <c r="H62">
        <v>0</v>
      </c>
      <c r="I62" t="s">
        <v>490</v>
      </c>
      <c r="J62" t="s">
        <v>490</v>
      </c>
      <c r="K62" t="s">
        <v>490</v>
      </c>
      <c r="L62" t="s">
        <v>490</v>
      </c>
      <c r="M62" t="s">
        <v>490</v>
      </c>
      <c r="N62" t="s">
        <v>490</v>
      </c>
      <c r="O62" t="s">
        <v>490</v>
      </c>
      <c r="P62">
        <v>8.0000000000000004E-4</v>
      </c>
      <c r="S62" s="19">
        <v>5.0000000000000001E-4</v>
      </c>
      <c r="T62" t="s">
        <v>490</v>
      </c>
      <c r="U62" t="s">
        <v>490</v>
      </c>
      <c r="V62" t="s">
        <v>490</v>
      </c>
      <c r="W62" t="s">
        <v>490</v>
      </c>
      <c r="X62" t="s">
        <v>490</v>
      </c>
      <c r="Y62" t="s">
        <v>490</v>
      </c>
    </row>
    <row r="63" spans="3:32" x14ac:dyDescent="0.2">
      <c r="C63" t="s">
        <v>520</v>
      </c>
      <c r="D63" t="s">
        <v>490</v>
      </c>
      <c r="E63" t="s">
        <v>490</v>
      </c>
      <c r="F63" t="s">
        <v>490</v>
      </c>
      <c r="G63" t="s">
        <v>490</v>
      </c>
      <c r="H63" t="s">
        <v>490</v>
      </c>
      <c r="I63" t="s">
        <v>490</v>
      </c>
      <c r="J63" t="s">
        <v>490</v>
      </c>
      <c r="K63">
        <v>8.6140000000000008</v>
      </c>
      <c r="L63">
        <v>6.9429999999999996</v>
      </c>
      <c r="M63" s="19">
        <v>5.1550000000000002</v>
      </c>
      <c r="N63" t="s">
        <v>490</v>
      </c>
      <c r="O63" s="19">
        <v>7.59</v>
      </c>
      <c r="P63" t="s">
        <v>490</v>
      </c>
      <c r="R63" t="s">
        <v>520</v>
      </c>
      <c r="S63" t="s">
        <v>490</v>
      </c>
      <c r="T63" t="s">
        <v>490</v>
      </c>
      <c r="U63" t="s">
        <v>490</v>
      </c>
      <c r="V63" t="s">
        <v>490</v>
      </c>
      <c r="W63" s="19">
        <v>5.1219999999999999</v>
      </c>
      <c r="X63" s="19">
        <v>7.585</v>
      </c>
      <c r="Y63" t="s">
        <v>490</v>
      </c>
      <c r="Z63" t="s">
        <v>520</v>
      </c>
      <c r="AE63">
        <f>ABS(W63-M63)</f>
        <v>3.3000000000000362E-2</v>
      </c>
      <c r="AF63">
        <f>ABS(X63-O63)</f>
        <v>4.9999999999998934E-3</v>
      </c>
    </row>
    <row r="64" spans="3:32" x14ac:dyDescent="0.2">
      <c r="D64" t="s">
        <v>490</v>
      </c>
      <c r="E64" t="s">
        <v>490</v>
      </c>
      <c r="F64" t="s">
        <v>490</v>
      </c>
      <c r="G64" t="s">
        <v>490</v>
      </c>
      <c r="H64" t="s">
        <v>490</v>
      </c>
      <c r="I64" t="s">
        <v>490</v>
      </c>
      <c r="J64" t="s">
        <v>490</v>
      </c>
      <c r="K64">
        <v>0</v>
      </c>
      <c r="L64">
        <v>0</v>
      </c>
      <c r="M64" s="19">
        <v>5.4999999999999997E-3</v>
      </c>
      <c r="N64" t="s">
        <v>490</v>
      </c>
      <c r="O64" s="19">
        <v>3.0000000000000001E-3</v>
      </c>
      <c r="P64" t="s">
        <v>490</v>
      </c>
      <c r="S64" t="s">
        <v>490</v>
      </c>
      <c r="T64" t="s">
        <v>490</v>
      </c>
      <c r="U64" t="s">
        <v>490</v>
      </c>
      <c r="V64" t="s">
        <v>490</v>
      </c>
      <c r="W64" s="19">
        <v>0</v>
      </c>
      <c r="X64" s="19">
        <v>0</v>
      </c>
      <c r="Y64" t="s">
        <v>490</v>
      </c>
    </row>
    <row r="65" spans="26:33" x14ac:dyDescent="0.2">
      <c r="Z65" t="s">
        <v>147</v>
      </c>
      <c r="AA65">
        <f>AVERAGE(AA5:AA64)</f>
        <v>6.1999999999999979E-2</v>
      </c>
      <c r="AB65" s="8">
        <f t="shared" ref="AB65:AG65" si="1">AVERAGE(AB5:AB64)</f>
        <v>8.0000000000000071E-3</v>
      </c>
      <c r="AC65">
        <f t="shared" si="1"/>
        <v>0.10999999999999988</v>
      </c>
      <c r="AD65">
        <f t="shared" si="1"/>
        <v>9.5499999999999474E-2</v>
      </c>
      <c r="AE65">
        <f t="shared" si="1"/>
        <v>4.9285714285714252E-2</v>
      </c>
      <c r="AF65">
        <f t="shared" si="1"/>
        <v>2.4769230769230773E-2</v>
      </c>
      <c r="AG65" s="8">
        <f t="shared" si="1"/>
        <v>9.9999999999997868E-3</v>
      </c>
    </row>
    <row r="66" spans="26:33" x14ac:dyDescent="0.2">
      <c r="Z66" t="s">
        <v>141</v>
      </c>
      <c r="AA66">
        <f>STDEV(AA5:AA64)</f>
        <v>7.0708910329603775E-2</v>
      </c>
      <c r="AC66">
        <f t="shared" ref="AC66:AF66" si="2">STDEV(AC5:AC64)</f>
        <v>5.6568542494923853E-3</v>
      </c>
      <c r="AD66">
        <f t="shared" si="2"/>
        <v>2.0506096654409812E-2</v>
      </c>
      <c r="AE66">
        <f t="shared" si="2"/>
        <v>4.1534839076886432E-2</v>
      </c>
      <c r="AF66">
        <f t="shared" si="2"/>
        <v>2.8487289113315922E-2</v>
      </c>
    </row>
    <row r="67" spans="26:33" x14ac:dyDescent="0.2">
      <c r="Z67" t="s">
        <v>142</v>
      </c>
      <c r="AA67" s="8">
        <f>AA65+AA66</f>
        <v>0.13270891032960375</v>
      </c>
      <c r="AC67" s="8">
        <f t="shared" ref="AC67:AF67" si="3">AC65+AC66</f>
        <v>0.11565685424949226</v>
      </c>
      <c r="AD67" s="8">
        <f t="shared" si="3"/>
        <v>0.11600609665440928</v>
      </c>
      <c r="AE67" s="8">
        <f t="shared" si="3"/>
        <v>9.0820553362600684E-2</v>
      </c>
      <c r="AF67" s="8">
        <f t="shared" si="3"/>
        <v>5.3256519882546691E-2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79EA37-3FB4-F745-994A-D2C04C9F1080}">
  <dimension ref="A1:Z60"/>
  <sheetViews>
    <sheetView workbookViewId="0">
      <selection sqref="A1:XFD1048576"/>
    </sheetView>
  </sheetViews>
  <sheetFormatPr baseColWidth="10" defaultRowHeight="16" x14ac:dyDescent="0.2"/>
  <sheetData>
    <row r="1" spans="1:26" x14ac:dyDescent="0.2">
      <c r="A1" t="s">
        <v>574</v>
      </c>
      <c r="C1" t="s">
        <v>575</v>
      </c>
      <c r="J1" t="s">
        <v>576</v>
      </c>
      <c r="R1" t="s">
        <v>577</v>
      </c>
      <c r="V1" t="s">
        <v>578</v>
      </c>
    </row>
    <row r="2" spans="1:26" x14ac:dyDescent="0.2">
      <c r="A2" t="s">
        <v>467</v>
      </c>
      <c r="B2" s="14"/>
    </row>
    <row r="3" spans="1:26" x14ac:dyDescent="0.2">
      <c r="A3" s="18" t="s">
        <v>579</v>
      </c>
      <c r="D3" t="s">
        <v>468</v>
      </c>
      <c r="E3" t="s">
        <v>470</v>
      </c>
      <c r="F3" t="s">
        <v>473</v>
      </c>
      <c r="G3" t="s">
        <v>477</v>
      </c>
      <c r="H3" t="s">
        <v>479</v>
      </c>
      <c r="K3" t="s">
        <v>468</v>
      </c>
      <c r="L3" t="s">
        <v>470</v>
      </c>
      <c r="M3" t="s">
        <v>473</v>
      </c>
      <c r="N3" t="s">
        <v>477</v>
      </c>
      <c r="O3" t="s">
        <v>479</v>
      </c>
      <c r="R3" t="s">
        <v>481</v>
      </c>
      <c r="S3" t="s">
        <v>483</v>
      </c>
      <c r="T3" t="s">
        <v>484</v>
      </c>
      <c r="X3" t="s">
        <v>481</v>
      </c>
      <c r="Y3" t="s">
        <v>483</v>
      </c>
      <c r="Z3" t="s">
        <v>484</v>
      </c>
    </row>
    <row r="4" spans="1:26" x14ac:dyDescent="0.2">
      <c r="A4" t="s">
        <v>545</v>
      </c>
      <c r="C4" t="s">
        <v>580</v>
      </c>
      <c r="D4">
        <v>12.728</v>
      </c>
      <c r="E4" t="s">
        <v>490</v>
      </c>
      <c r="F4" t="s">
        <v>490</v>
      </c>
      <c r="G4" t="s">
        <v>490</v>
      </c>
      <c r="H4" t="s">
        <v>490</v>
      </c>
      <c r="J4" t="s">
        <v>580</v>
      </c>
      <c r="K4">
        <v>12.728</v>
      </c>
      <c r="L4" t="s">
        <v>490</v>
      </c>
      <c r="M4" t="s">
        <v>490</v>
      </c>
      <c r="N4" t="s">
        <v>490</v>
      </c>
      <c r="O4" t="s">
        <v>490</v>
      </c>
      <c r="Q4" t="s">
        <v>580</v>
      </c>
      <c r="R4">
        <f>ABS(K4-D4)</f>
        <v>0</v>
      </c>
      <c r="V4" t="s">
        <v>581</v>
      </c>
    </row>
    <row r="5" spans="1:26" x14ac:dyDescent="0.2">
      <c r="C5" t="s">
        <v>582</v>
      </c>
      <c r="D5">
        <v>12.349</v>
      </c>
      <c r="E5" t="s">
        <v>490</v>
      </c>
      <c r="F5" t="s">
        <v>490</v>
      </c>
      <c r="G5" t="s">
        <v>490</v>
      </c>
      <c r="H5" t="s">
        <v>490</v>
      </c>
      <c r="J5" t="s">
        <v>582</v>
      </c>
      <c r="K5">
        <v>12.343999999999999</v>
      </c>
      <c r="L5" t="s">
        <v>490</v>
      </c>
      <c r="M5" t="s">
        <v>490</v>
      </c>
      <c r="N5" t="s">
        <v>490</v>
      </c>
      <c r="O5" t="s">
        <v>490</v>
      </c>
      <c r="Q5" t="s">
        <v>582</v>
      </c>
      <c r="R5">
        <f>ABS(K5-D5)</f>
        <v>5.0000000000007816E-3</v>
      </c>
      <c r="V5" t="s">
        <v>583</v>
      </c>
      <c r="W5" t="s">
        <v>580</v>
      </c>
      <c r="X5">
        <v>0</v>
      </c>
    </row>
    <row r="6" spans="1:26" x14ac:dyDescent="0.2">
      <c r="C6" t="s">
        <v>584</v>
      </c>
      <c r="D6" t="s">
        <v>490</v>
      </c>
      <c r="E6">
        <v>7.8860000000000001</v>
      </c>
      <c r="F6" t="s">
        <v>490</v>
      </c>
      <c r="G6" t="s">
        <v>490</v>
      </c>
      <c r="H6" t="s">
        <v>490</v>
      </c>
      <c r="J6" t="s">
        <v>584</v>
      </c>
      <c r="K6" t="s">
        <v>490</v>
      </c>
      <c r="L6">
        <v>7.8860000000000001</v>
      </c>
      <c r="M6" t="s">
        <v>490</v>
      </c>
      <c r="N6" t="s">
        <v>490</v>
      </c>
      <c r="O6" t="s">
        <v>490</v>
      </c>
      <c r="Q6" t="s">
        <v>584</v>
      </c>
      <c r="S6">
        <f>ABS(L6-E6)</f>
        <v>0</v>
      </c>
      <c r="V6" t="s">
        <v>582</v>
      </c>
      <c r="W6" t="s">
        <v>582</v>
      </c>
      <c r="X6">
        <v>5.0000000000007816E-3</v>
      </c>
    </row>
    <row r="7" spans="1:26" x14ac:dyDescent="0.2">
      <c r="C7" t="s">
        <v>585</v>
      </c>
      <c r="D7" t="s">
        <v>490</v>
      </c>
      <c r="E7" t="s">
        <v>490</v>
      </c>
      <c r="F7">
        <v>12.02</v>
      </c>
      <c r="G7">
        <v>5.3250000000000002</v>
      </c>
      <c r="H7">
        <v>7.5919999999999996</v>
      </c>
      <c r="J7" t="s">
        <v>585</v>
      </c>
      <c r="K7" t="s">
        <v>490</v>
      </c>
      <c r="L7" t="s">
        <v>490</v>
      </c>
      <c r="M7">
        <v>12.013</v>
      </c>
      <c r="N7">
        <v>5.3259999999999996</v>
      </c>
      <c r="O7">
        <v>7.59</v>
      </c>
      <c r="Q7" t="s">
        <v>585</v>
      </c>
      <c r="T7">
        <f>ABS(M7-F7)</f>
        <v>6.9999999999996732E-3</v>
      </c>
      <c r="V7" t="s">
        <v>584</v>
      </c>
      <c r="W7" t="s">
        <v>584</v>
      </c>
      <c r="Y7">
        <v>0</v>
      </c>
    </row>
    <row r="8" spans="1:26" x14ac:dyDescent="0.2">
      <c r="C8" t="s">
        <v>547</v>
      </c>
      <c r="D8" t="s">
        <v>490</v>
      </c>
      <c r="E8" t="s">
        <v>490</v>
      </c>
      <c r="F8">
        <v>11.715</v>
      </c>
      <c r="G8" t="s">
        <v>490</v>
      </c>
      <c r="H8" t="s">
        <v>490</v>
      </c>
      <c r="J8" t="s">
        <v>547</v>
      </c>
      <c r="K8" t="s">
        <v>490</v>
      </c>
      <c r="L8" t="s">
        <v>490</v>
      </c>
      <c r="M8">
        <v>11.71</v>
      </c>
      <c r="N8" t="s">
        <v>490</v>
      </c>
      <c r="O8" t="s">
        <v>490</v>
      </c>
      <c r="Q8" t="s">
        <v>547</v>
      </c>
      <c r="T8">
        <f t="shared" ref="T8:T26" si="0">ABS(M8-F8)</f>
        <v>4.9999999999990052E-3</v>
      </c>
      <c r="V8" t="s">
        <v>585</v>
      </c>
      <c r="W8" t="s">
        <v>585</v>
      </c>
      <c r="Z8">
        <v>6.9999999999996732E-3</v>
      </c>
    </row>
    <row r="9" spans="1:26" x14ac:dyDescent="0.2">
      <c r="C9" t="s">
        <v>549</v>
      </c>
      <c r="D9">
        <v>12.96</v>
      </c>
      <c r="E9" t="s">
        <v>490</v>
      </c>
      <c r="F9" t="s">
        <v>490</v>
      </c>
      <c r="G9" t="s">
        <v>490</v>
      </c>
      <c r="H9" t="s">
        <v>490</v>
      </c>
      <c r="J9" t="s">
        <v>549</v>
      </c>
      <c r="K9">
        <v>12.956</v>
      </c>
      <c r="L9" t="s">
        <v>490</v>
      </c>
      <c r="M9" t="s">
        <v>490</v>
      </c>
      <c r="N9" t="s">
        <v>490</v>
      </c>
      <c r="O9" t="s">
        <v>490</v>
      </c>
      <c r="Q9" t="s">
        <v>549</v>
      </c>
      <c r="R9">
        <f t="shared" ref="R9:R24" si="1">ABS(K9-D9)</f>
        <v>4.0000000000013358E-3</v>
      </c>
      <c r="V9" t="s">
        <v>546</v>
      </c>
    </row>
    <row r="10" spans="1:26" x14ac:dyDescent="0.2">
      <c r="C10" t="s">
        <v>550</v>
      </c>
      <c r="D10" t="s">
        <v>490</v>
      </c>
      <c r="E10" t="s">
        <v>490</v>
      </c>
      <c r="F10">
        <v>12.252000000000001</v>
      </c>
      <c r="G10" t="s">
        <v>490</v>
      </c>
      <c r="H10" t="s">
        <v>490</v>
      </c>
      <c r="J10" t="s">
        <v>550</v>
      </c>
      <c r="K10" t="s">
        <v>490</v>
      </c>
      <c r="L10" t="s">
        <v>490</v>
      </c>
      <c r="M10">
        <v>12.241</v>
      </c>
      <c r="N10" t="s">
        <v>490</v>
      </c>
      <c r="O10" t="s">
        <v>490</v>
      </c>
      <c r="Q10" t="s">
        <v>550</v>
      </c>
      <c r="T10">
        <f t="shared" si="0"/>
        <v>1.1000000000001009E-2</v>
      </c>
      <c r="V10" t="s">
        <v>547</v>
      </c>
      <c r="W10" t="s">
        <v>547</v>
      </c>
      <c r="Z10">
        <v>4.9999999999990052E-3</v>
      </c>
    </row>
    <row r="11" spans="1:26" x14ac:dyDescent="0.2">
      <c r="C11" t="s">
        <v>553</v>
      </c>
      <c r="D11" t="s">
        <v>490</v>
      </c>
      <c r="E11" t="s">
        <v>490</v>
      </c>
      <c r="F11" t="s">
        <v>490</v>
      </c>
      <c r="G11">
        <v>5.2149999999999999</v>
      </c>
      <c r="H11">
        <v>7.4870000000000001</v>
      </c>
      <c r="Q11" s="28" t="s">
        <v>553</v>
      </c>
      <c r="V11" t="s">
        <v>549</v>
      </c>
      <c r="W11" t="s">
        <v>549</v>
      </c>
      <c r="X11">
        <v>4.0000000000013358E-3</v>
      </c>
    </row>
    <row r="12" spans="1:26" x14ac:dyDescent="0.2">
      <c r="C12" t="s">
        <v>497</v>
      </c>
      <c r="D12" t="s">
        <v>490</v>
      </c>
      <c r="E12" t="s">
        <v>490</v>
      </c>
      <c r="F12" t="s">
        <v>490</v>
      </c>
      <c r="G12">
        <v>5.9550000000000001</v>
      </c>
      <c r="H12">
        <v>7.8650000000000002</v>
      </c>
      <c r="J12" t="s">
        <v>497</v>
      </c>
      <c r="K12" t="s">
        <v>490</v>
      </c>
      <c r="L12" t="s">
        <v>490</v>
      </c>
      <c r="M12" t="s">
        <v>490</v>
      </c>
      <c r="N12">
        <v>5.9470000000000001</v>
      </c>
      <c r="O12">
        <v>7.859</v>
      </c>
      <c r="Q12" s="28" t="s">
        <v>497</v>
      </c>
      <c r="V12" t="s">
        <v>550</v>
      </c>
      <c r="W12" t="s">
        <v>550</v>
      </c>
      <c r="Z12">
        <v>1.1000000000001009E-2</v>
      </c>
    </row>
    <row r="13" spans="1:26" x14ac:dyDescent="0.2">
      <c r="C13" t="s">
        <v>498</v>
      </c>
      <c r="D13">
        <v>12.505000000000001</v>
      </c>
      <c r="E13" t="s">
        <v>490</v>
      </c>
      <c r="F13" t="s">
        <v>490</v>
      </c>
      <c r="G13" t="s">
        <v>490</v>
      </c>
      <c r="H13" t="s">
        <v>490</v>
      </c>
      <c r="J13" t="s">
        <v>498</v>
      </c>
      <c r="K13">
        <v>12.523999999999999</v>
      </c>
      <c r="L13" t="s">
        <v>490</v>
      </c>
      <c r="M13" t="s">
        <v>490</v>
      </c>
      <c r="N13" t="s">
        <v>490</v>
      </c>
      <c r="O13" t="s">
        <v>490</v>
      </c>
      <c r="Q13" t="s">
        <v>498</v>
      </c>
      <c r="R13">
        <f t="shared" si="1"/>
        <v>1.8999999999998352E-2</v>
      </c>
      <c r="V13" t="s">
        <v>551</v>
      </c>
    </row>
    <row r="14" spans="1:26" x14ac:dyDescent="0.2">
      <c r="C14" t="s">
        <v>499</v>
      </c>
      <c r="D14" t="s">
        <v>490</v>
      </c>
      <c r="E14">
        <v>7.8150000000000004</v>
      </c>
      <c r="F14" t="s">
        <v>490</v>
      </c>
      <c r="G14" t="s">
        <v>490</v>
      </c>
      <c r="H14" t="s">
        <v>490</v>
      </c>
      <c r="J14" t="s">
        <v>499</v>
      </c>
      <c r="K14" t="s">
        <v>490</v>
      </c>
      <c r="L14">
        <v>7.899</v>
      </c>
      <c r="M14" t="s">
        <v>490</v>
      </c>
      <c r="N14" t="s">
        <v>490</v>
      </c>
      <c r="O14" t="s">
        <v>490</v>
      </c>
      <c r="Q14" s="14" t="s">
        <v>499</v>
      </c>
      <c r="S14" s="14">
        <f t="shared" ref="S14:S25" si="2">ABS(L14-E14)</f>
        <v>8.3999999999999631E-2</v>
      </c>
      <c r="V14" t="s">
        <v>552</v>
      </c>
    </row>
    <row r="15" spans="1:26" x14ac:dyDescent="0.2">
      <c r="C15" t="s">
        <v>500</v>
      </c>
      <c r="D15" t="s">
        <v>490</v>
      </c>
      <c r="E15" t="s">
        <v>490</v>
      </c>
      <c r="F15">
        <v>14.161</v>
      </c>
      <c r="G15">
        <v>4.9870000000000001</v>
      </c>
      <c r="H15">
        <v>7.64</v>
      </c>
      <c r="J15" t="s">
        <v>500</v>
      </c>
      <c r="K15" t="s">
        <v>490</v>
      </c>
      <c r="L15" t="s">
        <v>490</v>
      </c>
      <c r="M15">
        <v>14.141</v>
      </c>
      <c r="N15">
        <v>4.9539999999999997</v>
      </c>
      <c r="O15">
        <v>7.6230000000000002</v>
      </c>
      <c r="Q15" t="s">
        <v>500</v>
      </c>
      <c r="T15">
        <f t="shared" si="0"/>
        <v>1.9999999999999574E-2</v>
      </c>
      <c r="V15" t="s">
        <v>553</v>
      </c>
      <c r="W15" t="s">
        <v>553</v>
      </c>
    </row>
    <row r="16" spans="1:26" x14ac:dyDescent="0.2">
      <c r="C16" t="s">
        <v>503</v>
      </c>
      <c r="D16" t="s">
        <v>490</v>
      </c>
      <c r="E16" t="s">
        <v>490</v>
      </c>
      <c r="F16" t="s">
        <v>490</v>
      </c>
      <c r="G16">
        <v>5.2469999999999999</v>
      </c>
      <c r="H16">
        <v>7.7750000000000004</v>
      </c>
      <c r="J16" t="s">
        <v>503</v>
      </c>
      <c r="K16" t="s">
        <v>490</v>
      </c>
      <c r="L16" t="s">
        <v>490</v>
      </c>
      <c r="M16" t="s">
        <v>490</v>
      </c>
      <c r="N16">
        <v>5.234</v>
      </c>
      <c r="O16">
        <v>7.774</v>
      </c>
      <c r="Q16" s="28" t="s">
        <v>503</v>
      </c>
      <c r="V16" t="s">
        <v>554</v>
      </c>
    </row>
    <row r="17" spans="3:26" x14ac:dyDescent="0.2">
      <c r="C17" t="s">
        <v>586</v>
      </c>
      <c r="D17" t="s">
        <v>490</v>
      </c>
      <c r="E17" t="s">
        <v>490</v>
      </c>
      <c r="F17" t="s">
        <v>490</v>
      </c>
      <c r="G17">
        <v>5.8540000000000001</v>
      </c>
      <c r="H17">
        <v>8.016</v>
      </c>
      <c r="J17" t="s">
        <v>586</v>
      </c>
      <c r="K17" t="s">
        <v>490</v>
      </c>
      <c r="L17" t="s">
        <v>490</v>
      </c>
      <c r="M17" t="s">
        <v>490</v>
      </c>
      <c r="N17">
        <v>5.8470000000000004</v>
      </c>
      <c r="O17">
        <v>8.0120000000000005</v>
      </c>
      <c r="Q17" s="28" t="s">
        <v>586</v>
      </c>
      <c r="V17" t="s">
        <v>493</v>
      </c>
    </row>
    <row r="18" spans="3:26" x14ac:dyDescent="0.2">
      <c r="C18" t="s">
        <v>587</v>
      </c>
      <c r="D18" t="s">
        <v>490</v>
      </c>
      <c r="E18" t="s">
        <v>490</v>
      </c>
      <c r="F18" t="s">
        <v>490</v>
      </c>
      <c r="G18">
        <v>6.1219999999999999</v>
      </c>
      <c r="H18">
        <v>7.6840000000000002</v>
      </c>
      <c r="J18" t="s">
        <v>587</v>
      </c>
      <c r="K18" t="s">
        <v>490</v>
      </c>
      <c r="L18" t="s">
        <v>490</v>
      </c>
      <c r="M18" t="s">
        <v>490</v>
      </c>
      <c r="N18">
        <v>6.12</v>
      </c>
      <c r="O18">
        <v>7.681</v>
      </c>
      <c r="Q18" s="28" t="s">
        <v>587</v>
      </c>
      <c r="V18" t="s">
        <v>494</v>
      </c>
    </row>
    <row r="19" spans="3:26" x14ac:dyDescent="0.2">
      <c r="C19" t="s">
        <v>508</v>
      </c>
      <c r="D19">
        <v>9.8559999999999999</v>
      </c>
      <c r="E19" t="s">
        <v>490</v>
      </c>
      <c r="F19" t="s">
        <v>490</v>
      </c>
      <c r="G19" t="s">
        <v>490</v>
      </c>
      <c r="H19" t="s">
        <v>490</v>
      </c>
      <c r="J19" t="s">
        <v>508</v>
      </c>
      <c r="K19">
        <v>9.85</v>
      </c>
      <c r="L19" t="s">
        <v>490</v>
      </c>
      <c r="M19" t="s">
        <v>490</v>
      </c>
      <c r="N19" t="s">
        <v>490</v>
      </c>
      <c r="O19" t="s">
        <v>490</v>
      </c>
      <c r="Q19" t="s">
        <v>508</v>
      </c>
      <c r="R19">
        <f t="shared" si="1"/>
        <v>6.0000000000002274E-3</v>
      </c>
      <c r="V19" t="s">
        <v>495</v>
      </c>
    </row>
    <row r="20" spans="3:26" x14ac:dyDescent="0.2">
      <c r="C20" t="s">
        <v>509</v>
      </c>
      <c r="D20">
        <v>12.914999999999999</v>
      </c>
      <c r="E20" t="s">
        <v>490</v>
      </c>
      <c r="F20" t="s">
        <v>490</v>
      </c>
      <c r="G20" t="s">
        <v>490</v>
      </c>
      <c r="H20" t="s">
        <v>490</v>
      </c>
      <c r="J20" t="s">
        <v>509</v>
      </c>
      <c r="K20">
        <v>12.879</v>
      </c>
      <c r="L20" t="s">
        <v>490</v>
      </c>
      <c r="M20" t="s">
        <v>490</v>
      </c>
      <c r="N20" t="s">
        <v>490</v>
      </c>
      <c r="O20" t="s">
        <v>490</v>
      </c>
      <c r="Q20" s="27" t="s">
        <v>509</v>
      </c>
      <c r="R20" s="27">
        <f t="shared" si="1"/>
        <v>3.5999999999999588E-2</v>
      </c>
      <c r="V20" t="s">
        <v>496</v>
      </c>
    </row>
    <row r="21" spans="3:26" x14ac:dyDescent="0.2">
      <c r="C21" t="s">
        <v>510</v>
      </c>
      <c r="D21">
        <v>13.178000000000001</v>
      </c>
      <c r="E21" t="s">
        <v>490</v>
      </c>
      <c r="F21" t="s">
        <v>490</v>
      </c>
      <c r="G21" t="s">
        <v>490</v>
      </c>
      <c r="H21" t="s">
        <v>490</v>
      </c>
      <c r="J21" t="s">
        <v>510</v>
      </c>
      <c r="K21">
        <v>13.141</v>
      </c>
      <c r="L21" t="s">
        <v>490</v>
      </c>
      <c r="M21" t="s">
        <v>490</v>
      </c>
      <c r="N21" t="s">
        <v>490</v>
      </c>
      <c r="O21" t="s">
        <v>490</v>
      </c>
      <c r="Q21" s="27" t="s">
        <v>510</v>
      </c>
      <c r="R21" s="27">
        <f t="shared" si="1"/>
        <v>3.700000000000081E-2</v>
      </c>
      <c r="V21" t="s">
        <v>497</v>
      </c>
      <c r="W21" t="s">
        <v>497</v>
      </c>
    </row>
    <row r="22" spans="3:26" x14ac:dyDescent="0.2">
      <c r="C22" t="s">
        <v>511</v>
      </c>
      <c r="D22" t="s">
        <v>490</v>
      </c>
      <c r="E22" t="s">
        <v>490</v>
      </c>
      <c r="F22" t="s">
        <v>490</v>
      </c>
      <c r="G22">
        <v>5.2469999999999999</v>
      </c>
      <c r="H22">
        <v>7.7750000000000004</v>
      </c>
      <c r="J22" t="s">
        <v>511</v>
      </c>
      <c r="K22" t="s">
        <v>490</v>
      </c>
      <c r="L22" t="s">
        <v>490</v>
      </c>
      <c r="M22" t="s">
        <v>490</v>
      </c>
      <c r="N22">
        <v>5.234</v>
      </c>
      <c r="O22">
        <v>7.774</v>
      </c>
      <c r="Q22" s="28" t="s">
        <v>511</v>
      </c>
      <c r="V22" t="s">
        <v>498</v>
      </c>
      <c r="W22" t="s">
        <v>498</v>
      </c>
      <c r="X22">
        <v>1.8999999999998352E-2</v>
      </c>
    </row>
    <row r="23" spans="3:26" x14ac:dyDescent="0.2">
      <c r="C23" t="s">
        <v>512</v>
      </c>
      <c r="D23" t="s">
        <v>490</v>
      </c>
      <c r="E23" t="s">
        <v>490</v>
      </c>
      <c r="F23" t="s">
        <v>490</v>
      </c>
      <c r="G23">
        <v>5.827</v>
      </c>
      <c r="H23">
        <v>7.8639999999999999</v>
      </c>
      <c r="J23" t="s">
        <v>512</v>
      </c>
      <c r="K23" t="s">
        <v>490</v>
      </c>
      <c r="L23" t="s">
        <v>490</v>
      </c>
      <c r="M23" t="s">
        <v>490</v>
      </c>
      <c r="N23">
        <v>5.8410000000000002</v>
      </c>
      <c r="O23">
        <v>7.8570000000000002</v>
      </c>
      <c r="Q23" s="28" t="s">
        <v>512</v>
      </c>
      <c r="V23" t="s">
        <v>499</v>
      </c>
      <c r="W23" t="s">
        <v>499</v>
      </c>
      <c r="Y23">
        <v>8.3999999999999631E-2</v>
      </c>
    </row>
    <row r="24" spans="3:26" x14ac:dyDescent="0.2">
      <c r="C24" t="s">
        <v>513</v>
      </c>
      <c r="D24">
        <v>12.302</v>
      </c>
      <c r="E24" t="s">
        <v>490</v>
      </c>
      <c r="F24" t="s">
        <v>490</v>
      </c>
      <c r="G24" t="s">
        <v>490</v>
      </c>
      <c r="H24" t="s">
        <v>490</v>
      </c>
      <c r="J24" t="s">
        <v>513</v>
      </c>
      <c r="K24">
        <v>12.151999999999999</v>
      </c>
      <c r="L24" t="s">
        <v>490</v>
      </c>
      <c r="M24" t="s">
        <v>490</v>
      </c>
      <c r="N24" t="s">
        <v>490</v>
      </c>
      <c r="O24" t="s">
        <v>490</v>
      </c>
      <c r="Q24" s="14" t="s">
        <v>513</v>
      </c>
      <c r="R24" s="14">
        <f t="shared" si="1"/>
        <v>0.15000000000000036</v>
      </c>
      <c r="V24" t="s">
        <v>500</v>
      </c>
      <c r="W24" t="s">
        <v>500</v>
      </c>
      <c r="Z24">
        <v>1.9999999999999574E-2</v>
      </c>
    </row>
    <row r="25" spans="3:26" x14ac:dyDescent="0.2">
      <c r="C25" t="s">
        <v>514</v>
      </c>
      <c r="D25" t="s">
        <v>490</v>
      </c>
      <c r="E25">
        <v>7.8</v>
      </c>
      <c r="F25" t="s">
        <v>490</v>
      </c>
      <c r="G25" t="s">
        <v>490</v>
      </c>
      <c r="H25" t="s">
        <v>490</v>
      </c>
      <c r="J25" t="s">
        <v>514</v>
      </c>
      <c r="K25" t="s">
        <v>490</v>
      </c>
      <c r="L25">
        <v>7.899</v>
      </c>
      <c r="M25" t="s">
        <v>490</v>
      </c>
      <c r="N25" t="s">
        <v>490</v>
      </c>
      <c r="O25" t="s">
        <v>490</v>
      </c>
      <c r="Q25" s="14" t="s">
        <v>514</v>
      </c>
      <c r="S25" s="14">
        <f t="shared" si="2"/>
        <v>9.9000000000000199E-2</v>
      </c>
      <c r="V25" t="s">
        <v>501</v>
      </c>
    </row>
    <row r="26" spans="3:26" x14ac:dyDescent="0.2">
      <c r="C26" t="s">
        <v>515</v>
      </c>
      <c r="D26" t="s">
        <v>490</v>
      </c>
      <c r="E26" t="s">
        <v>490</v>
      </c>
      <c r="F26">
        <v>14.058999999999999</v>
      </c>
      <c r="G26">
        <v>4.9690000000000003</v>
      </c>
      <c r="H26">
        <v>7.64</v>
      </c>
      <c r="J26" t="s">
        <v>515</v>
      </c>
      <c r="K26" t="s">
        <v>490</v>
      </c>
      <c r="L26" t="s">
        <v>490</v>
      </c>
      <c r="M26">
        <v>14.134</v>
      </c>
      <c r="N26">
        <v>4.9530000000000003</v>
      </c>
      <c r="O26">
        <v>7.6230000000000002</v>
      </c>
      <c r="Q26" s="14" t="s">
        <v>515</v>
      </c>
      <c r="T26" s="14">
        <f t="shared" si="0"/>
        <v>7.5000000000001066E-2</v>
      </c>
      <c r="V26" t="s">
        <v>502</v>
      </c>
    </row>
    <row r="27" spans="3:26" x14ac:dyDescent="0.2">
      <c r="C27" t="s">
        <v>588</v>
      </c>
      <c r="D27" t="s">
        <v>490</v>
      </c>
      <c r="E27" t="s">
        <v>490</v>
      </c>
      <c r="F27" t="s">
        <v>490</v>
      </c>
      <c r="G27">
        <v>6.0019999999999998</v>
      </c>
      <c r="H27">
        <v>7.7480000000000002</v>
      </c>
      <c r="Q27" s="28" t="s">
        <v>588</v>
      </c>
      <c r="V27" t="s">
        <v>503</v>
      </c>
      <c r="W27" t="s">
        <v>503</v>
      </c>
    </row>
    <row r="28" spans="3:26" x14ac:dyDescent="0.2">
      <c r="C28" t="s">
        <v>559</v>
      </c>
      <c r="D28">
        <v>12.631</v>
      </c>
      <c r="E28" t="s">
        <v>490</v>
      </c>
      <c r="F28" t="s">
        <v>490</v>
      </c>
      <c r="G28" t="s">
        <v>490</v>
      </c>
      <c r="H28" t="s">
        <v>490</v>
      </c>
      <c r="J28" t="s">
        <v>559</v>
      </c>
      <c r="K28">
        <v>12.613</v>
      </c>
      <c r="L28" t="s">
        <v>490</v>
      </c>
      <c r="M28" t="s">
        <v>490</v>
      </c>
      <c r="N28" t="s">
        <v>490</v>
      </c>
      <c r="O28" t="s">
        <v>490</v>
      </c>
      <c r="Q28" t="s">
        <v>559</v>
      </c>
      <c r="R28">
        <f>ABS(K28-D28)</f>
        <v>1.8000000000000682E-2</v>
      </c>
      <c r="V28" t="s">
        <v>504</v>
      </c>
    </row>
    <row r="29" spans="3:26" x14ac:dyDescent="0.2">
      <c r="C29" t="s">
        <v>560</v>
      </c>
      <c r="D29">
        <v>13.364000000000001</v>
      </c>
      <c r="E29" t="s">
        <v>490</v>
      </c>
      <c r="F29" t="s">
        <v>490</v>
      </c>
      <c r="G29" t="s">
        <v>490</v>
      </c>
      <c r="H29" t="s">
        <v>490</v>
      </c>
      <c r="J29" t="s">
        <v>560</v>
      </c>
      <c r="K29" t="s">
        <v>589</v>
      </c>
      <c r="L29" t="s">
        <v>490</v>
      </c>
      <c r="M29" t="s">
        <v>490</v>
      </c>
      <c r="N29" t="s">
        <v>490</v>
      </c>
      <c r="O29" t="s">
        <v>490</v>
      </c>
      <c r="Q29" t="s">
        <v>560</v>
      </c>
      <c r="R29" s="14"/>
      <c r="V29" t="s">
        <v>505</v>
      </c>
    </row>
    <row r="30" spans="3:26" x14ac:dyDescent="0.2">
      <c r="C30" t="s">
        <v>564</v>
      </c>
      <c r="D30">
        <v>12.333</v>
      </c>
      <c r="J30" t="s">
        <v>564</v>
      </c>
      <c r="K30">
        <v>12.372</v>
      </c>
      <c r="Q30" s="27" t="s">
        <v>564</v>
      </c>
      <c r="R30" s="27">
        <f>ABS(K30-D30)</f>
        <v>3.8999999999999702E-2</v>
      </c>
      <c r="V30" t="s">
        <v>506</v>
      </c>
      <c r="W30" t="s">
        <v>586</v>
      </c>
    </row>
    <row r="31" spans="3:26" x14ac:dyDescent="0.2">
      <c r="C31" t="s">
        <v>565</v>
      </c>
      <c r="D31">
        <v>11.423</v>
      </c>
      <c r="E31" t="s">
        <v>490</v>
      </c>
      <c r="F31" t="s">
        <v>490</v>
      </c>
      <c r="G31" t="s">
        <v>490</v>
      </c>
      <c r="H31" t="s">
        <v>490</v>
      </c>
      <c r="J31" t="s">
        <v>565</v>
      </c>
      <c r="K31">
        <v>11.426</v>
      </c>
      <c r="L31" t="s">
        <v>490</v>
      </c>
      <c r="M31" t="s">
        <v>490</v>
      </c>
      <c r="N31" t="s">
        <v>490</v>
      </c>
      <c r="O31" t="s">
        <v>490</v>
      </c>
      <c r="Q31" t="s">
        <v>565</v>
      </c>
      <c r="R31">
        <f t="shared" ref="R31:R35" si="3">ABS(K31-D31)</f>
        <v>3.0000000000001137E-3</v>
      </c>
      <c r="V31" t="s">
        <v>507</v>
      </c>
      <c r="W31" t="s">
        <v>587</v>
      </c>
    </row>
    <row r="32" spans="3:26" x14ac:dyDescent="0.2">
      <c r="C32" t="s">
        <v>566</v>
      </c>
      <c r="D32" t="s">
        <v>490</v>
      </c>
      <c r="E32" t="s">
        <v>490</v>
      </c>
      <c r="F32" t="s">
        <v>490</v>
      </c>
      <c r="G32">
        <v>5.3250000000000002</v>
      </c>
      <c r="H32">
        <v>7.5919999999999996</v>
      </c>
      <c r="J32" t="s">
        <v>566</v>
      </c>
      <c r="K32" t="s">
        <v>490</v>
      </c>
      <c r="L32" t="s">
        <v>490</v>
      </c>
      <c r="M32" t="s">
        <v>490</v>
      </c>
      <c r="N32">
        <v>5.3259999999999996</v>
      </c>
      <c r="O32">
        <v>7.59</v>
      </c>
      <c r="Q32" s="28" t="s">
        <v>566</v>
      </c>
      <c r="V32" t="s">
        <v>508</v>
      </c>
      <c r="W32" t="s">
        <v>508</v>
      </c>
      <c r="X32">
        <v>6.0000000000002274E-3</v>
      </c>
    </row>
    <row r="33" spans="3:26" x14ac:dyDescent="0.2">
      <c r="C33" t="s">
        <v>567</v>
      </c>
      <c r="D33">
        <v>10.302</v>
      </c>
      <c r="E33" t="s">
        <v>490</v>
      </c>
      <c r="F33" t="s">
        <v>490</v>
      </c>
      <c r="G33" t="s">
        <v>490</v>
      </c>
      <c r="H33" t="s">
        <v>490</v>
      </c>
      <c r="J33" t="s">
        <v>567</v>
      </c>
      <c r="K33">
        <v>10.302</v>
      </c>
      <c r="L33" t="s">
        <v>490</v>
      </c>
      <c r="M33" t="s">
        <v>490</v>
      </c>
      <c r="N33" t="s">
        <v>490</v>
      </c>
      <c r="O33" t="s">
        <v>490</v>
      </c>
      <c r="Q33" t="s">
        <v>567</v>
      </c>
      <c r="R33">
        <f t="shared" si="3"/>
        <v>0</v>
      </c>
      <c r="V33" t="s">
        <v>509</v>
      </c>
      <c r="W33" t="s">
        <v>509</v>
      </c>
      <c r="X33">
        <v>3.5999999999999588E-2</v>
      </c>
    </row>
    <row r="34" spans="3:26" x14ac:dyDescent="0.2">
      <c r="C34" t="s">
        <v>568</v>
      </c>
      <c r="D34">
        <v>12.824999999999999</v>
      </c>
      <c r="E34" t="s">
        <v>490</v>
      </c>
      <c r="F34" t="s">
        <v>490</v>
      </c>
      <c r="G34" t="s">
        <v>490</v>
      </c>
      <c r="H34" t="s">
        <v>490</v>
      </c>
      <c r="J34" t="s">
        <v>568</v>
      </c>
      <c r="K34">
        <v>12.817</v>
      </c>
      <c r="L34" t="s">
        <v>490</v>
      </c>
      <c r="M34" t="s">
        <v>490</v>
      </c>
      <c r="N34" t="s">
        <v>490</v>
      </c>
      <c r="O34" t="s">
        <v>490</v>
      </c>
      <c r="Q34" t="s">
        <v>568</v>
      </c>
      <c r="R34">
        <f t="shared" si="3"/>
        <v>7.9999999999991189E-3</v>
      </c>
      <c r="V34" t="s">
        <v>510</v>
      </c>
      <c r="W34" t="s">
        <v>510</v>
      </c>
      <c r="X34">
        <v>3.700000000000081E-2</v>
      </c>
    </row>
    <row r="35" spans="3:26" x14ac:dyDescent="0.2">
      <c r="C35" t="s">
        <v>590</v>
      </c>
      <c r="D35">
        <v>11.544</v>
      </c>
      <c r="E35" t="s">
        <v>490</v>
      </c>
      <c r="F35" t="s">
        <v>490</v>
      </c>
      <c r="G35" t="s">
        <v>490</v>
      </c>
      <c r="H35" t="s">
        <v>490</v>
      </c>
      <c r="J35" t="s">
        <v>590</v>
      </c>
      <c r="K35">
        <v>11.538</v>
      </c>
      <c r="L35" t="s">
        <v>490</v>
      </c>
      <c r="M35" t="s">
        <v>490</v>
      </c>
      <c r="N35" t="s">
        <v>490</v>
      </c>
      <c r="O35" t="s">
        <v>490</v>
      </c>
      <c r="Q35" t="s">
        <v>590</v>
      </c>
      <c r="R35">
        <f t="shared" si="3"/>
        <v>6.0000000000002274E-3</v>
      </c>
      <c r="V35" t="s">
        <v>511</v>
      </c>
      <c r="W35" t="s">
        <v>511</v>
      </c>
    </row>
    <row r="36" spans="3:26" x14ac:dyDescent="0.2">
      <c r="C36" t="s">
        <v>591</v>
      </c>
      <c r="D36" t="s">
        <v>490</v>
      </c>
      <c r="E36" t="s">
        <v>490</v>
      </c>
      <c r="F36">
        <v>14.374000000000001</v>
      </c>
      <c r="G36">
        <v>5.2149999999999999</v>
      </c>
      <c r="H36">
        <v>7.4870000000000001</v>
      </c>
      <c r="J36" t="s">
        <v>591</v>
      </c>
      <c r="K36" t="s">
        <v>490</v>
      </c>
      <c r="L36" t="s">
        <v>490</v>
      </c>
      <c r="M36">
        <v>14.372</v>
      </c>
      <c r="N36" t="s">
        <v>490</v>
      </c>
      <c r="O36" t="s">
        <v>490</v>
      </c>
      <c r="Q36" t="s">
        <v>591</v>
      </c>
      <c r="T36">
        <f>ABS(M36-F36)</f>
        <v>2.0000000000006679E-3</v>
      </c>
      <c r="V36" t="s">
        <v>512</v>
      </c>
      <c r="W36" t="s">
        <v>512</v>
      </c>
    </row>
    <row r="37" spans="3:26" x14ac:dyDescent="0.2">
      <c r="C37" t="s">
        <v>592</v>
      </c>
      <c r="D37" t="s">
        <v>490</v>
      </c>
      <c r="E37" t="s">
        <v>490</v>
      </c>
      <c r="F37" t="s">
        <v>490</v>
      </c>
      <c r="G37">
        <v>5.6120000000000001</v>
      </c>
      <c r="H37">
        <v>7.952</v>
      </c>
      <c r="J37" t="s">
        <v>592</v>
      </c>
      <c r="K37" t="s">
        <v>490</v>
      </c>
      <c r="L37" t="s">
        <v>490</v>
      </c>
      <c r="M37" t="s">
        <v>490</v>
      </c>
      <c r="N37">
        <v>5.6070000000000002</v>
      </c>
      <c r="O37">
        <v>7.9489999999999998</v>
      </c>
      <c r="Q37" s="28" t="s">
        <v>592</v>
      </c>
      <c r="V37" t="s">
        <v>513</v>
      </c>
      <c r="W37" t="s">
        <v>513</v>
      </c>
      <c r="X37">
        <v>0.15000000000000036</v>
      </c>
    </row>
    <row r="38" spans="3:26" x14ac:dyDescent="0.2">
      <c r="V38" t="s">
        <v>514</v>
      </c>
      <c r="W38" t="s">
        <v>514</v>
      </c>
      <c r="Y38">
        <v>9.9000000000000199E-2</v>
      </c>
    </row>
    <row r="39" spans="3:26" x14ac:dyDescent="0.2">
      <c r="Q39" t="s">
        <v>147</v>
      </c>
      <c r="R39" s="27">
        <f>AVERAGE(R4:T37)</f>
        <v>2.756521739130444E-2</v>
      </c>
      <c r="V39" t="s">
        <v>515</v>
      </c>
      <c r="W39" t="s">
        <v>515</v>
      </c>
      <c r="Z39">
        <v>7.5000000000001066E-2</v>
      </c>
    </row>
    <row r="40" spans="3:26" x14ac:dyDescent="0.2">
      <c r="Q40" t="s">
        <v>141</v>
      </c>
      <c r="R40">
        <f>STDEV(R4:T37)</f>
        <v>3.8824577603458373E-2</v>
      </c>
      <c r="V40" t="s">
        <v>516</v>
      </c>
    </row>
    <row r="41" spans="3:26" x14ac:dyDescent="0.2">
      <c r="Q41" t="s">
        <v>142</v>
      </c>
      <c r="R41" s="14">
        <f>R40+R39</f>
        <v>6.6389794994762816E-2</v>
      </c>
      <c r="V41" t="s">
        <v>517</v>
      </c>
    </row>
    <row r="42" spans="3:26" x14ac:dyDescent="0.2">
      <c r="Q42" t="s">
        <v>521</v>
      </c>
      <c r="R42" s="15">
        <f>R39+0.5*R40</f>
        <v>4.6977506193033626E-2</v>
      </c>
      <c r="V42" t="s">
        <v>518</v>
      </c>
    </row>
    <row r="43" spans="3:26" x14ac:dyDescent="0.2">
      <c r="V43" t="s">
        <v>519</v>
      </c>
    </row>
    <row r="44" spans="3:26" x14ac:dyDescent="0.2">
      <c r="V44" t="s">
        <v>588</v>
      </c>
      <c r="W44" t="s">
        <v>588</v>
      </c>
    </row>
    <row r="45" spans="3:26" x14ac:dyDescent="0.2">
      <c r="V45" t="s">
        <v>593</v>
      </c>
    </row>
    <row r="46" spans="3:26" x14ac:dyDescent="0.2">
      <c r="V46" t="s">
        <v>559</v>
      </c>
      <c r="W46" t="s">
        <v>559</v>
      </c>
      <c r="X46">
        <v>1.8000000000000682E-2</v>
      </c>
    </row>
    <row r="47" spans="3:26" x14ac:dyDescent="0.2">
      <c r="V47" t="s">
        <v>560</v>
      </c>
      <c r="W47" t="s">
        <v>560</v>
      </c>
    </row>
    <row r="48" spans="3:26" x14ac:dyDescent="0.2">
      <c r="V48" t="s">
        <v>561</v>
      </c>
    </row>
    <row r="49" spans="22:26" x14ac:dyDescent="0.2">
      <c r="V49" t="s">
        <v>562</v>
      </c>
    </row>
    <row r="50" spans="22:26" x14ac:dyDescent="0.2">
      <c r="V50" t="s">
        <v>563</v>
      </c>
    </row>
    <row r="51" spans="22:26" x14ac:dyDescent="0.2">
      <c r="V51" t="s">
        <v>564</v>
      </c>
      <c r="W51" t="s">
        <v>564</v>
      </c>
      <c r="X51">
        <v>3.8999999999999702E-2</v>
      </c>
    </row>
    <row r="52" spans="22:26" x14ac:dyDescent="0.2">
      <c r="V52" t="s">
        <v>565</v>
      </c>
      <c r="W52" t="s">
        <v>565</v>
      </c>
      <c r="X52">
        <v>3.0000000000001137E-3</v>
      </c>
    </row>
    <row r="53" spans="22:26" x14ac:dyDescent="0.2">
      <c r="V53" t="s">
        <v>566</v>
      </c>
      <c r="W53" t="s">
        <v>566</v>
      </c>
    </row>
    <row r="54" spans="22:26" x14ac:dyDescent="0.2">
      <c r="V54" t="s">
        <v>567</v>
      </c>
      <c r="W54" t="s">
        <v>567</v>
      </c>
      <c r="X54">
        <v>0</v>
      </c>
    </row>
    <row r="55" spans="22:26" x14ac:dyDescent="0.2">
      <c r="V55" t="s">
        <v>568</v>
      </c>
      <c r="W55" t="s">
        <v>568</v>
      </c>
      <c r="X55">
        <v>7.9999999999991189E-3</v>
      </c>
    </row>
    <row r="56" spans="22:26" x14ac:dyDescent="0.2">
      <c r="V56" t="s">
        <v>590</v>
      </c>
      <c r="W56" t="s">
        <v>590</v>
      </c>
      <c r="X56">
        <v>6.0000000000002274E-3</v>
      </c>
    </row>
    <row r="57" spans="22:26" x14ac:dyDescent="0.2">
      <c r="V57" t="s">
        <v>591</v>
      </c>
      <c r="W57" t="s">
        <v>591</v>
      </c>
      <c r="Z57">
        <v>2.0000000000006679E-3</v>
      </c>
    </row>
    <row r="58" spans="22:26" x14ac:dyDescent="0.2">
      <c r="V58" t="s">
        <v>592</v>
      </c>
      <c r="W58" t="s">
        <v>592</v>
      </c>
    </row>
    <row r="59" spans="22:26" x14ac:dyDescent="0.2">
      <c r="V59" t="s">
        <v>594</v>
      </c>
    </row>
    <row r="60" spans="22:26" x14ac:dyDescent="0.2">
      <c r="V60" t="s">
        <v>595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CE11DF-0471-B543-99D6-AD0BA540EBB7}">
  <dimension ref="A1:AC48"/>
  <sheetViews>
    <sheetView workbookViewId="0">
      <selection sqref="A1:XFD1048576"/>
    </sheetView>
  </sheetViews>
  <sheetFormatPr baseColWidth="10" defaultRowHeight="16" x14ac:dyDescent="0.2"/>
  <sheetData>
    <row r="1" spans="1:29" x14ac:dyDescent="0.2">
      <c r="A1" t="s">
        <v>596</v>
      </c>
      <c r="C1" t="s">
        <v>597</v>
      </c>
      <c r="K1" t="s">
        <v>598</v>
      </c>
      <c r="U1" t="s">
        <v>466</v>
      </c>
      <c r="Z1" t="s">
        <v>540</v>
      </c>
    </row>
    <row r="2" spans="1:29" x14ac:dyDescent="0.2">
      <c r="A2" t="s">
        <v>467</v>
      </c>
      <c r="B2" s="14"/>
      <c r="D2" t="s">
        <v>468</v>
      </c>
      <c r="E2" t="s">
        <v>470</v>
      </c>
      <c r="F2" t="s">
        <v>473</v>
      </c>
      <c r="G2" t="s">
        <v>475</v>
      </c>
      <c r="H2" t="s">
        <v>476</v>
      </c>
      <c r="I2" t="s">
        <v>477</v>
      </c>
      <c r="L2" t="s">
        <v>468</v>
      </c>
      <c r="M2" t="s">
        <v>470</v>
      </c>
      <c r="N2" t="s">
        <v>473</v>
      </c>
      <c r="Q2" t="s">
        <v>481</v>
      </c>
      <c r="R2" t="s">
        <v>483</v>
      </c>
      <c r="S2" t="s">
        <v>484</v>
      </c>
      <c r="V2" t="s">
        <v>481</v>
      </c>
      <c r="W2" t="s">
        <v>483</v>
      </c>
      <c r="X2" t="s">
        <v>484</v>
      </c>
      <c r="AA2" t="s">
        <v>481</v>
      </c>
      <c r="AB2" t="s">
        <v>483</v>
      </c>
      <c r="AC2" t="s">
        <v>484</v>
      </c>
    </row>
    <row r="3" spans="1:29" x14ac:dyDescent="0.2">
      <c r="A3" s="18" t="s">
        <v>579</v>
      </c>
      <c r="C3" t="s">
        <v>599</v>
      </c>
      <c r="D3">
        <v>12.423</v>
      </c>
      <c r="E3" t="s">
        <v>490</v>
      </c>
      <c r="F3" t="s">
        <v>490</v>
      </c>
      <c r="G3" t="s">
        <v>490</v>
      </c>
      <c r="H3" t="s">
        <v>490</v>
      </c>
      <c r="I3" t="s">
        <v>490</v>
      </c>
      <c r="K3" t="s">
        <v>599</v>
      </c>
      <c r="L3">
        <v>12.446999999999999</v>
      </c>
      <c r="M3" t="s">
        <v>490</v>
      </c>
      <c r="N3" t="s">
        <v>490</v>
      </c>
      <c r="P3" t="s">
        <v>599</v>
      </c>
      <c r="Q3">
        <f>ABS(L3-D3)</f>
        <v>2.3999999999999133E-2</v>
      </c>
      <c r="U3" s="8" t="s">
        <v>599</v>
      </c>
      <c r="V3" s="8">
        <v>2.3999999999999133E-2</v>
      </c>
      <c r="Z3" t="s">
        <v>600</v>
      </c>
    </row>
    <row r="4" spans="1:29" x14ac:dyDescent="0.2">
      <c r="A4" t="s">
        <v>545</v>
      </c>
      <c r="D4">
        <v>2E-3</v>
      </c>
      <c r="E4" t="s">
        <v>490</v>
      </c>
      <c r="F4" t="s">
        <v>490</v>
      </c>
      <c r="G4" t="s">
        <v>490</v>
      </c>
      <c r="H4" t="s">
        <v>490</v>
      </c>
      <c r="I4" t="s">
        <v>490</v>
      </c>
      <c r="L4">
        <v>0</v>
      </c>
      <c r="M4" t="s">
        <v>490</v>
      </c>
      <c r="N4" t="s">
        <v>490</v>
      </c>
      <c r="U4" t="s">
        <v>601</v>
      </c>
      <c r="W4">
        <v>9.0000000000003411E-3</v>
      </c>
      <c r="Z4" t="s">
        <v>602</v>
      </c>
    </row>
    <row r="5" spans="1:29" x14ac:dyDescent="0.2">
      <c r="C5" t="s">
        <v>601</v>
      </c>
      <c r="D5" t="s">
        <v>490</v>
      </c>
      <c r="E5">
        <v>7.6909999999999998</v>
      </c>
      <c r="F5" t="s">
        <v>490</v>
      </c>
      <c r="G5" t="s">
        <v>490</v>
      </c>
      <c r="H5" t="s">
        <v>490</v>
      </c>
      <c r="I5" t="s">
        <v>490</v>
      </c>
      <c r="K5" t="s">
        <v>601</v>
      </c>
      <c r="L5" t="s">
        <v>490</v>
      </c>
      <c r="M5">
        <v>7.7</v>
      </c>
      <c r="N5" t="s">
        <v>490</v>
      </c>
      <c r="P5" t="s">
        <v>601</v>
      </c>
      <c r="R5">
        <f>ABS(M5-E5)</f>
        <v>9.0000000000003411E-3</v>
      </c>
      <c r="U5" t="s">
        <v>584</v>
      </c>
      <c r="W5">
        <v>1.6000000000000014E-2</v>
      </c>
      <c r="Z5" t="s">
        <v>603</v>
      </c>
    </row>
    <row r="6" spans="1:29" x14ac:dyDescent="0.2">
      <c r="D6" t="s">
        <v>490</v>
      </c>
      <c r="E6">
        <v>4.0000000000000001E-3</v>
      </c>
      <c r="F6" t="s">
        <v>490</v>
      </c>
      <c r="G6" t="s">
        <v>490</v>
      </c>
      <c r="H6" t="s">
        <v>490</v>
      </c>
      <c r="I6" t="s">
        <v>490</v>
      </c>
      <c r="L6" t="s">
        <v>490</v>
      </c>
      <c r="M6">
        <v>0</v>
      </c>
      <c r="N6" t="s">
        <v>490</v>
      </c>
      <c r="U6" s="21" t="s">
        <v>585</v>
      </c>
      <c r="X6" s="21">
        <v>4.8999999999999488E-2</v>
      </c>
      <c r="Z6" t="s">
        <v>604</v>
      </c>
    </row>
    <row r="7" spans="1:29" x14ac:dyDescent="0.2">
      <c r="C7" t="s">
        <v>584</v>
      </c>
      <c r="D7" t="s">
        <v>490</v>
      </c>
      <c r="E7">
        <v>7.3639999999999999</v>
      </c>
      <c r="F7" t="s">
        <v>490</v>
      </c>
      <c r="G7" t="s">
        <v>490</v>
      </c>
      <c r="H7" t="s">
        <v>490</v>
      </c>
      <c r="I7" t="s">
        <v>490</v>
      </c>
      <c r="K7" t="s">
        <v>584</v>
      </c>
      <c r="L7" t="s">
        <v>490</v>
      </c>
      <c r="M7">
        <v>7.3479999999999999</v>
      </c>
      <c r="N7" t="s">
        <v>490</v>
      </c>
      <c r="P7" t="s">
        <v>584</v>
      </c>
      <c r="R7">
        <f>ABS(M7-E7)</f>
        <v>1.6000000000000014E-2</v>
      </c>
      <c r="U7" t="s">
        <v>547</v>
      </c>
      <c r="X7">
        <v>3.0000000000001137E-3</v>
      </c>
      <c r="Z7" t="s">
        <v>605</v>
      </c>
    </row>
    <row r="8" spans="1:29" x14ac:dyDescent="0.2">
      <c r="D8" t="s">
        <v>490</v>
      </c>
      <c r="E8">
        <v>1.5E-3</v>
      </c>
      <c r="F8" t="s">
        <v>490</v>
      </c>
      <c r="G8" t="s">
        <v>490</v>
      </c>
      <c r="H8" t="s">
        <v>490</v>
      </c>
      <c r="I8" t="s">
        <v>490</v>
      </c>
      <c r="L8" t="s">
        <v>490</v>
      </c>
      <c r="M8">
        <v>0</v>
      </c>
      <c r="N8" t="s">
        <v>490</v>
      </c>
      <c r="U8" t="s">
        <v>549</v>
      </c>
      <c r="V8">
        <v>1.0999999999999233E-2</v>
      </c>
      <c r="Z8" t="s">
        <v>606</v>
      </c>
    </row>
    <row r="9" spans="1:29" x14ac:dyDescent="0.2">
      <c r="C9" t="s">
        <v>585</v>
      </c>
      <c r="D9" t="s">
        <v>490</v>
      </c>
      <c r="E9" t="s">
        <v>490</v>
      </c>
      <c r="F9">
        <v>11.962999999999999</v>
      </c>
      <c r="G9" t="s">
        <v>490</v>
      </c>
      <c r="H9" t="s">
        <v>490</v>
      </c>
      <c r="I9" t="s">
        <v>490</v>
      </c>
      <c r="K9" t="s">
        <v>585</v>
      </c>
      <c r="L9" t="s">
        <v>490</v>
      </c>
      <c r="M9" t="s">
        <v>490</v>
      </c>
      <c r="N9">
        <v>11.914</v>
      </c>
      <c r="P9" t="s">
        <v>585</v>
      </c>
      <c r="S9">
        <f>ABS(N9-F9)</f>
        <v>4.8999999999999488E-2</v>
      </c>
      <c r="U9" t="s">
        <v>550</v>
      </c>
      <c r="X9">
        <v>1.6000000000000014E-2</v>
      </c>
      <c r="Z9" s="20" t="s">
        <v>599</v>
      </c>
      <c r="AA9" s="20">
        <v>2.3999999999999133E-2</v>
      </c>
    </row>
    <row r="10" spans="1:29" x14ac:dyDescent="0.2">
      <c r="D10" t="s">
        <v>490</v>
      </c>
      <c r="E10" t="s">
        <v>490</v>
      </c>
      <c r="F10">
        <v>5.9999999999999995E-4</v>
      </c>
      <c r="G10" t="s">
        <v>490</v>
      </c>
      <c r="H10" t="s">
        <v>490</v>
      </c>
      <c r="I10" t="s">
        <v>490</v>
      </c>
      <c r="L10" t="s">
        <v>490</v>
      </c>
      <c r="M10" t="s">
        <v>490</v>
      </c>
      <c r="N10">
        <v>1.9E-3</v>
      </c>
      <c r="U10" t="s">
        <v>553</v>
      </c>
      <c r="Z10" t="s">
        <v>601</v>
      </c>
      <c r="AB10">
        <v>9.0000000000003411E-3</v>
      </c>
    </row>
    <row r="11" spans="1:29" x14ac:dyDescent="0.2">
      <c r="C11" t="s">
        <v>547</v>
      </c>
      <c r="D11" t="s">
        <v>490</v>
      </c>
      <c r="E11" t="s">
        <v>490</v>
      </c>
      <c r="F11">
        <v>11.695</v>
      </c>
      <c r="G11" t="s">
        <v>490</v>
      </c>
      <c r="H11" t="s">
        <v>490</v>
      </c>
      <c r="I11" t="s">
        <v>490</v>
      </c>
      <c r="K11" t="s">
        <v>547</v>
      </c>
      <c r="L11" t="s">
        <v>490</v>
      </c>
      <c r="M11" t="s">
        <v>490</v>
      </c>
      <c r="N11">
        <v>11.698</v>
      </c>
      <c r="P11" t="s">
        <v>547</v>
      </c>
      <c r="S11">
        <f>ABS(N11-F11)</f>
        <v>3.0000000000001137E-3</v>
      </c>
      <c r="U11" t="s">
        <v>558</v>
      </c>
      <c r="V11">
        <v>1.0000000000012221E-3</v>
      </c>
      <c r="Z11" t="s">
        <v>607</v>
      </c>
    </row>
    <row r="12" spans="1:29" x14ac:dyDescent="0.2">
      <c r="D12" t="s">
        <v>490</v>
      </c>
      <c r="E12" t="s">
        <v>490</v>
      </c>
      <c r="F12">
        <v>2.5999999999999999E-3</v>
      </c>
      <c r="G12" t="s">
        <v>490</v>
      </c>
      <c r="H12" t="s">
        <v>490</v>
      </c>
      <c r="I12" t="s">
        <v>490</v>
      </c>
      <c r="L12" t="s">
        <v>490</v>
      </c>
      <c r="M12" t="s">
        <v>490</v>
      </c>
      <c r="N12">
        <v>2.2000000000000001E-3</v>
      </c>
      <c r="U12" t="s">
        <v>559</v>
      </c>
      <c r="V12">
        <v>6.0000000000002274E-3</v>
      </c>
      <c r="Z12" t="s">
        <v>584</v>
      </c>
      <c r="AB12">
        <v>1.6000000000000014E-2</v>
      </c>
    </row>
    <row r="13" spans="1:29" x14ac:dyDescent="0.2">
      <c r="C13" t="s">
        <v>548</v>
      </c>
      <c r="D13" t="s">
        <v>490</v>
      </c>
      <c r="E13" t="s">
        <v>490</v>
      </c>
      <c r="F13">
        <v>12.002000000000001</v>
      </c>
      <c r="G13" t="s">
        <v>490</v>
      </c>
      <c r="H13" t="s">
        <v>490</v>
      </c>
      <c r="I13" t="s">
        <v>490</v>
      </c>
      <c r="P13" t="s">
        <v>548</v>
      </c>
      <c r="U13" t="s">
        <v>560</v>
      </c>
      <c r="V13">
        <v>9.0000000000003411E-3</v>
      </c>
      <c r="Z13" s="21" t="s">
        <v>585</v>
      </c>
      <c r="AC13" s="21">
        <v>4.8999999999999488E-2</v>
      </c>
    </row>
    <row r="14" spans="1:29" x14ac:dyDescent="0.2">
      <c r="D14" t="s">
        <v>490</v>
      </c>
      <c r="E14" t="s">
        <v>490</v>
      </c>
      <c r="F14">
        <v>1.5E-3</v>
      </c>
      <c r="G14" t="s">
        <v>490</v>
      </c>
      <c r="H14" t="s">
        <v>490</v>
      </c>
      <c r="I14" t="s">
        <v>490</v>
      </c>
      <c r="U14" s="20" t="s">
        <v>564</v>
      </c>
      <c r="V14" s="20">
        <v>2.8999999999999915E-2</v>
      </c>
      <c r="Z14" t="s">
        <v>546</v>
      </c>
      <c r="AC14" s="19"/>
    </row>
    <row r="15" spans="1:29" x14ac:dyDescent="0.2">
      <c r="C15" t="s">
        <v>549</v>
      </c>
      <c r="D15">
        <v>12.943</v>
      </c>
      <c r="E15" t="s">
        <v>490</v>
      </c>
      <c r="F15" t="s">
        <v>490</v>
      </c>
      <c r="G15" t="s">
        <v>490</v>
      </c>
      <c r="H15" t="s">
        <v>490</v>
      </c>
      <c r="I15" t="s">
        <v>490</v>
      </c>
      <c r="K15" t="s">
        <v>549</v>
      </c>
      <c r="L15">
        <v>12.932</v>
      </c>
      <c r="M15" t="s">
        <v>490</v>
      </c>
      <c r="N15" t="s">
        <v>490</v>
      </c>
      <c r="P15" t="s">
        <v>549</v>
      </c>
      <c r="Q15">
        <f>ABS(L15-D15)</f>
        <v>1.0999999999999233E-2</v>
      </c>
      <c r="U15" t="s">
        <v>565</v>
      </c>
      <c r="V15">
        <v>6.9999999999996732E-3</v>
      </c>
      <c r="Z15" t="s">
        <v>547</v>
      </c>
      <c r="AC15">
        <v>3.0000000000001137E-3</v>
      </c>
    </row>
    <row r="16" spans="1:29" x14ac:dyDescent="0.2">
      <c r="D16">
        <v>3.0999999999999999E-3</v>
      </c>
      <c r="E16" t="s">
        <v>490</v>
      </c>
      <c r="F16" t="s">
        <v>490</v>
      </c>
      <c r="G16" t="s">
        <v>490</v>
      </c>
      <c r="H16" t="s">
        <v>490</v>
      </c>
      <c r="I16" t="s">
        <v>490</v>
      </c>
      <c r="L16">
        <v>1.2999999999999999E-3</v>
      </c>
      <c r="M16" t="s">
        <v>490</v>
      </c>
      <c r="N16" t="s">
        <v>490</v>
      </c>
      <c r="U16" t="s">
        <v>567</v>
      </c>
      <c r="V16">
        <v>5.999999999998451E-3</v>
      </c>
      <c r="Z16" t="s">
        <v>549</v>
      </c>
      <c r="AA16">
        <v>1.0999999999999233E-2</v>
      </c>
    </row>
    <row r="17" spans="3:29" x14ac:dyDescent="0.2">
      <c r="C17" t="s">
        <v>550</v>
      </c>
      <c r="D17" t="s">
        <v>490</v>
      </c>
      <c r="E17" t="s">
        <v>490</v>
      </c>
      <c r="F17">
        <v>12.268000000000001</v>
      </c>
      <c r="G17" t="s">
        <v>490</v>
      </c>
      <c r="H17" t="s">
        <v>490</v>
      </c>
      <c r="I17" t="s">
        <v>490</v>
      </c>
      <c r="K17" t="s">
        <v>550</v>
      </c>
      <c r="L17" t="s">
        <v>490</v>
      </c>
      <c r="M17" t="s">
        <v>490</v>
      </c>
      <c r="N17">
        <v>12.252000000000001</v>
      </c>
      <c r="P17" t="s">
        <v>550</v>
      </c>
      <c r="S17">
        <f>ABS(N17-F17)</f>
        <v>1.6000000000000014E-2</v>
      </c>
      <c r="U17" s="19" t="s">
        <v>568</v>
      </c>
      <c r="V17" s="19">
        <v>6.0999999999999943E-2</v>
      </c>
      <c r="Z17" t="s">
        <v>550</v>
      </c>
      <c r="AC17">
        <v>1.6000000000000014E-2</v>
      </c>
    </row>
    <row r="18" spans="3:29" x14ac:dyDescent="0.2">
      <c r="D18" t="s">
        <v>490</v>
      </c>
      <c r="E18" t="s">
        <v>490</v>
      </c>
      <c r="F18">
        <v>5.0000000000000001E-4</v>
      </c>
      <c r="G18" t="s">
        <v>490</v>
      </c>
      <c r="H18" t="s">
        <v>490</v>
      </c>
      <c r="I18" t="s">
        <v>490</v>
      </c>
      <c r="L18" t="s">
        <v>490</v>
      </c>
      <c r="M18" t="s">
        <v>490</v>
      </c>
      <c r="N18">
        <v>1.2999999999999999E-3</v>
      </c>
      <c r="U18" t="s">
        <v>608</v>
      </c>
      <c r="V18">
        <v>3.9999999999995595E-3</v>
      </c>
      <c r="Z18" t="s">
        <v>551</v>
      </c>
    </row>
    <row r="19" spans="3:29" x14ac:dyDescent="0.2">
      <c r="C19" t="s">
        <v>553</v>
      </c>
      <c r="D19" t="s">
        <v>490</v>
      </c>
      <c r="E19" t="s">
        <v>490</v>
      </c>
      <c r="F19" t="s">
        <v>490</v>
      </c>
      <c r="G19">
        <v>7.0449999999999999</v>
      </c>
      <c r="H19">
        <v>8.5229999999999997</v>
      </c>
      <c r="I19">
        <v>5.359</v>
      </c>
      <c r="P19" t="s">
        <v>553</v>
      </c>
      <c r="U19" t="s">
        <v>590</v>
      </c>
      <c r="V19">
        <v>1.2000000000000455E-2</v>
      </c>
      <c r="Z19" t="s">
        <v>552</v>
      </c>
    </row>
    <row r="20" spans="3:29" x14ac:dyDescent="0.2">
      <c r="D20" t="s">
        <v>490</v>
      </c>
      <c r="E20" t="s">
        <v>490</v>
      </c>
      <c r="F20" t="s">
        <v>490</v>
      </c>
      <c r="G20">
        <v>1.6999999999999999E-3</v>
      </c>
      <c r="H20">
        <v>2.5000000000000001E-3</v>
      </c>
      <c r="I20">
        <v>0</v>
      </c>
      <c r="U20" s="19" t="s">
        <v>591</v>
      </c>
      <c r="X20" s="19">
        <v>8.1999999999998963E-2</v>
      </c>
      <c r="Z20" t="s">
        <v>553</v>
      </c>
    </row>
    <row r="21" spans="3:29" x14ac:dyDescent="0.2">
      <c r="C21" t="s">
        <v>558</v>
      </c>
      <c r="D21">
        <v>9.8480000000000008</v>
      </c>
      <c r="E21" t="s">
        <v>490</v>
      </c>
      <c r="F21" t="s">
        <v>490</v>
      </c>
      <c r="G21" t="s">
        <v>490</v>
      </c>
      <c r="H21" t="s">
        <v>490</v>
      </c>
      <c r="I21" t="s">
        <v>490</v>
      </c>
      <c r="K21" t="s">
        <v>558</v>
      </c>
      <c r="L21">
        <v>9.8469999999999995</v>
      </c>
      <c r="M21" t="s">
        <v>490</v>
      </c>
      <c r="N21" t="s">
        <v>490</v>
      </c>
      <c r="P21" t="s">
        <v>558</v>
      </c>
      <c r="Q21">
        <f>ABS(L21-D21)</f>
        <v>1.0000000000012221E-3</v>
      </c>
      <c r="U21" s="19" t="s">
        <v>609</v>
      </c>
      <c r="V21" s="19">
        <v>6.9000000000000838E-2</v>
      </c>
      <c r="Z21" t="s">
        <v>554</v>
      </c>
    </row>
    <row r="22" spans="3:29" x14ac:dyDescent="0.2">
      <c r="D22">
        <v>1.6000000000000001E-3</v>
      </c>
      <c r="E22" t="s">
        <v>490</v>
      </c>
      <c r="F22" t="s">
        <v>490</v>
      </c>
      <c r="G22" t="s">
        <v>490</v>
      </c>
      <c r="H22" t="s">
        <v>490</v>
      </c>
      <c r="I22" t="s">
        <v>490</v>
      </c>
      <c r="L22">
        <v>1.5E-3</v>
      </c>
      <c r="M22" t="s">
        <v>490</v>
      </c>
      <c r="N22" t="s">
        <v>490</v>
      </c>
      <c r="U22" s="19" t="s">
        <v>610</v>
      </c>
      <c r="X22" s="19">
        <v>7.099999999999973E-2</v>
      </c>
      <c r="Z22" t="s">
        <v>555</v>
      </c>
    </row>
    <row r="23" spans="3:29" x14ac:dyDescent="0.2">
      <c r="C23" t="s">
        <v>559</v>
      </c>
      <c r="D23">
        <v>12.938000000000001</v>
      </c>
      <c r="E23" t="s">
        <v>490</v>
      </c>
      <c r="F23" t="s">
        <v>490</v>
      </c>
      <c r="G23" t="s">
        <v>490</v>
      </c>
      <c r="H23" t="s">
        <v>490</v>
      </c>
      <c r="I23" t="s">
        <v>490</v>
      </c>
      <c r="K23" t="s">
        <v>559</v>
      </c>
      <c r="L23">
        <v>12.932</v>
      </c>
      <c r="M23" t="s">
        <v>490</v>
      </c>
      <c r="N23" t="s">
        <v>490</v>
      </c>
      <c r="P23" t="s">
        <v>559</v>
      </c>
      <c r="Q23">
        <f>ABS(L23-D23)</f>
        <v>6.0000000000002274E-3</v>
      </c>
      <c r="Z23" t="s">
        <v>556</v>
      </c>
    </row>
    <row r="24" spans="3:29" x14ac:dyDescent="0.2">
      <c r="D24">
        <v>2.5000000000000001E-3</v>
      </c>
      <c r="E24" t="s">
        <v>490</v>
      </c>
      <c r="F24" t="s">
        <v>490</v>
      </c>
      <c r="G24" t="s">
        <v>490</v>
      </c>
      <c r="H24" t="s">
        <v>490</v>
      </c>
      <c r="I24" t="s">
        <v>490</v>
      </c>
      <c r="L24">
        <v>1.5E-3</v>
      </c>
      <c r="M24" t="s">
        <v>490</v>
      </c>
      <c r="N24" t="s">
        <v>490</v>
      </c>
      <c r="U24" t="s">
        <v>522</v>
      </c>
      <c r="V24">
        <f>AVERAGE(V3:X22)</f>
        <v>2.552631578947356E-2</v>
      </c>
      <c r="Z24" t="s">
        <v>557</v>
      </c>
    </row>
    <row r="25" spans="3:29" x14ac:dyDescent="0.2">
      <c r="C25" t="s">
        <v>560</v>
      </c>
      <c r="D25">
        <v>13.055</v>
      </c>
      <c r="E25" t="s">
        <v>490</v>
      </c>
      <c r="F25" t="s">
        <v>490</v>
      </c>
      <c r="G25" t="s">
        <v>490</v>
      </c>
      <c r="H25" t="s">
        <v>490</v>
      </c>
      <c r="I25" t="s">
        <v>490</v>
      </c>
      <c r="K25" t="s">
        <v>560</v>
      </c>
      <c r="L25">
        <v>13.045999999999999</v>
      </c>
      <c r="M25" t="s">
        <v>490</v>
      </c>
      <c r="N25" t="s">
        <v>490</v>
      </c>
      <c r="P25" t="s">
        <v>560</v>
      </c>
      <c r="Q25">
        <f>ABS(L25-D25)</f>
        <v>9.0000000000003411E-3</v>
      </c>
      <c r="U25" t="s">
        <v>523</v>
      </c>
      <c r="V25">
        <f>STDEV(V3:X22)</f>
        <v>2.6636166768455143E-2</v>
      </c>
      <c r="Z25" t="s">
        <v>558</v>
      </c>
      <c r="AA25">
        <v>1.0000000000012221E-3</v>
      </c>
    </row>
    <row r="26" spans="3:29" x14ac:dyDescent="0.2">
      <c r="D26">
        <v>1.9E-3</v>
      </c>
      <c r="E26" t="s">
        <v>490</v>
      </c>
      <c r="F26" t="s">
        <v>490</v>
      </c>
      <c r="G26" t="s">
        <v>490</v>
      </c>
      <c r="H26" t="s">
        <v>490</v>
      </c>
      <c r="I26" t="s">
        <v>490</v>
      </c>
      <c r="L26">
        <v>5.0000000000000001E-4</v>
      </c>
      <c r="M26" t="s">
        <v>490</v>
      </c>
      <c r="N26" t="s">
        <v>490</v>
      </c>
      <c r="U26" t="s">
        <v>524</v>
      </c>
      <c r="V26">
        <f>V24+V25</f>
        <v>5.2162482557928699E-2</v>
      </c>
      <c r="Z26" t="s">
        <v>559</v>
      </c>
      <c r="AA26">
        <v>6.0000000000002274E-3</v>
      </c>
    </row>
    <row r="27" spans="3:29" x14ac:dyDescent="0.2">
      <c r="C27" t="s">
        <v>564</v>
      </c>
      <c r="D27">
        <v>12.362</v>
      </c>
      <c r="E27" t="s">
        <v>490</v>
      </c>
      <c r="F27" t="s">
        <v>490</v>
      </c>
      <c r="G27" t="s">
        <v>490</v>
      </c>
      <c r="H27" t="s">
        <v>490</v>
      </c>
      <c r="I27" t="s">
        <v>490</v>
      </c>
      <c r="K27" t="s">
        <v>564</v>
      </c>
      <c r="L27">
        <v>12.333</v>
      </c>
      <c r="M27" t="s">
        <v>490</v>
      </c>
      <c r="N27" t="s">
        <v>490</v>
      </c>
      <c r="P27" t="s">
        <v>564</v>
      </c>
      <c r="Q27">
        <f>ABS(L27-D27)</f>
        <v>2.8999999999999915E-2</v>
      </c>
      <c r="U27" t="s">
        <v>525</v>
      </c>
      <c r="V27">
        <f>V24+0.5*V25</f>
        <v>3.8844399173701132E-2</v>
      </c>
      <c r="Z27" t="s">
        <v>560</v>
      </c>
      <c r="AA27">
        <v>9.0000000000003411E-3</v>
      </c>
    </row>
    <row r="28" spans="3:29" x14ac:dyDescent="0.2">
      <c r="D28">
        <v>3.5999999999999999E-3</v>
      </c>
      <c r="E28" t="s">
        <v>490</v>
      </c>
      <c r="F28" t="s">
        <v>490</v>
      </c>
      <c r="G28" t="s">
        <v>490</v>
      </c>
      <c r="H28" t="s">
        <v>490</v>
      </c>
      <c r="I28" t="s">
        <v>490</v>
      </c>
      <c r="L28">
        <v>0</v>
      </c>
      <c r="M28" t="s">
        <v>490</v>
      </c>
      <c r="N28" t="s">
        <v>490</v>
      </c>
      <c r="Z28" t="s">
        <v>561</v>
      </c>
    </row>
    <row r="29" spans="3:29" x14ac:dyDescent="0.2">
      <c r="C29" t="s">
        <v>565</v>
      </c>
      <c r="D29">
        <v>11.45</v>
      </c>
      <c r="E29" t="s">
        <v>490</v>
      </c>
      <c r="F29" t="s">
        <v>490</v>
      </c>
      <c r="G29" t="s">
        <v>490</v>
      </c>
      <c r="H29" t="s">
        <v>490</v>
      </c>
      <c r="I29" t="s">
        <v>490</v>
      </c>
      <c r="K29" t="s">
        <v>565</v>
      </c>
      <c r="L29">
        <v>11.443</v>
      </c>
      <c r="M29" t="s">
        <v>490</v>
      </c>
      <c r="N29" t="s">
        <v>490</v>
      </c>
      <c r="P29" t="s">
        <v>565</v>
      </c>
      <c r="Q29">
        <f>ABS(L29-D29)</f>
        <v>6.9999999999996732E-3</v>
      </c>
      <c r="Z29" t="s">
        <v>562</v>
      </c>
    </row>
    <row r="30" spans="3:29" x14ac:dyDescent="0.2">
      <c r="D30">
        <v>5.9999999999999995E-4</v>
      </c>
      <c r="E30" t="s">
        <v>490</v>
      </c>
      <c r="F30" t="s">
        <v>490</v>
      </c>
      <c r="G30" t="s">
        <v>490</v>
      </c>
      <c r="H30" t="s">
        <v>490</v>
      </c>
      <c r="I30" t="s">
        <v>490</v>
      </c>
      <c r="L30">
        <v>2.5999999999999999E-3</v>
      </c>
      <c r="M30" t="s">
        <v>490</v>
      </c>
      <c r="N30" t="s">
        <v>490</v>
      </c>
      <c r="Z30" t="s">
        <v>563</v>
      </c>
    </row>
    <row r="31" spans="3:29" x14ac:dyDescent="0.2">
      <c r="C31" t="s">
        <v>567</v>
      </c>
      <c r="D31">
        <v>10.287000000000001</v>
      </c>
      <c r="E31" t="s">
        <v>490</v>
      </c>
      <c r="F31" t="s">
        <v>490</v>
      </c>
      <c r="G31" t="s">
        <v>490</v>
      </c>
      <c r="H31" t="s">
        <v>490</v>
      </c>
      <c r="I31" t="s">
        <v>490</v>
      </c>
      <c r="K31" t="s">
        <v>567</v>
      </c>
      <c r="L31">
        <v>10.292999999999999</v>
      </c>
      <c r="M31" t="s">
        <v>490</v>
      </c>
      <c r="N31" t="s">
        <v>490</v>
      </c>
      <c r="P31" t="s">
        <v>567</v>
      </c>
      <c r="Q31">
        <f>ABS(L31-D31)</f>
        <v>5.999999999998451E-3</v>
      </c>
      <c r="Z31" s="20" t="s">
        <v>564</v>
      </c>
      <c r="AA31" s="20">
        <v>2.8999999999999915E-2</v>
      </c>
    </row>
    <row r="32" spans="3:29" x14ac:dyDescent="0.2">
      <c r="D32">
        <v>8.9999999999999998E-4</v>
      </c>
      <c r="E32" t="s">
        <v>490</v>
      </c>
      <c r="F32" t="s">
        <v>490</v>
      </c>
      <c r="G32" t="s">
        <v>490</v>
      </c>
      <c r="H32" t="s">
        <v>490</v>
      </c>
      <c r="I32" t="s">
        <v>490</v>
      </c>
      <c r="L32">
        <v>5.0000000000000001E-4</v>
      </c>
      <c r="M32" t="s">
        <v>490</v>
      </c>
      <c r="N32" t="s">
        <v>490</v>
      </c>
      <c r="Z32" t="s">
        <v>565</v>
      </c>
      <c r="AA32">
        <v>6.9999999999996732E-3</v>
      </c>
    </row>
    <row r="33" spans="3:29" x14ac:dyDescent="0.2">
      <c r="C33" t="s">
        <v>611</v>
      </c>
      <c r="D33">
        <v>10.579000000000001</v>
      </c>
      <c r="E33" t="s">
        <v>490</v>
      </c>
      <c r="F33" t="s">
        <v>490</v>
      </c>
      <c r="G33" t="s">
        <v>490</v>
      </c>
      <c r="H33" t="s">
        <v>490</v>
      </c>
      <c r="I33" t="s">
        <v>490</v>
      </c>
      <c r="P33" t="s">
        <v>611</v>
      </c>
      <c r="Z33" t="s">
        <v>566</v>
      </c>
    </row>
    <row r="34" spans="3:29" x14ac:dyDescent="0.2">
      <c r="D34">
        <v>5.0000000000000001E-4</v>
      </c>
      <c r="E34" t="s">
        <v>490</v>
      </c>
      <c r="F34" t="s">
        <v>490</v>
      </c>
      <c r="G34" t="s">
        <v>490</v>
      </c>
      <c r="H34" t="s">
        <v>490</v>
      </c>
      <c r="I34" t="s">
        <v>490</v>
      </c>
      <c r="Z34" t="s">
        <v>567</v>
      </c>
      <c r="AA34">
        <v>5.999999999998451E-3</v>
      </c>
    </row>
    <row r="35" spans="3:29" x14ac:dyDescent="0.2">
      <c r="C35" t="s">
        <v>568</v>
      </c>
      <c r="D35">
        <v>12.787000000000001</v>
      </c>
      <c r="E35" t="s">
        <v>490</v>
      </c>
      <c r="F35" t="s">
        <v>490</v>
      </c>
      <c r="G35" t="s">
        <v>490</v>
      </c>
      <c r="H35" t="s">
        <v>490</v>
      </c>
      <c r="I35" t="s">
        <v>490</v>
      </c>
      <c r="K35" t="s">
        <v>568</v>
      </c>
      <c r="L35">
        <v>12.726000000000001</v>
      </c>
      <c r="M35" t="s">
        <v>490</v>
      </c>
      <c r="N35" t="s">
        <v>490</v>
      </c>
      <c r="P35" t="s">
        <v>568</v>
      </c>
      <c r="Q35">
        <f>ABS(L35-D35)</f>
        <v>6.0999999999999943E-2</v>
      </c>
      <c r="Z35" s="19" t="s">
        <v>568</v>
      </c>
      <c r="AA35" s="19">
        <v>6.0999999999999943E-2</v>
      </c>
    </row>
    <row r="36" spans="3:29" x14ac:dyDescent="0.2">
      <c r="D36">
        <v>1.5E-3</v>
      </c>
      <c r="E36" t="s">
        <v>490</v>
      </c>
      <c r="F36" t="s">
        <v>490</v>
      </c>
      <c r="G36" t="s">
        <v>490</v>
      </c>
      <c r="H36" t="s">
        <v>490</v>
      </c>
      <c r="I36" t="s">
        <v>490</v>
      </c>
      <c r="L36">
        <v>2.5000000000000001E-3</v>
      </c>
      <c r="M36" t="s">
        <v>490</v>
      </c>
      <c r="N36" t="s">
        <v>490</v>
      </c>
      <c r="Z36" t="s">
        <v>590</v>
      </c>
      <c r="AA36">
        <v>1.2000000000000455E-2</v>
      </c>
    </row>
    <row r="37" spans="3:29" x14ac:dyDescent="0.2">
      <c r="C37" t="s">
        <v>608</v>
      </c>
      <c r="D37">
        <v>13.393000000000001</v>
      </c>
      <c r="E37" t="s">
        <v>490</v>
      </c>
      <c r="F37" t="s">
        <v>490</v>
      </c>
      <c r="G37" t="s">
        <v>490</v>
      </c>
      <c r="H37" t="s">
        <v>490</v>
      </c>
      <c r="I37" t="s">
        <v>490</v>
      </c>
      <c r="K37" t="s">
        <v>608</v>
      </c>
      <c r="L37">
        <v>13.397</v>
      </c>
      <c r="M37" t="s">
        <v>490</v>
      </c>
      <c r="N37" t="s">
        <v>490</v>
      </c>
      <c r="P37" t="s">
        <v>608</v>
      </c>
      <c r="Q37">
        <f>ABS(L37-D37)</f>
        <v>3.9999999999995595E-3</v>
      </c>
      <c r="Z37" s="19" t="s">
        <v>591</v>
      </c>
      <c r="AC37" s="19">
        <v>8.1999999999998963E-2</v>
      </c>
    </row>
    <row r="38" spans="3:29" x14ac:dyDescent="0.2">
      <c r="D38">
        <v>2.3999999999999998E-3</v>
      </c>
      <c r="E38" t="s">
        <v>490</v>
      </c>
      <c r="F38" t="s">
        <v>490</v>
      </c>
      <c r="G38" t="s">
        <v>490</v>
      </c>
      <c r="H38" t="s">
        <v>490</v>
      </c>
      <c r="I38" t="s">
        <v>490</v>
      </c>
      <c r="L38">
        <v>5.0000000000000001E-3</v>
      </c>
      <c r="M38" t="s">
        <v>490</v>
      </c>
      <c r="N38" t="s">
        <v>490</v>
      </c>
      <c r="Z38" s="19" t="s">
        <v>609</v>
      </c>
      <c r="AA38" s="19">
        <v>6.9000000000000838E-2</v>
      </c>
    </row>
    <row r="39" spans="3:29" x14ac:dyDescent="0.2">
      <c r="C39" t="s">
        <v>590</v>
      </c>
      <c r="D39">
        <v>11.449</v>
      </c>
      <c r="E39" t="s">
        <v>490</v>
      </c>
      <c r="F39" t="s">
        <v>490</v>
      </c>
      <c r="G39" t="s">
        <v>490</v>
      </c>
      <c r="H39" t="s">
        <v>490</v>
      </c>
      <c r="I39" t="s">
        <v>490</v>
      </c>
      <c r="K39" t="s">
        <v>590</v>
      </c>
      <c r="L39">
        <v>11.436999999999999</v>
      </c>
      <c r="M39" t="s">
        <v>490</v>
      </c>
      <c r="N39" t="s">
        <v>490</v>
      </c>
      <c r="P39" t="s">
        <v>590</v>
      </c>
      <c r="Q39">
        <f>ABS(L39-D39)</f>
        <v>1.2000000000000455E-2</v>
      </c>
      <c r="Z39" s="19" t="s">
        <v>610</v>
      </c>
      <c r="AC39" s="19">
        <v>7.099999999999973E-2</v>
      </c>
    </row>
    <row r="40" spans="3:29" x14ac:dyDescent="0.2">
      <c r="D40">
        <v>6.9999999999999999E-4</v>
      </c>
      <c r="E40" t="s">
        <v>490</v>
      </c>
      <c r="F40" t="s">
        <v>490</v>
      </c>
      <c r="G40" t="s">
        <v>490</v>
      </c>
      <c r="H40" t="s">
        <v>490</v>
      </c>
      <c r="I40" t="s">
        <v>490</v>
      </c>
      <c r="L40">
        <v>3.8E-3</v>
      </c>
      <c r="M40" t="s">
        <v>490</v>
      </c>
      <c r="N40" t="s">
        <v>490</v>
      </c>
      <c r="Z40" t="s">
        <v>612</v>
      </c>
      <c r="AC40" s="19"/>
    </row>
    <row r="41" spans="3:29" x14ac:dyDescent="0.2">
      <c r="C41" t="s">
        <v>591</v>
      </c>
      <c r="D41" t="s">
        <v>490</v>
      </c>
      <c r="E41" t="s">
        <v>490</v>
      </c>
      <c r="F41">
        <v>13.676</v>
      </c>
      <c r="G41" t="s">
        <v>490</v>
      </c>
      <c r="H41" t="s">
        <v>490</v>
      </c>
      <c r="I41" t="s">
        <v>490</v>
      </c>
      <c r="K41" t="s">
        <v>591</v>
      </c>
      <c r="L41" t="s">
        <v>490</v>
      </c>
      <c r="M41" t="s">
        <v>490</v>
      </c>
      <c r="N41">
        <v>13.757999999999999</v>
      </c>
      <c r="P41" t="s">
        <v>591</v>
      </c>
      <c r="S41">
        <f>ABS(N41-F41)</f>
        <v>8.1999999999998963E-2</v>
      </c>
      <c r="Z41" t="s">
        <v>613</v>
      </c>
      <c r="AC41" s="19"/>
    </row>
    <row r="42" spans="3:29" x14ac:dyDescent="0.2">
      <c r="D42" t="s">
        <v>490</v>
      </c>
      <c r="E42" t="s">
        <v>490</v>
      </c>
      <c r="F42">
        <v>1.5E-3</v>
      </c>
      <c r="G42" t="s">
        <v>490</v>
      </c>
      <c r="H42" t="s">
        <v>490</v>
      </c>
      <c r="I42" t="s">
        <v>490</v>
      </c>
      <c r="L42" t="s">
        <v>490</v>
      </c>
      <c r="M42" t="s">
        <v>490</v>
      </c>
      <c r="N42">
        <v>1.4E-3</v>
      </c>
      <c r="Z42" t="s">
        <v>614</v>
      </c>
      <c r="AC42" s="19"/>
    </row>
    <row r="43" spans="3:29" x14ac:dyDescent="0.2">
      <c r="C43" t="s">
        <v>609</v>
      </c>
      <c r="D43">
        <v>12.54</v>
      </c>
      <c r="E43" t="s">
        <v>490</v>
      </c>
      <c r="F43" t="s">
        <v>490</v>
      </c>
      <c r="G43" t="s">
        <v>490</v>
      </c>
      <c r="H43" t="s">
        <v>490</v>
      </c>
      <c r="I43" t="s">
        <v>490</v>
      </c>
      <c r="K43" t="s">
        <v>609</v>
      </c>
      <c r="L43">
        <v>12.609</v>
      </c>
      <c r="M43" t="s">
        <v>490</v>
      </c>
      <c r="N43" t="s">
        <v>490</v>
      </c>
      <c r="P43" t="s">
        <v>609</v>
      </c>
      <c r="Q43">
        <f>ABS(L43-D43)</f>
        <v>6.9000000000000838E-2</v>
      </c>
      <c r="Z43" t="s">
        <v>615</v>
      </c>
      <c r="AC43" s="19"/>
    </row>
    <row r="44" spans="3:29" x14ac:dyDescent="0.2">
      <c r="D44">
        <v>4.7999999999999996E-3</v>
      </c>
      <c r="E44" t="s">
        <v>490</v>
      </c>
      <c r="F44" t="s">
        <v>490</v>
      </c>
      <c r="G44" t="s">
        <v>490</v>
      </c>
      <c r="H44" t="s">
        <v>490</v>
      </c>
      <c r="I44" t="s">
        <v>490</v>
      </c>
      <c r="L44">
        <v>5.1999999999999998E-3</v>
      </c>
      <c r="M44" t="s">
        <v>490</v>
      </c>
      <c r="N44" t="s">
        <v>490</v>
      </c>
    </row>
    <row r="45" spans="3:29" x14ac:dyDescent="0.2">
      <c r="C45" t="s">
        <v>610</v>
      </c>
      <c r="D45" t="s">
        <v>490</v>
      </c>
      <c r="E45" t="s">
        <v>490</v>
      </c>
      <c r="F45">
        <v>14.22</v>
      </c>
      <c r="G45" t="s">
        <v>490</v>
      </c>
      <c r="H45" t="s">
        <v>490</v>
      </c>
      <c r="I45" t="s">
        <v>490</v>
      </c>
      <c r="K45" t="s">
        <v>610</v>
      </c>
      <c r="L45" t="s">
        <v>490</v>
      </c>
      <c r="M45" t="s">
        <v>490</v>
      </c>
      <c r="N45">
        <v>14.291</v>
      </c>
      <c r="P45" t="s">
        <v>610</v>
      </c>
      <c r="S45">
        <f>ABS(N45-F45)</f>
        <v>7.099999999999973E-2</v>
      </c>
      <c r="Z45" t="s">
        <v>522</v>
      </c>
      <c r="AA45">
        <f>AVERAGE(AA9:AC39)</f>
        <v>2.6722222222222116E-2</v>
      </c>
    </row>
    <row r="46" spans="3:29" x14ac:dyDescent="0.2">
      <c r="D46" t="s">
        <v>490</v>
      </c>
      <c r="E46" t="s">
        <v>490</v>
      </c>
      <c r="F46">
        <v>5.1000000000000004E-3</v>
      </c>
      <c r="G46" t="s">
        <v>490</v>
      </c>
      <c r="H46" t="s">
        <v>490</v>
      </c>
      <c r="I46" t="s">
        <v>490</v>
      </c>
      <c r="L46" t="s">
        <v>490</v>
      </c>
      <c r="M46" t="s">
        <v>490</v>
      </c>
      <c r="N46">
        <v>9.1000000000000004E-3</v>
      </c>
      <c r="Z46" t="s">
        <v>523</v>
      </c>
      <c r="AA46">
        <f>STDEV(AA9:AC39)</f>
        <v>2.6878387459412338E-2</v>
      </c>
    </row>
    <row r="47" spans="3:29" x14ac:dyDescent="0.2">
      <c r="Z47" t="s">
        <v>524</v>
      </c>
      <c r="AA47">
        <f>AA45+AA46</f>
        <v>5.3600609681634451E-2</v>
      </c>
    </row>
    <row r="48" spans="3:29" x14ac:dyDescent="0.2">
      <c r="Z48" t="s">
        <v>525</v>
      </c>
      <c r="AA48">
        <f>AA45+0.5*AA46</f>
        <v>4.0161415951928285E-2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5AA4E6-7CC1-FB4D-878B-D73ED71919E0}">
  <dimension ref="A1:AN118"/>
  <sheetViews>
    <sheetView workbookViewId="0">
      <selection sqref="A1:XFD1048576"/>
    </sheetView>
  </sheetViews>
  <sheetFormatPr baseColWidth="10" defaultRowHeight="16" x14ac:dyDescent="0.2"/>
  <sheetData>
    <row r="1" spans="1:40" x14ac:dyDescent="0.2">
      <c r="A1" t="s">
        <v>616</v>
      </c>
      <c r="C1" t="s">
        <v>617</v>
      </c>
      <c r="K1" t="s">
        <v>618</v>
      </c>
    </row>
    <row r="2" spans="1:40" x14ac:dyDescent="0.2">
      <c r="A2" t="s">
        <v>467</v>
      </c>
      <c r="C2" t="s">
        <v>619</v>
      </c>
      <c r="D2" t="s">
        <v>620</v>
      </c>
      <c r="E2" t="s">
        <v>621</v>
      </c>
      <c r="F2" t="s">
        <v>622</v>
      </c>
      <c r="G2" t="s">
        <v>623</v>
      </c>
      <c r="H2" t="s">
        <v>624</v>
      </c>
      <c r="K2" t="s">
        <v>619</v>
      </c>
      <c r="L2" t="s">
        <v>620</v>
      </c>
      <c r="M2" t="s">
        <v>621</v>
      </c>
      <c r="N2" t="s">
        <v>622</v>
      </c>
      <c r="O2" t="s">
        <v>623</v>
      </c>
      <c r="P2" t="s">
        <v>624</v>
      </c>
      <c r="V2" t="s">
        <v>625</v>
      </c>
      <c r="AI2" t="s">
        <v>625</v>
      </c>
    </row>
    <row r="3" spans="1:40" x14ac:dyDescent="0.2">
      <c r="A3" s="18" t="s">
        <v>579</v>
      </c>
      <c r="T3" t="s">
        <v>626</v>
      </c>
      <c r="W3" t="s">
        <v>481</v>
      </c>
      <c r="X3" t="s">
        <v>483</v>
      </c>
      <c r="Y3" t="s">
        <v>484</v>
      </c>
      <c r="Z3" t="s">
        <v>627</v>
      </c>
      <c r="AA3" t="s">
        <v>628</v>
      </c>
      <c r="AB3" t="s">
        <v>485</v>
      </c>
      <c r="AC3" t="s">
        <v>486</v>
      </c>
      <c r="AJ3" t="s">
        <v>481</v>
      </c>
      <c r="AK3" t="s">
        <v>483</v>
      </c>
      <c r="AL3" t="s">
        <v>484</v>
      </c>
      <c r="AM3" t="s">
        <v>485</v>
      </c>
      <c r="AN3" t="s">
        <v>486</v>
      </c>
    </row>
    <row r="4" spans="1:40" x14ac:dyDescent="0.2">
      <c r="A4" t="s">
        <v>545</v>
      </c>
      <c r="C4" t="s">
        <v>629</v>
      </c>
      <c r="D4" t="s">
        <v>468</v>
      </c>
      <c r="E4" t="s">
        <v>630</v>
      </c>
      <c r="F4">
        <v>12.722</v>
      </c>
      <c r="G4">
        <v>4.0000000000000001E-3</v>
      </c>
      <c r="H4">
        <v>4</v>
      </c>
      <c r="K4" t="s">
        <v>629</v>
      </c>
      <c r="L4" t="s">
        <v>468</v>
      </c>
      <c r="M4" t="s">
        <v>630</v>
      </c>
      <c r="N4">
        <v>12.726000000000001</v>
      </c>
      <c r="O4">
        <v>1E-3</v>
      </c>
      <c r="P4">
        <v>2</v>
      </c>
      <c r="R4" t="s">
        <v>629</v>
      </c>
      <c r="S4" t="s">
        <v>468</v>
      </c>
      <c r="T4">
        <f>ABS(N4-F4)</f>
        <v>4.0000000000013358E-3</v>
      </c>
      <c r="V4" t="s">
        <v>629</v>
      </c>
      <c r="W4">
        <v>4.0000000000013358E-3</v>
      </c>
      <c r="AI4" t="s">
        <v>629</v>
      </c>
      <c r="AJ4">
        <v>4.0000000000013358E-3</v>
      </c>
    </row>
    <row r="5" spans="1:40" x14ac:dyDescent="0.2">
      <c r="C5" t="s">
        <v>631</v>
      </c>
      <c r="D5" t="s">
        <v>468</v>
      </c>
      <c r="E5" t="s">
        <v>630</v>
      </c>
      <c r="F5">
        <v>12.347</v>
      </c>
      <c r="G5">
        <v>2E-3</v>
      </c>
      <c r="H5">
        <v>7</v>
      </c>
      <c r="K5" t="s">
        <v>631</v>
      </c>
      <c r="L5" t="s">
        <v>468</v>
      </c>
      <c r="M5" t="s">
        <v>630</v>
      </c>
      <c r="N5">
        <v>12.362</v>
      </c>
      <c r="O5">
        <v>0</v>
      </c>
      <c r="P5">
        <v>3</v>
      </c>
      <c r="R5" t="s">
        <v>631</v>
      </c>
      <c r="S5" t="s">
        <v>468</v>
      </c>
      <c r="T5">
        <f t="shared" ref="T5:T57" si="0">ABS(N5-F5)</f>
        <v>1.5000000000000568E-2</v>
      </c>
      <c r="V5" t="s">
        <v>631</v>
      </c>
      <c r="W5">
        <v>1.5000000000000568E-2</v>
      </c>
      <c r="AI5" s="21" t="s">
        <v>631</v>
      </c>
      <c r="AJ5" s="21">
        <v>1.5000000000000568E-2</v>
      </c>
    </row>
    <row r="6" spans="1:40" x14ac:dyDescent="0.2">
      <c r="C6" t="s">
        <v>632</v>
      </c>
      <c r="D6" t="s">
        <v>470</v>
      </c>
      <c r="E6" t="s">
        <v>630</v>
      </c>
      <c r="F6">
        <v>7.7859999999999996</v>
      </c>
      <c r="G6">
        <v>0</v>
      </c>
      <c r="H6">
        <v>1</v>
      </c>
      <c r="K6" t="s">
        <v>632</v>
      </c>
      <c r="L6" t="s">
        <v>470</v>
      </c>
      <c r="M6" t="s">
        <v>630</v>
      </c>
      <c r="N6">
        <v>7.7809999999999997</v>
      </c>
      <c r="O6">
        <v>0</v>
      </c>
      <c r="P6">
        <v>1</v>
      </c>
      <c r="R6" t="s">
        <v>632</v>
      </c>
      <c r="S6" t="s">
        <v>470</v>
      </c>
      <c r="T6">
        <f t="shared" si="0"/>
        <v>4.9999999999998934E-3</v>
      </c>
      <c r="V6" t="s">
        <v>632</v>
      </c>
      <c r="X6">
        <v>4.9999999999998934E-3</v>
      </c>
      <c r="AI6" t="s">
        <v>632</v>
      </c>
      <c r="AK6">
        <v>4.9999999999998934E-3</v>
      </c>
    </row>
    <row r="7" spans="1:40" x14ac:dyDescent="0.2">
      <c r="C7" t="s">
        <v>633</v>
      </c>
      <c r="D7" t="s">
        <v>468</v>
      </c>
      <c r="E7" t="s">
        <v>630</v>
      </c>
      <c r="F7">
        <v>12.973000000000001</v>
      </c>
      <c r="G7">
        <v>2E-3</v>
      </c>
      <c r="H7">
        <v>6</v>
      </c>
      <c r="K7" t="s">
        <v>633</v>
      </c>
      <c r="L7" t="s">
        <v>468</v>
      </c>
      <c r="M7" t="s">
        <v>630</v>
      </c>
      <c r="N7">
        <v>12.974</v>
      </c>
      <c r="O7">
        <v>1E-3</v>
      </c>
      <c r="P7">
        <v>5</v>
      </c>
      <c r="R7" t="s">
        <v>633</v>
      </c>
      <c r="S7" t="s">
        <v>468</v>
      </c>
      <c r="T7">
        <f t="shared" si="0"/>
        <v>9.9999999999944578E-4</v>
      </c>
      <c r="V7" t="s">
        <v>634</v>
      </c>
      <c r="AB7">
        <v>1.1000000000000121E-2</v>
      </c>
      <c r="AC7">
        <v>6.9999999999996732E-3</v>
      </c>
      <c r="AG7" t="s">
        <v>626</v>
      </c>
      <c r="AI7" s="20" t="s">
        <v>634</v>
      </c>
      <c r="AM7" s="20">
        <v>1.1000000000000121E-2</v>
      </c>
      <c r="AN7">
        <v>6.9999999999996732E-3</v>
      </c>
    </row>
    <row r="8" spans="1:40" x14ac:dyDescent="0.2">
      <c r="C8" t="s">
        <v>635</v>
      </c>
      <c r="D8" t="s">
        <v>473</v>
      </c>
      <c r="E8" t="s">
        <v>630</v>
      </c>
      <c r="F8">
        <v>13.569000000000001</v>
      </c>
      <c r="G8">
        <v>2E-3</v>
      </c>
      <c r="H8">
        <v>8</v>
      </c>
      <c r="K8" t="s">
        <v>635</v>
      </c>
      <c r="L8" t="s">
        <v>473</v>
      </c>
      <c r="M8" t="s">
        <v>630</v>
      </c>
      <c r="N8">
        <v>13.574</v>
      </c>
      <c r="O8">
        <v>1E-3</v>
      </c>
      <c r="P8">
        <v>6</v>
      </c>
      <c r="R8" t="s">
        <v>635</v>
      </c>
      <c r="S8" t="s">
        <v>473</v>
      </c>
      <c r="T8">
        <f t="shared" si="0"/>
        <v>4.9999999999990052E-3</v>
      </c>
      <c r="V8" t="s">
        <v>633</v>
      </c>
      <c r="W8">
        <v>9.9999999999944578E-4</v>
      </c>
      <c r="AE8" t="s">
        <v>634</v>
      </c>
      <c r="AF8" t="s">
        <v>477</v>
      </c>
      <c r="AG8">
        <v>1.1000000000000121E-2</v>
      </c>
      <c r="AI8" t="s">
        <v>633</v>
      </c>
      <c r="AJ8">
        <v>9.9999999999944578E-4</v>
      </c>
    </row>
    <row r="9" spans="1:40" x14ac:dyDescent="0.2">
      <c r="C9" t="s">
        <v>636</v>
      </c>
      <c r="D9" t="s">
        <v>468</v>
      </c>
      <c r="E9" t="s">
        <v>630</v>
      </c>
      <c r="F9">
        <v>11.61</v>
      </c>
      <c r="G9">
        <v>1E-3</v>
      </c>
      <c r="H9">
        <v>8</v>
      </c>
      <c r="K9" t="s">
        <v>636</v>
      </c>
      <c r="L9" t="s">
        <v>468</v>
      </c>
      <c r="M9" t="s">
        <v>630</v>
      </c>
      <c r="N9">
        <v>11.608000000000001</v>
      </c>
      <c r="O9">
        <v>3.0000000000000001E-3</v>
      </c>
      <c r="P9">
        <v>8</v>
      </c>
      <c r="R9" t="s">
        <v>636</v>
      </c>
      <c r="S9" t="s">
        <v>468</v>
      </c>
      <c r="T9">
        <f t="shared" si="0"/>
        <v>1.9999999999988916E-3</v>
      </c>
      <c r="V9" t="s">
        <v>635</v>
      </c>
      <c r="Y9">
        <v>4.9999999999990052E-3</v>
      </c>
      <c r="AB9">
        <v>2.0000000000000462E-2</v>
      </c>
      <c r="AC9">
        <v>4.0000000000004476E-3</v>
      </c>
      <c r="AE9" t="s">
        <v>634</v>
      </c>
      <c r="AF9" t="s">
        <v>479</v>
      </c>
      <c r="AG9">
        <v>6.9999999999996732E-3</v>
      </c>
      <c r="AI9" s="19" t="s">
        <v>635</v>
      </c>
      <c r="AL9">
        <v>4.9999999999990052E-3</v>
      </c>
      <c r="AM9" s="19">
        <v>2.0000000000000462E-2</v>
      </c>
      <c r="AN9">
        <v>4.0000000000004476E-3</v>
      </c>
    </row>
    <row r="10" spans="1:40" x14ac:dyDescent="0.2">
      <c r="C10" t="s">
        <v>637</v>
      </c>
      <c r="D10" t="s">
        <v>470</v>
      </c>
      <c r="E10" t="s">
        <v>630</v>
      </c>
      <c r="F10">
        <v>7.274</v>
      </c>
      <c r="G10">
        <v>0</v>
      </c>
      <c r="H10">
        <v>2</v>
      </c>
      <c r="K10" t="s">
        <v>637</v>
      </c>
      <c r="L10" t="s">
        <v>470</v>
      </c>
      <c r="M10" t="s">
        <v>630</v>
      </c>
      <c r="N10">
        <v>7.2750000000000004</v>
      </c>
      <c r="O10">
        <v>0</v>
      </c>
      <c r="P10">
        <v>2</v>
      </c>
      <c r="R10" t="s">
        <v>637</v>
      </c>
      <c r="S10" t="s">
        <v>470</v>
      </c>
      <c r="T10">
        <f t="shared" si="0"/>
        <v>1.000000000000334E-3</v>
      </c>
      <c r="V10" t="s">
        <v>636</v>
      </c>
      <c r="W10">
        <v>1.9999999999988916E-3</v>
      </c>
      <c r="AE10" t="s">
        <v>635</v>
      </c>
      <c r="AF10" t="s">
        <v>477</v>
      </c>
      <c r="AG10">
        <v>2.0000000000000462E-2</v>
      </c>
      <c r="AI10" t="s">
        <v>636</v>
      </c>
      <c r="AJ10">
        <v>1.9999999999988916E-3</v>
      </c>
    </row>
    <row r="11" spans="1:40" x14ac:dyDescent="0.2">
      <c r="C11" t="s">
        <v>638</v>
      </c>
      <c r="D11" t="s">
        <v>468</v>
      </c>
      <c r="E11" t="s">
        <v>630</v>
      </c>
      <c r="F11">
        <v>12.747999999999999</v>
      </c>
      <c r="G11">
        <v>4.0000000000000001E-3</v>
      </c>
      <c r="H11">
        <v>4</v>
      </c>
      <c r="K11" t="s">
        <v>638</v>
      </c>
      <c r="L11" t="s">
        <v>468</v>
      </c>
      <c r="M11" t="s">
        <v>630</v>
      </c>
      <c r="N11">
        <v>12.744</v>
      </c>
      <c r="O11">
        <v>2E-3</v>
      </c>
      <c r="P11">
        <v>2</v>
      </c>
      <c r="R11" t="s">
        <v>638</v>
      </c>
      <c r="S11" t="s">
        <v>468</v>
      </c>
      <c r="T11">
        <f t="shared" si="0"/>
        <v>3.9999999999995595E-3</v>
      </c>
      <c r="V11" t="s">
        <v>637</v>
      </c>
      <c r="X11">
        <v>1.000000000000334E-3</v>
      </c>
      <c r="AE11" t="s">
        <v>635</v>
      </c>
      <c r="AF11" t="s">
        <v>479</v>
      </c>
      <c r="AG11">
        <v>4.0000000000004476E-3</v>
      </c>
      <c r="AI11" t="s">
        <v>637</v>
      </c>
      <c r="AK11">
        <v>1.000000000000334E-3</v>
      </c>
    </row>
    <row r="12" spans="1:40" x14ac:dyDescent="0.2">
      <c r="C12" t="s">
        <v>639</v>
      </c>
      <c r="D12" t="s">
        <v>468</v>
      </c>
      <c r="E12" t="s">
        <v>630</v>
      </c>
      <c r="F12">
        <v>12.971</v>
      </c>
      <c r="G12">
        <v>1E-3</v>
      </c>
      <c r="H12">
        <v>4</v>
      </c>
      <c r="K12" t="s">
        <v>639</v>
      </c>
      <c r="L12" t="s">
        <v>468</v>
      </c>
      <c r="M12" t="s">
        <v>630</v>
      </c>
      <c r="N12">
        <v>12.973000000000001</v>
      </c>
      <c r="O12">
        <v>1E-3</v>
      </c>
      <c r="P12">
        <v>3</v>
      </c>
      <c r="R12" t="s">
        <v>639</v>
      </c>
      <c r="S12" t="s">
        <v>468</v>
      </c>
      <c r="T12">
        <f t="shared" si="0"/>
        <v>2.0000000000006679E-3</v>
      </c>
      <c r="V12" t="s">
        <v>638</v>
      </c>
      <c r="W12">
        <v>3.9999999999995595E-3</v>
      </c>
      <c r="AE12" t="s">
        <v>640</v>
      </c>
      <c r="AF12" t="s">
        <v>477</v>
      </c>
      <c r="AG12">
        <v>2.8999999999999915E-2</v>
      </c>
      <c r="AI12" t="s">
        <v>638</v>
      </c>
      <c r="AJ12">
        <v>3.9999999999995595E-3</v>
      </c>
    </row>
    <row r="13" spans="1:40" x14ac:dyDescent="0.2">
      <c r="C13" t="s">
        <v>641</v>
      </c>
      <c r="D13" t="s">
        <v>468</v>
      </c>
      <c r="E13" t="s">
        <v>630</v>
      </c>
      <c r="F13">
        <v>12.491</v>
      </c>
      <c r="G13">
        <v>2E-3</v>
      </c>
      <c r="H13">
        <v>5</v>
      </c>
      <c r="K13" t="s">
        <v>641</v>
      </c>
      <c r="L13" t="s">
        <v>468</v>
      </c>
      <c r="M13" t="s">
        <v>630</v>
      </c>
      <c r="N13">
        <v>12.439</v>
      </c>
      <c r="O13">
        <v>0.02</v>
      </c>
      <c r="P13">
        <v>3</v>
      </c>
      <c r="R13" t="s">
        <v>641</v>
      </c>
      <c r="S13" t="s">
        <v>468</v>
      </c>
      <c r="T13">
        <f t="shared" si="0"/>
        <v>5.1999999999999602E-2</v>
      </c>
      <c r="V13" t="s">
        <v>639</v>
      </c>
      <c r="W13">
        <v>2.0000000000006679E-3</v>
      </c>
      <c r="AE13" t="s">
        <v>640</v>
      </c>
      <c r="AF13" t="s">
        <v>479</v>
      </c>
      <c r="AG13">
        <v>0</v>
      </c>
      <c r="AI13" t="s">
        <v>639</v>
      </c>
      <c r="AJ13">
        <v>2.0000000000006679E-3</v>
      </c>
    </row>
    <row r="14" spans="1:40" x14ac:dyDescent="0.2">
      <c r="C14" t="s">
        <v>642</v>
      </c>
      <c r="D14" t="s">
        <v>468</v>
      </c>
      <c r="E14" t="s">
        <v>630</v>
      </c>
      <c r="F14">
        <v>12.75</v>
      </c>
      <c r="G14">
        <v>2E-3</v>
      </c>
      <c r="H14">
        <v>2</v>
      </c>
      <c r="K14" t="s">
        <v>642</v>
      </c>
      <c r="L14" t="s">
        <v>468</v>
      </c>
      <c r="M14" t="s">
        <v>630</v>
      </c>
      <c r="N14">
        <v>12.741</v>
      </c>
      <c r="O14">
        <v>3.0000000000000001E-3</v>
      </c>
      <c r="P14">
        <v>2</v>
      </c>
      <c r="R14" t="s">
        <v>642</v>
      </c>
      <c r="S14" t="s">
        <v>468</v>
      </c>
      <c r="T14">
        <f t="shared" si="0"/>
        <v>9.0000000000003411E-3</v>
      </c>
      <c r="V14" t="s">
        <v>641</v>
      </c>
      <c r="W14">
        <v>5.1999999999999602E-2</v>
      </c>
      <c r="AE14" t="s">
        <v>643</v>
      </c>
      <c r="AF14" t="s">
        <v>477</v>
      </c>
      <c r="AG14">
        <v>6.9999999999996732E-3</v>
      </c>
      <c r="AI14" s="19" t="s">
        <v>641</v>
      </c>
      <c r="AJ14" s="19">
        <v>5.1999999999999602E-2</v>
      </c>
    </row>
    <row r="15" spans="1:40" x14ac:dyDescent="0.2">
      <c r="C15" t="s">
        <v>600</v>
      </c>
      <c r="D15" t="s">
        <v>468</v>
      </c>
      <c r="E15" t="s">
        <v>630</v>
      </c>
      <c r="F15">
        <v>12.775</v>
      </c>
      <c r="G15">
        <v>2E-3</v>
      </c>
      <c r="H15">
        <v>4</v>
      </c>
      <c r="K15" t="s">
        <v>600</v>
      </c>
      <c r="L15" t="s">
        <v>468</v>
      </c>
      <c r="M15" t="s">
        <v>630</v>
      </c>
      <c r="N15">
        <v>12.776999999999999</v>
      </c>
      <c r="O15">
        <v>3.0000000000000001E-3</v>
      </c>
      <c r="P15">
        <v>3</v>
      </c>
      <c r="R15" t="s">
        <v>600</v>
      </c>
      <c r="S15" t="s">
        <v>468</v>
      </c>
      <c r="T15">
        <f t="shared" si="0"/>
        <v>1.9999999999988916E-3</v>
      </c>
      <c r="V15" t="s">
        <v>640</v>
      </c>
      <c r="AB15">
        <v>2.8999999999999915E-2</v>
      </c>
      <c r="AC15">
        <v>0</v>
      </c>
      <c r="AE15" t="s">
        <v>643</v>
      </c>
      <c r="AF15" t="s">
        <v>479</v>
      </c>
      <c r="AG15">
        <v>1.4000000000000234E-2</v>
      </c>
      <c r="AI15" s="19" t="s">
        <v>640</v>
      </c>
      <c r="AM15" s="19">
        <v>2.8999999999999915E-2</v>
      </c>
      <c r="AN15">
        <v>0</v>
      </c>
    </row>
    <row r="16" spans="1:40" x14ac:dyDescent="0.2">
      <c r="C16" t="s">
        <v>602</v>
      </c>
      <c r="D16" t="s">
        <v>468</v>
      </c>
      <c r="E16" t="s">
        <v>630</v>
      </c>
      <c r="F16">
        <v>13.237</v>
      </c>
      <c r="G16">
        <v>1E-3</v>
      </c>
      <c r="H16">
        <v>7</v>
      </c>
      <c r="K16" t="s">
        <v>602</v>
      </c>
      <c r="L16" t="s">
        <v>468</v>
      </c>
      <c r="M16" t="s">
        <v>630</v>
      </c>
      <c r="N16">
        <v>13.241</v>
      </c>
      <c r="O16">
        <v>1E-3</v>
      </c>
      <c r="P16">
        <v>6</v>
      </c>
      <c r="R16" t="s">
        <v>602</v>
      </c>
      <c r="S16" t="s">
        <v>468</v>
      </c>
      <c r="T16">
        <f t="shared" si="0"/>
        <v>3.9999999999995595E-3</v>
      </c>
      <c r="V16" t="s">
        <v>642</v>
      </c>
      <c r="W16">
        <v>9.0000000000003411E-3</v>
      </c>
      <c r="AE16" t="s">
        <v>644</v>
      </c>
      <c r="AF16" t="s">
        <v>477</v>
      </c>
      <c r="AG16">
        <v>4.0000000000000036E-2</v>
      </c>
      <c r="AI16" s="20" t="s">
        <v>642</v>
      </c>
      <c r="AJ16" s="20">
        <v>9.0000000000003411E-3</v>
      </c>
    </row>
    <row r="17" spans="3:40" x14ac:dyDescent="0.2">
      <c r="C17" t="s">
        <v>603</v>
      </c>
      <c r="D17" t="s">
        <v>475</v>
      </c>
      <c r="E17" t="s">
        <v>630</v>
      </c>
      <c r="F17">
        <v>6.9909999999999997</v>
      </c>
      <c r="G17">
        <v>1E-3</v>
      </c>
      <c r="H17">
        <v>5</v>
      </c>
      <c r="K17" t="s">
        <v>603</v>
      </c>
      <c r="L17" t="s">
        <v>475</v>
      </c>
      <c r="M17" t="s">
        <v>630</v>
      </c>
      <c r="N17">
        <v>6.992</v>
      </c>
      <c r="O17">
        <v>1E-3</v>
      </c>
      <c r="P17">
        <v>4</v>
      </c>
      <c r="R17" t="s">
        <v>603</v>
      </c>
      <c r="S17" t="s">
        <v>475</v>
      </c>
      <c r="T17">
        <f t="shared" si="0"/>
        <v>1.000000000000334E-3</v>
      </c>
      <c r="V17" t="s">
        <v>645</v>
      </c>
      <c r="AE17" t="s">
        <v>644</v>
      </c>
      <c r="AF17" t="s">
        <v>479</v>
      </c>
      <c r="AG17">
        <v>1.2000000000000455E-2</v>
      </c>
      <c r="AI17" s="22" t="s">
        <v>645</v>
      </c>
    </row>
    <row r="18" spans="3:40" x14ac:dyDescent="0.2">
      <c r="C18" t="s">
        <v>603</v>
      </c>
      <c r="D18" t="s">
        <v>476</v>
      </c>
      <c r="E18" t="s">
        <v>630</v>
      </c>
      <c r="F18">
        <v>8.6579999999999995</v>
      </c>
      <c r="G18">
        <v>1E-3</v>
      </c>
      <c r="H18">
        <v>5</v>
      </c>
      <c r="K18" t="s">
        <v>603</v>
      </c>
      <c r="L18" t="s">
        <v>476</v>
      </c>
      <c r="M18" t="s">
        <v>630</v>
      </c>
      <c r="N18">
        <v>8.6590000000000007</v>
      </c>
      <c r="O18">
        <v>2E-3</v>
      </c>
      <c r="P18">
        <v>5</v>
      </c>
      <c r="R18" t="s">
        <v>603</v>
      </c>
      <c r="S18" t="s">
        <v>476</v>
      </c>
      <c r="T18">
        <f t="shared" si="0"/>
        <v>1.0000000000012221E-3</v>
      </c>
      <c r="V18" t="s">
        <v>643</v>
      </c>
      <c r="AB18">
        <v>6.9999999999996732E-3</v>
      </c>
      <c r="AC18">
        <v>1.4000000000000234E-2</v>
      </c>
      <c r="AE18" t="s">
        <v>646</v>
      </c>
      <c r="AF18" t="s">
        <v>477</v>
      </c>
      <c r="AG18">
        <v>9.9999999999944578E-4</v>
      </c>
      <c r="AI18" s="21" t="s">
        <v>643</v>
      </c>
      <c r="AM18">
        <v>6.9999999999996732E-3</v>
      </c>
      <c r="AN18" s="21">
        <v>1.4000000000000234E-2</v>
      </c>
    </row>
    <row r="19" spans="3:40" x14ac:dyDescent="0.2">
      <c r="C19" t="s">
        <v>603</v>
      </c>
      <c r="D19" t="s">
        <v>477</v>
      </c>
      <c r="E19" t="s">
        <v>630</v>
      </c>
      <c r="F19">
        <v>5.21</v>
      </c>
      <c r="G19">
        <v>1E-3</v>
      </c>
      <c r="H19">
        <v>4</v>
      </c>
      <c r="K19" t="s">
        <v>603</v>
      </c>
      <c r="L19" t="s">
        <v>477</v>
      </c>
      <c r="M19" t="s">
        <v>630</v>
      </c>
      <c r="N19">
        <v>5.2149999999999999</v>
      </c>
      <c r="O19">
        <v>3.0000000000000001E-3</v>
      </c>
      <c r="P19">
        <v>4</v>
      </c>
      <c r="R19" t="s">
        <v>603</v>
      </c>
      <c r="S19" t="s">
        <v>477</v>
      </c>
      <c r="T19">
        <f t="shared" si="0"/>
        <v>4.9999999999998934E-3</v>
      </c>
      <c r="V19" t="s">
        <v>644</v>
      </c>
      <c r="AB19">
        <v>4.0000000000000036E-2</v>
      </c>
      <c r="AC19">
        <v>1.2000000000000455E-2</v>
      </c>
      <c r="AE19" t="s">
        <v>646</v>
      </c>
      <c r="AF19" t="s">
        <v>479</v>
      </c>
      <c r="AG19">
        <v>1.9999999999997797E-3</v>
      </c>
      <c r="AI19" s="19" t="s">
        <v>644</v>
      </c>
      <c r="AM19" s="19">
        <v>4.0000000000000036E-2</v>
      </c>
      <c r="AN19" s="20">
        <v>1.2000000000000455E-2</v>
      </c>
    </row>
    <row r="20" spans="3:40" x14ac:dyDescent="0.2">
      <c r="C20" t="s">
        <v>603</v>
      </c>
      <c r="D20" t="s">
        <v>479</v>
      </c>
      <c r="E20" t="s">
        <v>630</v>
      </c>
      <c r="F20">
        <v>7.4379999999999997</v>
      </c>
      <c r="G20">
        <v>0</v>
      </c>
      <c r="H20">
        <v>1</v>
      </c>
      <c r="K20" t="s">
        <v>603</v>
      </c>
      <c r="L20" t="s">
        <v>479</v>
      </c>
      <c r="M20" t="s">
        <v>630</v>
      </c>
      <c r="N20">
        <v>7.4359999999999999</v>
      </c>
      <c r="O20">
        <v>0</v>
      </c>
      <c r="P20">
        <v>1</v>
      </c>
      <c r="R20" t="s">
        <v>603</v>
      </c>
      <c r="S20" t="s">
        <v>479</v>
      </c>
      <c r="T20">
        <f t="shared" si="0"/>
        <v>1.9999999999997797E-3</v>
      </c>
      <c r="V20" t="s">
        <v>646</v>
      </c>
      <c r="AB20">
        <v>9.9999999999944578E-4</v>
      </c>
      <c r="AC20">
        <v>1.9999999999997797E-3</v>
      </c>
      <c r="AE20" t="s">
        <v>647</v>
      </c>
      <c r="AF20" t="s">
        <v>477</v>
      </c>
      <c r="AG20">
        <v>3.9999999999995595E-3</v>
      </c>
      <c r="AI20" t="s">
        <v>646</v>
      </c>
      <c r="AM20">
        <v>9.9999999999944578E-4</v>
      </c>
      <c r="AN20">
        <v>1.9999999999997797E-3</v>
      </c>
    </row>
    <row r="21" spans="3:40" x14ac:dyDescent="0.2">
      <c r="C21" t="s">
        <v>581</v>
      </c>
      <c r="D21" t="s">
        <v>468</v>
      </c>
      <c r="E21" t="s">
        <v>630</v>
      </c>
      <c r="F21">
        <v>9.8740000000000006</v>
      </c>
      <c r="G21">
        <v>1E-3</v>
      </c>
      <c r="H21">
        <v>3</v>
      </c>
      <c r="K21" t="s">
        <v>581</v>
      </c>
      <c r="L21" t="s">
        <v>468</v>
      </c>
      <c r="M21" t="s">
        <v>630</v>
      </c>
      <c r="N21">
        <v>9.875</v>
      </c>
      <c r="O21">
        <v>1E-3</v>
      </c>
      <c r="P21">
        <v>2</v>
      </c>
      <c r="R21" t="s">
        <v>581</v>
      </c>
      <c r="S21" t="s">
        <v>468</v>
      </c>
      <c r="T21">
        <f t="shared" si="0"/>
        <v>9.9999999999944578E-4</v>
      </c>
      <c r="V21" t="s">
        <v>600</v>
      </c>
      <c r="W21">
        <v>1.9999999999988916E-3</v>
      </c>
      <c r="AE21" t="s">
        <v>647</v>
      </c>
      <c r="AF21" t="s">
        <v>479</v>
      </c>
      <c r="AG21">
        <v>1.9999999999997797E-3</v>
      </c>
      <c r="AI21" t="s">
        <v>600</v>
      </c>
      <c r="AJ21">
        <v>1.9999999999988916E-3</v>
      </c>
    </row>
    <row r="22" spans="3:40" x14ac:dyDescent="0.2">
      <c r="C22" t="s">
        <v>648</v>
      </c>
      <c r="D22" t="s">
        <v>468</v>
      </c>
      <c r="E22" t="s">
        <v>630</v>
      </c>
      <c r="F22">
        <v>13.528</v>
      </c>
      <c r="G22">
        <v>2E-3</v>
      </c>
      <c r="H22">
        <v>9</v>
      </c>
      <c r="K22" t="s">
        <v>648</v>
      </c>
      <c r="L22" t="s">
        <v>468</v>
      </c>
      <c r="M22" t="s">
        <v>630</v>
      </c>
      <c r="N22">
        <v>13.526999999999999</v>
      </c>
      <c r="O22">
        <v>2E-3</v>
      </c>
      <c r="P22">
        <v>7</v>
      </c>
      <c r="R22" t="s">
        <v>648</v>
      </c>
      <c r="S22" t="s">
        <v>468</v>
      </c>
      <c r="T22">
        <f t="shared" si="0"/>
        <v>1.0000000000012221E-3</v>
      </c>
      <c r="V22" t="s">
        <v>602</v>
      </c>
      <c r="W22">
        <v>3.9999999999995595E-3</v>
      </c>
      <c r="AE22" t="s">
        <v>649</v>
      </c>
      <c r="AF22" t="s">
        <v>477</v>
      </c>
      <c r="AG22">
        <v>3.0000000000001137E-3</v>
      </c>
      <c r="AI22" t="s">
        <v>602</v>
      </c>
      <c r="AJ22">
        <v>3.9999999999995595E-3</v>
      </c>
    </row>
    <row r="23" spans="3:40" x14ac:dyDescent="0.2">
      <c r="C23" t="s">
        <v>614</v>
      </c>
      <c r="D23" t="s">
        <v>475</v>
      </c>
      <c r="E23" t="s">
        <v>630</v>
      </c>
      <c r="F23">
        <v>6.9249999999999998</v>
      </c>
      <c r="G23">
        <v>1E-3</v>
      </c>
      <c r="H23">
        <v>4</v>
      </c>
      <c r="K23" t="s">
        <v>614</v>
      </c>
      <c r="L23" t="s">
        <v>475</v>
      </c>
      <c r="M23" t="s">
        <v>630</v>
      </c>
      <c r="N23">
        <v>6.9219999999999997</v>
      </c>
      <c r="O23">
        <v>4.0000000000000001E-3</v>
      </c>
      <c r="P23">
        <v>3</v>
      </c>
      <c r="R23" t="s">
        <v>614</v>
      </c>
      <c r="S23" t="s">
        <v>475</v>
      </c>
      <c r="T23">
        <f t="shared" si="0"/>
        <v>3.0000000000001137E-3</v>
      </c>
      <c r="V23" t="s">
        <v>647</v>
      </c>
      <c r="AB23">
        <f>AVERAGE(T19,AG20)</f>
        <v>4.4999999999997264E-3</v>
      </c>
      <c r="AC23">
        <f>AVERAGE(T20,AG23)</f>
        <v>1.9999999999997797E-3</v>
      </c>
      <c r="AE23" t="s">
        <v>649</v>
      </c>
      <c r="AF23" t="s">
        <v>479</v>
      </c>
      <c r="AG23">
        <v>1.9999999999997797E-3</v>
      </c>
      <c r="AI23" t="s">
        <v>647</v>
      </c>
      <c r="AM23">
        <f>AVERAGE(AG19,AR20)</f>
        <v>1.9999999999997797E-3</v>
      </c>
      <c r="AN23">
        <f>AVERAGE(AG20,AR23)</f>
        <v>3.9999999999995595E-3</v>
      </c>
    </row>
    <row r="24" spans="3:40" x14ac:dyDescent="0.2">
      <c r="C24" t="s">
        <v>614</v>
      </c>
      <c r="D24" t="s">
        <v>476</v>
      </c>
      <c r="E24" t="s">
        <v>630</v>
      </c>
      <c r="F24">
        <v>8.8520000000000003</v>
      </c>
      <c r="G24">
        <v>0</v>
      </c>
      <c r="H24">
        <v>6</v>
      </c>
      <c r="K24" t="s">
        <v>614</v>
      </c>
      <c r="L24" t="s">
        <v>476</v>
      </c>
      <c r="M24" t="s">
        <v>630</v>
      </c>
      <c r="N24">
        <v>8.8539999999999992</v>
      </c>
      <c r="O24">
        <v>2E-3</v>
      </c>
      <c r="P24">
        <v>6</v>
      </c>
      <c r="R24" t="s">
        <v>614</v>
      </c>
      <c r="S24" t="s">
        <v>476</v>
      </c>
      <c r="T24">
        <f t="shared" si="0"/>
        <v>1.9999999999988916E-3</v>
      </c>
      <c r="V24" t="s">
        <v>649</v>
      </c>
      <c r="AB24">
        <v>3.0000000000001137E-3</v>
      </c>
      <c r="AC24">
        <v>1.9999999999997797E-3</v>
      </c>
      <c r="AE24" t="s">
        <v>650</v>
      </c>
      <c r="AF24" t="s">
        <v>477</v>
      </c>
      <c r="AG24">
        <v>3.0000000000001137E-3</v>
      </c>
      <c r="AI24" t="s">
        <v>649</v>
      </c>
      <c r="AM24">
        <v>3.0000000000001137E-3</v>
      </c>
      <c r="AN24">
        <v>1.9999999999997797E-3</v>
      </c>
    </row>
    <row r="25" spans="3:40" x14ac:dyDescent="0.2">
      <c r="C25" t="s">
        <v>614</v>
      </c>
      <c r="D25" t="s">
        <v>477</v>
      </c>
      <c r="E25" t="s">
        <v>630</v>
      </c>
      <c r="F25">
        <v>5.202</v>
      </c>
      <c r="G25">
        <v>1E-3</v>
      </c>
      <c r="H25">
        <v>4</v>
      </c>
      <c r="K25" t="s">
        <v>614</v>
      </c>
      <c r="L25" t="s">
        <v>477</v>
      </c>
      <c r="M25" t="s">
        <v>630</v>
      </c>
      <c r="N25">
        <v>5.2009999999999996</v>
      </c>
      <c r="O25">
        <v>5.0000000000000001E-3</v>
      </c>
      <c r="P25">
        <v>4</v>
      </c>
      <c r="R25" t="s">
        <v>614</v>
      </c>
      <c r="S25" t="s">
        <v>477</v>
      </c>
      <c r="T25">
        <f t="shared" si="0"/>
        <v>1.000000000000334E-3</v>
      </c>
      <c r="V25" t="s">
        <v>650</v>
      </c>
      <c r="AB25">
        <v>3.0000000000001137E-3</v>
      </c>
      <c r="AC25">
        <v>1.0000000000012221E-3</v>
      </c>
      <c r="AE25" t="s">
        <v>650</v>
      </c>
      <c r="AF25" t="s">
        <v>479</v>
      </c>
      <c r="AG25">
        <v>1.0000000000012221E-3</v>
      </c>
      <c r="AI25" t="s">
        <v>650</v>
      </c>
      <c r="AM25">
        <v>3.0000000000001137E-3</v>
      </c>
      <c r="AN25">
        <v>1.0000000000012221E-3</v>
      </c>
    </row>
    <row r="26" spans="3:40" x14ac:dyDescent="0.2">
      <c r="C26" t="s">
        <v>614</v>
      </c>
      <c r="D26" t="s">
        <v>479</v>
      </c>
      <c r="E26" t="s">
        <v>630</v>
      </c>
      <c r="F26">
        <v>7.6580000000000004</v>
      </c>
      <c r="G26">
        <v>0</v>
      </c>
      <c r="H26">
        <v>1</v>
      </c>
      <c r="K26" t="s">
        <v>614</v>
      </c>
      <c r="L26" t="s">
        <v>479</v>
      </c>
      <c r="M26" t="s">
        <v>630</v>
      </c>
      <c r="N26">
        <v>7.6630000000000003</v>
      </c>
      <c r="O26">
        <v>0</v>
      </c>
      <c r="P26">
        <v>1</v>
      </c>
      <c r="R26" t="s">
        <v>614</v>
      </c>
      <c r="S26" t="s">
        <v>479</v>
      </c>
      <c r="T26">
        <f t="shared" si="0"/>
        <v>4.9999999999998934E-3</v>
      </c>
      <c r="V26" t="s">
        <v>651</v>
      </c>
      <c r="AB26">
        <v>0</v>
      </c>
      <c r="AC26">
        <v>0</v>
      </c>
      <c r="AE26" t="s">
        <v>651</v>
      </c>
      <c r="AF26" t="s">
        <v>477</v>
      </c>
      <c r="AG26">
        <v>0</v>
      </c>
      <c r="AI26" t="s">
        <v>651</v>
      </c>
      <c r="AM26">
        <v>0</v>
      </c>
      <c r="AN26">
        <v>0</v>
      </c>
    </row>
    <row r="27" spans="3:40" x14ac:dyDescent="0.2">
      <c r="C27" t="s">
        <v>615</v>
      </c>
      <c r="D27" t="s">
        <v>475</v>
      </c>
      <c r="E27" t="s">
        <v>630</v>
      </c>
      <c r="F27">
        <v>7.0259999999999998</v>
      </c>
      <c r="G27">
        <v>1E-3</v>
      </c>
      <c r="H27">
        <v>2</v>
      </c>
      <c r="K27" t="s">
        <v>615</v>
      </c>
      <c r="L27" t="s">
        <v>475</v>
      </c>
      <c r="M27" t="s">
        <v>630</v>
      </c>
      <c r="N27">
        <v>7.0220000000000002</v>
      </c>
      <c r="O27">
        <v>4.0000000000000001E-3</v>
      </c>
      <c r="P27">
        <v>2</v>
      </c>
      <c r="R27" t="s">
        <v>615</v>
      </c>
      <c r="S27" t="s">
        <v>475</v>
      </c>
      <c r="T27">
        <f t="shared" si="0"/>
        <v>3.9999999999995595E-3</v>
      </c>
      <c r="V27" t="s">
        <v>581</v>
      </c>
      <c r="W27">
        <v>9.9999999999944578E-4</v>
      </c>
      <c r="AE27" t="s">
        <v>651</v>
      </c>
      <c r="AF27" t="s">
        <v>479</v>
      </c>
      <c r="AG27">
        <v>0</v>
      </c>
      <c r="AI27" t="s">
        <v>581</v>
      </c>
      <c r="AJ27">
        <v>9.9999999999944578E-4</v>
      </c>
    </row>
    <row r="28" spans="3:40" x14ac:dyDescent="0.2">
      <c r="C28" t="s">
        <v>615</v>
      </c>
      <c r="D28" t="s">
        <v>476</v>
      </c>
      <c r="E28" t="s">
        <v>630</v>
      </c>
      <c r="F28">
        <v>8.5399999999999991</v>
      </c>
      <c r="G28">
        <v>3.0000000000000001E-3</v>
      </c>
      <c r="H28">
        <v>4</v>
      </c>
      <c r="K28" t="s">
        <v>615</v>
      </c>
      <c r="L28" t="s">
        <v>476</v>
      </c>
      <c r="M28" t="s">
        <v>630</v>
      </c>
      <c r="N28">
        <v>8.5429999999999993</v>
      </c>
      <c r="O28">
        <v>0</v>
      </c>
      <c r="P28">
        <v>3</v>
      </c>
      <c r="R28" t="s">
        <v>615</v>
      </c>
      <c r="S28" t="s">
        <v>476</v>
      </c>
      <c r="T28">
        <f t="shared" si="0"/>
        <v>3.0000000000001137E-3</v>
      </c>
      <c r="V28" t="s">
        <v>648</v>
      </c>
      <c r="W28">
        <v>1.0000000000012221E-3</v>
      </c>
      <c r="AE28" t="s">
        <v>614</v>
      </c>
      <c r="AF28" t="s">
        <v>477</v>
      </c>
      <c r="AG28">
        <v>0</v>
      </c>
      <c r="AI28" t="s">
        <v>648</v>
      </c>
      <c r="AJ28">
        <v>1.0000000000012221E-3</v>
      </c>
    </row>
    <row r="29" spans="3:40" x14ac:dyDescent="0.2">
      <c r="C29" t="s">
        <v>615</v>
      </c>
      <c r="D29" t="s">
        <v>477</v>
      </c>
      <c r="E29" t="s">
        <v>630</v>
      </c>
      <c r="F29">
        <v>5.5229999999999997</v>
      </c>
      <c r="G29">
        <v>0</v>
      </c>
      <c r="H29">
        <v>1</v>
      </c>
      <c r="K29" t="s">
        <v>615</v>
      </c>
      <c r="L29" t="s">
        <v>477</v>
      </c>
      <c r="M29" t="s">
        <v>630</v>
      </c>
      <c r="N29">
        <v>5.5229999999999997</v>
      </c>
      <c r="O29">
        <v>0</v>
      </c>
      <c r="P29">
        <v>1</v>
      </c>
      <c r="R29" t="s">
        <v>615</v>
      </c>
      <c r="S29" t="s">
        <v>477</v>
      </c>
      <c r="T29">
        <f t="shared" si="0"/>
        <v>0</v>
      </c>
      <c r="V29" t="s">
        <v>614</v>
      </c>
      <c r="Z29">
        <v>3.0000000000001137E-3</v>
      </c>
      <c r="AA29">
        <v>1.9999999999988916E-3</v>
      </c>
      <c r="AB29">
        <v>0</v>
      </c>
      <c r="AC29">
        <v>6.0000000000002274E-3</v>
      </c>
      <c r="AE29" t="s">
        <v>614</v>
      </c>
      <c r="AF29" t="s">
        <v>479</v>
      </c>
      <c r="AG29">
        <v>6.0000000000002274E-3</v>
      </c>
      <c r="AI29" t="s">
        <v>614</v>
      </c>
      <c r="AM29">
        <v>0</v>
      </c>
      <c r="AN29">
        <v>6.0000000000002274E-3</v>
      </c>
    </row>
    <row r="30" spans="3:40" x14ac:dyDescent="0.2">
      <c r="C30" t="s">
        <v>652</v>
      </c>
      <c r="D30" t="s">
        <v>475</v>
      </c>
      <c r="E30" t="s">
        <v>630</v>
      </c>
      <c r="F30">
        <v>6.99</v>
      </c>
      <c r="G30">
        <v>0</v>
      </c>
      <c r="H30">
        <v>1</v>
      </c>
      <c r="R30" t="s">
        <v>652</v>
      </c>
      <c r="S30" t="s">
        <v>475</v>
      </c>
      <c r="V30" t="s">
        <v>615</v>
      </c>
      <c r="Z30">
        <v>3.9999999999995595E-3</v>
      </c>
      <c r="AA30">
        <v>3.0000000000001137E-3</v>
      </c>
      <c r="AB30">
        <v>3.0000000000001137E-3</v>
      </c>
      <c r="AC30">
        <v>1.000000000000334E-3</v>
      </c>
      <c r="AE30" t="s">
        <v>615</v>
      </c>
      <c r="AF30" t="s">
        <v>477</v>
      </c>
      <c r="AG30">
        <v>3.0000000000001137E-3</v>
      </c>
      <c r="AI30" t="s">
        <v>615</v>
      </c>
      <c r="AM30">
        <v>3.0000000000001137E-3</v>
      </c>
      <c r="AN30">
        <v>1.000000000000334E-3</v>
      </c>
    </row>
    <row r="31" spans="3:40" x14ac:dyDescent="0.2">
      <c r="C31" t="s">
        <v>652</v>
      </c>
      <c r="D31" t="s">
        <v>476</v>
      </c>
      <c r="E31" t="s">
        <v>630</v>
      </c>
      <c r="F31">
        <v>8.0549999999999997</v>
      </c>
      <c r="G31">
        <v>0</v>
      </c>
      <c r="H31">
        <v>1</v>
      </c>
      <c r="R31" t="s">
        <v>652</v>
      </c>
      <c r="S31" t="s">
        <v>476</v>
      </c>
      <c r="V31" t="s">
        <v>653</v>
      </c>
      <c r="AB31">
        <v>4.9999999999998934E-3</v>
      </c>
      <c r="AC31">
        <v>3.0000000000001137E-3</v>
      </c>
      <c r="AE31" t="s">
        <v>615</v>
      </c>
      <c r="AF31" t="s">
        <v>479</v>
      </c>
      <c r="AG31">
        <v>1.000000000000334E-3</v>
      </c>
      <c r="AI31" t="s">
        <v>653</v>
      </c>
      <c r="AM31">
        <v>4.9999999999998934E-3</v>
      </c>
      <c r="AN31">
        <v>3.0000000000001137E-3</v>
      </c>
    </row>
    <row r="32" spans="3:40" x14ac:dyDescent="0.2">
      <c r="C32" t="s">
        <v>654</v>
      </c>
      <c r="D32" t="s">
        <v>475</v>
      </c>
      <c r="E32" t="s">
        <v>630</v>
      </c>
      <c r="F32">
        <v>7.13</v>
      </c>
      <c r="G32">
        <v>2E-3</v>
      </c>
      <c r="H32">
        <v>4</v>
      </c>
      <c r="K32" t="s">
        <v>654</v>
      </c>
      <c r="L32" t="s">
        <v>475</v>
      </c>
      <c r="M32" t="s">
        <v>630</v>
      </c>
      <c r="N32">
        <v>7.13</v>
      </c>
      <c r="O32">
        <v>0</v>
      </c>
      <c r="P32">
        <v>1</v>
      </c>
      <c r="R32" t="s">
        <v>654</v>
      </c>
      <c r="S32" t="s">
        <v>475</v>
      </c>
      <c r="T32">
        <f t="shared" si="0"/>
        <v>0</v>
      </c>
      <c r="V32" t="s">
        <v>655</v>
      </c>
      <c r="AB32">
        <v>6.9999999999996732E-3</v>
      </c>
      <c r="AC32">
        <v>3.0000000000001137E-3</v>
      </c>
      <c r="AE32" t="s">
        <v>653</v>
      </c>
      <c r="AF32" t="s">
        <v>477</v>
      </c>
      <c r="AG32">
        <v>4.9999999999998934E-3</v>
      </c>
      <c r="AI32" t="s">
        <v>655</v>
      </c>
      <c r="AM32">
        <v>6.9999999999996732E-3</v>
      </c>
      <c r="AN32">
        <v>3.0000000000001137E-3</v>
      </c>
    </row>
    <row r="33" spans="3:40" x14ac:dyDescent="0.2">
      <c r="C33" t="s">
        <v>654</v>
      </c>
      <c r="D33" t="s">
        <v>476</v>
      </c>
      <c r="E33" t="s">
        <v>630</v>
      </c>
      <c r="F33">
        <v>8.3360000000000003</v>
      </c>
      <c r="G33">
        <v>1E-3</v>
      </c>
      <c r="H33">
        <v>4</v>
      </c>
      <c r="R33" t="s">
        <v>654</v>
      </c>
      <c r="S33" t="s">
        <v>476</v>
      </c>
      <c r="V33" t="s">
        <v>652</v>
      </c>
      <c r="AB33">
        <v>3.0000000000001137E-3</v>
      </c>
      <c r="AC33">
        <v>8.0000000000000071E-3</v>
      </c>
      <c r="AE33" t="s">
        <v>653</v>
      </c>
      <c r="AF33" t="s">
        <v>479</v>
      </c>
      <c r="AG33">
        <v>3.0000000000001137E-3</v>
      </c>
      <c r="AI33" s="20" t="s">
        <v>652</v>
      </c>
      <c r="AM33">
        <v>3.0000000000001137E-3</v>
      </c>
      <c r="AN33" s="20">
        <v>8.0000000000000071E-3</v>
      </c>
    </row>
    <row r="34" spans="3:40" x14ac:dyDescent="0.2">
      <c r="C34" t="s">
        <v>654</v>
      </c>
      <c r="D34" t="s">
        <v>477</v>
      </c>
      <c r="E34" t="s">
        <v>630</v>
      </c>
      <c r="F34">
        <v>5.7359999999999998</v>
      </c>
      <c r="G34">
        <v>1E-3</v>
      </c>
      <c r="H34">
        <v>4</v>
      </c>
      <c r="K34" t="s">
        <v>654</v>
      </c>
      <c r="L34" t="s">
        <v>477</v>
      </c>
      <c r="M34" t="s">
        <v>630</v>
      </c>
      <c r="N34">
        <v>5.7370000000000001</v>
      </c>
      <c r="O34">
        <v>6.0000000000000001E-3</v>
      </c>
      <c r="P34">
        <v>2</v>
      </c>
      <c r="R34" t="s">
        <v>654</v>
      </c>
      <c r="S34" t="s">
        <v>477</v>
      </c>
      <c r="T34">
        <f t="shared" si="0"/>
        <v>1.000000000000334E-3</v>
      </c>
      <c r="V34" t="s">
        <v>656</v>
      </c>
      <c r="AB34">
        <v>2.2000000000000242E-2</v>
      </c>
      <c r="AC34">
        <v>1.9999999999999574E-2</v>
      </c>
      <c r="AE34" t="s">
        <v>655</v>
      </c>
      <c r="AF34" t="s">
        <v>477</v>
      </c>
      <c r="AG34">
        <v>6.9999999999996732E-3</v>
      </c>
      <c r="AI34" s="19" t="s">
        <v>656</v>
      </c>
      <c r="AM34" s="19">
        <v>2.2000000000000242E-2</v>
      </c>
      <c r="AN34" s="19">
        <v>1.9999999999999574E-2</v>
      </c>
    </row>
    <row r="35" spans="3:40" x14ac:dyDescent="0.2">
      <c r="C35" t="s">
        <v>654</v>
      </c>
      <c r="D35" t="s">
        <v>479</v>
      </c>
      <c r="E35" t="s">
        <v>630</v>
      </c>
      <c r="F35">
        <v>7.7789999999999999</v>
      </c>
      <c r="G35">
        <v>0</v>
      </c>
      <c r="H35">
        <v>1</v>
      </c>
      <c r="R35" t="s">
        <v>654</v>
      </c>
      <c r="S35" t="s">
        <v>479</v>
      </c>
      <c r="V35" t="s">
        <v>657</v>
      </c>
      <c r="AB35">
        <v>4.6000000000000263E-2</v>
      </c>
      <c r="AC35">
        <v>2.8000000000000469E-2</v>
      </c>
      <c r="AE35" t="s">
        <v>655</v>
      </c>
      <c r="AF35" t="s">
        <v>479</v>
      </c>
      <c r="AG35">
        <v>3.0000000000001137E-3</v>
      </c>
      <c r="AI35" s="19" t="s">
        <v>657</v>
      </c>
      <c r="AM35" s="19">
        <v>4.6000000000000263E-2</v>
      </c>
      <c r="AN35" s="19">
        <v>2.8000000000000469E-2</v>
      </c>
    </row>
    <row r="36" spans="3:40" x14ac:dyDescent="0.2">
      <c r="C36" t="s">
        <v>658</v>
      </c>
      <c r="D36" t="s">
        <v>475</v>
      </c>
      <c r="E36" t="s">
        <v>630</v>
      </c>
      <c r="F36">
        <v>7.2039999999999997</v>
      </c>
      <c r="G36">
        <v>7.0000000000000001E-3</v>
      </c>
      <c r="H36">
        <v>3</v>
      </c>
      <c r="K36" t="s">
        <v>658</v>
      </c>
      <c r="L36" t="s">
        <v>475</v>
      </c>
      <c r="M36" t="s">
        <v>630</v>
      </c>
      <c r="N36">
        <v>7.1879999999999997</v>
      </c>
      <c r="O36">
        <v>2E-3</v>
      </c>
      <c r="P36">
        <v>2</v>
      </c>
      <c r="R36" t="s">
        <v>658</v>
      </c>
      <c r="S36" t="s">
        <v>475</v>
      </c>
      <c r="T36">
        <f t="shared" si="0"/>
        <v>1.6000000000000014E-2</v>
      </c>
      <c r="V36" t="s">
        <v>654</v>
      </c>
      <c r="AB36">
        <v>1.2999999999999901E-2</v>
      </c>
      <c r="AC36">
        <v>7.0000000000005613E-3</v>
      </c>
      <c r="AE36" t="s">
        <v>652</v>
      </c>
      <c r="AF36" t="s">
        <v>477</v>
      </c>
      <c r="AG36">
        <v>3.0000000000001137E-3</v>
      </c>
      <c r="AI36" s="21" t="s">
        <v>654</v>
      </c>
      <c r="AM36" s="21">
        <v>1.2999999999999901E-2</v>
      </c>
      <c r="AN36">
        <v>7.0000000000005613E-3</v>
      </c>
    </row>
    <row r="37" spans="3:40" x14ac:dyDescent="0.2">
      <c r="C37" t="s">
        <v>658</v>
      </c>
      <c r="D37" t="s">
        <v>476</v>
      </c>
      <c r="E37" t="s">
        <v>630</v>
      </c>
      <c r="F37">
        <v>8.6240000000000006</v>
      </c>
      <c r="G37">
        <v>1E-3</v>
      </c>
      <c r="H37">
        <v>4</v>
      </c>
      <c r="K37" t="s">
        <v>658</v>
      </c>
      <c r="L37" t="s">
        <v>476</v>
      </c>
      <c r="M37" t="s">
        <v>630</v>
      </c>
      <c r="N37">
        <v>8.6229999999999993</v>
      </c>
      <c r="O37">
        <v>3.0000000000000001E-3</v>
      </c>
      <c r="P37">
        <v>4</v>
      </c>
      <c r="R37" t="s">
        <v>658</v>
      </c>
      <c r="S37" t="s">
        <v>476</v>
      </c>
      <c r="T37">
        <f t="shared" si="0"/>
        <v>1.0000000000012221E-3</v>
      </c>
      <c r="V37" t="s">
        <v>658</v>
      </c>
      <c r="Z37">
        <v>1.6000000000000014E-2</v>
      </c>
      <c r="AA37">
        <v>1.0000000000012221E-3</v>
      </c>
      <c r="AB37">
        <f>AVERAGE(T38,AG44)</f>
        <v>9.9999999999988987E-4</v>
      </c>
      <c r="AC37">
        <f>AVERAGE(T39,AG45)</f>
        <v>7.499999999999396E-3</v>
      </c>
      <c r="AE37" t="s">
        <v>652</v>
      </c>
      <c r="AF37" t="s">
        <v>479</v>
      </c>
      <c r="AG37">
        <v>8.0000000000000071E-3</v>
      </c>
      <c r="AI37" s="19" t="s">
        <v>658</v>
      </c>
      <c r="AM37" s="19">
        <f>AVERAGE(AG38,AR44)</f>
        <v>2.2000000000000242E-2</v>
      </c>
      <c r="AN37" s="19">
        <f>AVERAGE(AG39,AR45)</f>
        <v>1.9999999999999574E-2</v>
      </c>
    </row>
    <row r="38" spans="3:40" x14ac:dyDescent="0.2">
      <c r="C38" t="s">
        <v>658</v>
      </c>
      <c r="D38" t="s">
        <v>477</v>
      </c>
      <c r="E38" t="s">
        <v>630</v>
      </c>
      <c r="F38">
        <v>5.7709999999999999</v>
      </c>
      <c r="G38">
        <v>0</v>
      </c>
      <c r="H38">
        <v>2</v>
      </c>
      <c r="K38" t="s">
        <v>658</v>
      </c>
      <c r="L38" t="s">
        <v>477</v>
      </c>
      <c r="M38" t="s">
        <v>630</v>
      </c>
      <c r="N38">
        <v>5.7729999999999997</v>
      </c>
      <c r="O38">
        <v>0</v>
      </c>
      <c r="P38">
        <v>2</v>
      </c>
      <c r="R38" t="s">
        <v>658</v>
      </c>
      <c r="S38" t="s">
        <v>477</v>
      </c>
      <c r="T38">
        <f t="shared" si="0"/>
        <v>1.9999999999997797E-3</v>
      </c>
      <c r="V38" t="s">
        <v>659</v>
      </c>
      <c r="Z38">
        <v>1.000000000000334E-3</v>
      </c>
      <c r="AA38">
        <v>1.9999999999988916E-3</v>
      </c>
      <c r="AB38">
        <v>1.9999999999997797E-3</v>
      </c>
      <c r="AC38">
        <v>9.0000000000003411E-3</v>
      </c>
      <c r="AE38" t="s">
        <v>656</v>
      </c>
      <c r="AF38" t="s">
        <v>477</v>
      </c>
      <c r="AG38">
        <v>2.2000000000000242E-2</v>
      </c>
      <c r="AI38" s="20" t="s">
        <v>659</v>
      </c>
      <c r="AM38">
        <v>1.9999999999997797E-3</v>
      </c>
      <c r="AN38" s="20">
        <v>9.0000000000003411E-3</v>
      </c>
    </row>
    <row r="39" spans="3:40" x14ac:dyDescent="0.2">
      <c r="C39" t="s">
        <v>658</v>
      </c>
      <c r="D39" t="s">
        <v>479</v>
      </c>
      <c r="E39" t="s">
        <v>630</v>
      </c>
      <c r="F39">
        <v>8.0190000000000001</v>
      </c>
      <c r="G39">
        <v>0</v>
      </c>
      <c r="H39">
        <v>1</v>
      </c>
      <c r="K39" t="s">
        <v>658</v>
      </c>
      <c r="L39" t="s">
        <v>479</v>
      </c>
      <c r="M39" t="s">
        <v>630</v>
      </c>
      <c r="N39">
        <v>8.0129999999999999</v>
      </c>
      <c r="O39">
        <v>0</v>
      </c>
      <c r="P39">
        <v>1</v>
      </c>
      <c r="R39" t="s">
        <v>658</v>
      </c>
      <c r="S39" t="s">
        <v>479</v>
      </c>
      <c r="T39">
        <f t="shared" si="0"/>
        <v>6.0000000000002274E-3</v>
      </c>
      <c r="V39" t="s">
        <v>660</v>
      </c>
      <c r="Y39">
        <v>7.0000000000014495E-3</v>
      </c>
      <c r="AB39">
        <v>1.9999999999997797E-3</v>
      </c>
      <c r="AC39">
        <v>3.9999999999995595E-3</v>
      </c>
      <c r="AE39" t="s">
        <v>656</v>
      </c>
      <c r="AF39" t="s">
        <v>479</v>
      </c>
      <c r="AG39">
        <v>1.9999999999999574E-2</v>
      </c>
      <c r="AI39" t="s">
        <v>660</v>
      </c>
      <c r="AL39">
        <v>7.0000000000014495E-3</v>
      </c>
      <c r="AM39">
        <v>1.9999999999997797E-3</v>
      </c>
      <c r="AN39">
        <v>3.9999999999995595E-3</v>
      </c>
    </row>
    <row r="40" spans="3:40" x14ac:dyDescent="0.2">
      <c r="C40" t="s">
        <v>659</v>
      </c>
      <c r="D40" t="s">
        <v>475</v>
      </c>
      <c r="E40" t="s">
        <v>630</v>
      </c>
      <c r="F40">
        <v>6.93</v>
      </c>
      <c r="G40">
        <v>1E-3</v>
      </c>
      <c r="H40">
        <v>3</v>
      </c>
      <c r="K40" t="s">
        <v>659</v>
      </c>
      <c r="L40" t="s">
        <v>475</v>
      </c>
      <c r="M40" t="s">
        <v>630</v>
      </c>
      <c r="N40">
        <v>6.931</v>
      </c>
      <c r="O40">
        <v>0</v>
      </c>
      <c r="P40">
        <v>1</v>
      </c>
      <c r="R40" t="s">
        <v>659</v>
      </c>
      <c r="S40" t="s">
        <v>475</v>
      </c>
      <c r="T40">
        <f t="shared" si="0"/>
        <v>1.000000000000334E-3</v>
      </c>
      <c r="V40" t="s">
        <v>661</v>
      </c>
      <c r="Z40">
        <v>0</v>
      </c>
      <c r="AA40">
        <v>9.0000000000003411E-3</v>
      </c>
      <c r="AB40">
        <v>0</v>
      </c>
      <c r="AC40">
        <v>0</v>
      </c>
      <c r="AE40" t="s">
        <v>657</v>
      </c>
      <c r="AF40" t="s">
        <v>477</v>
      </c>
      <c r="AG40">
        <v>4.6000000000000263E-2</v>
      </c>
      <c r="AI40" t="s">
        <v>661</v>
      </c>
      <c r="AM40">
        <v>0</v>
      </c>
      <c r="AN40">
        <v>0</v>
      </c>
    </row>
    <row r="41" spans="3:40" x14ac:dyDescent="0.2">
      <c r="C41" t="s">
        <v>659</v>
      </c>
      <c r="D41" t="s">
        <v>476</v>
      </c>
      <c r="E41" t="s">
        <v>630</v>
      </c>
      <c r="F41">
        <v>8.3979999999999997</v>
      </c>
      <c r="G41">
        <v>0</v>
      </c>
      <c r="H41">
        <v>2</v>
      </c>
      <c r="K41" t="s">
        <v>659</v>
      </c>
      <c r="L41" t="s">
        <v>476</v>
      </c>
      <c r="M41" t="s">
        <v>630</v>
      </c>
      <c r="N41">
        <v>8.3960000000000008</v>
      </c>
      <c r="O41">
        <v>1E-3</v>
      </c>
      <c r="P41">
        <v>2</v>
      </c>
      <c r="R41" t="s">
        <v>659</v>
      </c>
      <c r="S41" t="s">
        <v>476</v>
      </c>
      <c r="T41">
        <f t="shared" si="0"/>
        <v>1.9999999999988916E-3</v>
      </c>
      <c r="V41" t="s">
        <v>662</v>
      </c>
      <c r="X41">
        <v>6.0000000000002274E-3</v>
      </c>
      <c r="AE41" t="s">
        <v>657</v>
      </c>
      <c r="AF41" t="s">
        <v>479</v>
      </c>
      <c r="AG41">
        <v>2.8000000000000469E-2</v>
      </c>
      <c r="AI41" t="s">
        <v>662</v>
      </c>
      <c r="AK41">
        <v>6.0000000000002274E-3</v>
      </c>
    </row>
    <row r="42" spans="3:40" x14ac:dyDescent="0.2">
      <c r="C42" t="s">
        <v>660</v>
      </c>
      <c r="D42" t="s">
        <v>473</v>
      </c>
      <c r="E42" t="s">
        <v>630</v>
      </c>
      <c r="F42">
        <v>13.989000000000001</v>
      </c>
      <c r="G42">
        <v>1E-3</v>
      </c>
      <c r="H42">
        <v>5</v>
      </c>
      <c r="K42" t="s">
        <v>660</v>
      </c>
      <c r="L42" t="s">
        <v>473</v>
      </c>
      <c r="M42" t="s">
        <v>630</v>
      </c>
      <c r="N42">
        <v>13.981999999999999</v>
      </c>
      <c r="O42">
        <v>4.0000000000000001E-3</v>
      </c>
      <c r="P42">
        <v>5</v>
      </c>
      <c r="R42" t="s">
        <v>660</v>
      </c>
      <c r="S42" t="s">
        <v>473</v>
      </c>
      <c r="T42">
        <f t="shared" si="0"/>
        <v>7.0000000000014495E-3</v>
      </c>
      <c r="V42" t="s">
        <v>663</v>
      </c>
      <c r="Z42">
        <v>8.0000000000000071E-3</v>
      </c>
      <c r="AA42">
        <v>3.0000000000001137E-3</v>
      </c>
      <c r="AB42">
        <f>AVERAGE(T48,AG52)</f>
        <v>1.5000000000000568E-3</v>
      </c>
      <c r="AC42">
        <f>AVERAGE(T49,AG53)</f>
        <v>2.4999999999999467E-3</v>
      </c>
      <c r="AE42" t="s">
        <v>654</v>
      </c>
      <c r="AF42" t="s">
        <v>477</v>
      </c>
      <c r="AG42">
        <v>1.2999999999999901E-2</v>
      </c>
      <c r="AI42" t="s">
        <v>663</v>
      </c>
      <c r="AM42">
        <f>AVERAGE(AG48,AR52)</f>
        <v>1.9999999999997797E-3</v>
      </c>
      <c r="AN42">
        <f>AVERAGE(AG49,AR53)</f>
        <v>3.9999999999995595E-3</v>
      </c>
    </row>
    <row r="43" spans="3:40" x14ac:dyDescent="0.2">
      <c r="C43" t="s">
        <v>661</v>
      </c>
      <c r="D43" t="s">
        <v>475</v>
      </c>
      <c r="E43" t="s">
        <v>630</v>
      </c>
      <c r="F43">
        <v>6.9790000000000001</v>
      </c>
      <c r="G43">
        <v>1E-3</v>
      </c>
      <c r="H43">
        <v>3</v>
      </c>
      <c r="K43" t="s">
        <v>661</v>
      </c>
      <c r="L43" t="s">
        <v>475</v>
      </c>
      <c r="M43" t="s">
        <v>630</v>
      </c>
      <c r="N43">
        <v>6.9790000000000001</v>
      </c>
      <c r="O43">
        <v>0</v>
      </c>
      <c r="P43">
        <v>2</v>
      </c>
      <c r="R43" t="s">
        <v>661</v>
      </c>
      <c r="S43" t="s">
        <v>475</v>
      </c>
      <c r="T43">
        <f t="shared" si="0"/>
        <v>0</v>
      </c>
      <c r="V43" t="s">
        <v>664</v>
      </c>
      <c r="Z43">
        <v>6.0000000000002274E-3</v>
      </c>
      <c r="AA43">
        <v>4.9999999999998934E-3</v>
      </c>
      <c r="AB43">
        <v>9.9999999999944578E-4</v>
      </c>
      <c r="AC43">
        <v>3.0000000000001137E-3</v>
      </c>
      <c r="AE43" t="s">
        <v>654</v>
      </c>
      <c r="AF43" t="s">
        <v>479</v>
      </c>
      <c r="AG43">
        <v>7.0000000000005613E-3</v>
      </c>
      <c r="AI43" t="s">
        <v>664</v>
      </c>
      <c r="AM43">
        <v>9.9999999999944578E-4</v>
      </c>
      <c r="AN43">
        <v>3.0000000000001137E-3</v>
      </c>
    </row>
    <row r="44" spans="3:40" x14ac:dyDescent="0.2">
      <c r="C44" t="s">
        <v>661</v>
      </c>
      <c r="D44" t="s">
        <v>476</v>
      </c>
      <c r="E44" t="s">
        <v>630</v>
      </c>
      <c r="F44">
        <v>8.2520000000000007</v>
      </c>
      <c r="G44">
        <v>1E-3</v>
      </c>
      <c r="H44">
        <v>4</v>
      </c>
      <c r="K44" t="s">
        <v>661</v>
      </c>
      <c r="L44" t="s">
        <v>476</v>
      </c>
      <c r="M44" t="s">
        <v>630</v>
      </c>
      <c r="N44">
        <v>8.2430000000000003</v>
      </c>
      <c r="O44">
        <v>5.0000000000000001E-3</v>
      </c>
      <c r="P44">
        <v>3</v>
      </c>
      <c r="R44" t="s">
        <v>661</v>
      </c>
      <c r="S44" t="s">
        <v>476</v>
      </c>
      <c r="T44">
        <f t="shared" si="0"/>
        <v>9.0000000000003411E-3</v>
      </c>
      <c r="V44" s="22" t="s">
        <v>665</v>
      </c>
      <c r="AE44" t="s">
        <v>658</v>
      </c>
      <c r="AF44" t="s">
        <v>477</v>
      </c>
      <c r="AG44">
        <v>0</v>
      </c>
      <c r="AI44" s="22" t="s">
        <v>665</v>
      </c>
    </row>
    <row r="45" spans="3:40" x14ac:dyDescent="0.2">
      <c r="C45" t="s">
        <v>662</v>
      </c>
      <c r="D45" t="s">
        <v>470</v>
      </c>
      <c r="E45" t="s">
        <v>630</v>
      </c>
      <c r="F45">
        <v>7.218</v>
      </c>
      <c r="G45">
        <v>2E-3</v>
      </c>
      <c r="H45">
        <v>2</v>
      </c>
      <c r="K45" t="s">
        <v>662</v>
      </c>
      <c r="L45" t="s">
        <v>470</v>
      </c>
      <c r="M45" t="s">
        <v>630</v>
      </c>
      <c r="N45">
        <v>7.2240000000000002</v>
      </c>
      <c r="O45">
        <v>2E-3</v>
      </c>
      <c r="P45">
        <v>2</v>
      </c>
      <c r="R45" t="s">
        <v>662</v>
      </c>
      <c r="S45" t="s">
        <v>470</v>
      </c>
      <c r="T45">
        <f t="shared" si="0"/>
        <v>6.0000000000002274E-3</v>
      </c>
      <c r="V45" t="s">
        <v>666</v>
      </c>
      <c r="AB45">
        <v>3.0000000000001137E-3</v>
      </c>
      <c r="AC45">
        <v>4.0000000000004476E-3</v>
      </c>
      <c r="AE45" t="s">
        <v>658</v>
      </c>
      <c r="AF45" t="s">
        <v>479</v>
      </c>
      <c r="AG45">
        <v>8.9999999999985647E-3</v>
      </c>
      <c r="AI45" t="s">
        <v>666</v>
      </c>
      <c r="AM45">
        <v>3.0000000000001137E-3</v>
      </c>
      <c r="AN45">
        <v>4.0000000000004476E-3</v>
      </c>
    </row>
    <row r="46" spans="3:40" x14ac:dyDescent="0.2">
      <c r="C46" t="s">
        <v>663</v>
      </c>
      <c r="D46" t="s">
        <v>475</v>
      </c>
      <c r="E46" t="s">
        <v>630</v>
      </c>
      <c r="F46">
        <v>7.0540000000000003</v>
      </c>
      <c r="G46">
        <v>4.0000000000000001E-3</v>
      </c>
      <c r="H46">
        <v>3</v>
      </c>
      <c r="K46" t="s">
        <v>663</v>
      </c>
      <c r="L46" t="s">
        <v>475</v>
      </c>
      <c r="M46" t="s">
        <v>630</v>
      </c>
      <c r="N46">
        <v>7.0460000000000003</v>
      </c>
      <c r="O46">
        <v>8.0000000000000002E-3</v>
      </c>
      <c r="P46">
        <v>2</v>
      </c>
      <c r="R46" t="s">
        <v>663</v>
      </c>
      <c r="S46" t="s">
        <v>475</v>
      </c>
      <c r="T46">
        <f t="shared" si="0"/>
        <v>8.0000000000000071E-3</v>
      </c>
      <c r="V46" t="s">
        <v>667</v>
      </c>
      <c r="Y46">
        <v>9.9999999999997868E-3</v>
      </c>
      <c r="AB46">
        <v>9.9999999999944578E-4</v>
      </c>
      <c r="AC46">
        <v>4.0000000000004476E-3</v>
      </c>
      <c r="AE46" t="s">
        <v>659</v>
      </c>
      <c r="AF46" t="s">
        <v>477</v>
      </c>
      <c r="AG46">
        <v>1.9999999999997797E-3</v>
      </c>
      <c r="AI46" t="s">
        <v>667</v>
      </c>
      <c r="AL46">
        <v>9.9999999999997868E-3</v>
      </c>
      <c r="AM46">
        <v>9.9999999999944578E-4</v>
      </c>
      <c r="AN46">
        <v>4.0000000000004476E-3</v>
      </c>
    </row>
    <row r="47" spans="3:40" x14ac:dyDescent="0.2">
      <c r="C47" t="s">
        <v>663</v>
      </c>
      <c r="D47" t="s">
        <v>476</v>
      </c>
      <c r="E47" t="s">
        <v>630</v>
      </c>
      <c r="F47">
        <v>8.4049999999999994</v>
      </c>
      <c r="G47">
        <v>2E-3</v>
      </c>
      <c r="H47">
        <v>7</v>
      </c>
      <c r="K47" t="s">
        <v>663</v>
      </c>
      <c r="L47" t="s">
        <v>476</v>
      </c>
      <c r="M47" t="s">
        <v>630</v>
      </c>
      <c r="N47">
        <v>8.4019999999999992</v>
      </c>
      <c r="O47">
        <v>5.0000000000000001E-3</v>
      </c>
      <c r="P47">
        <v>6</v>
      </c>
      <c r="R47" t="s">
        <v>663</v>
      </c>
      <c r="S47" t="s">
        <v>476</v>
      </c>
      <c r="T47">
        <f t="shared" si="0"/>
        <v>3.0000000000001137E-3</v>
      </c>
      <c r="V47" t="s">
        <v>668</v>
      </c>
      <c r="Z47">
        <v>5.9999999999993392E-3</v>
      </c>
      <c r="AA47">
        <v>9.9999999999997868E-3</v>
      </c>
      <c r="AB47">
        <v>6.9999999999996732E-3</v>
      </c>
      <c r="AC47">
        <v>1.1999999999999567E-2</v>
      </c>
      <c r="AE47" t="s">
        <v>659</v>
      </c>
      <c r="AF47" t="s">
        <v>479</v>
      </c>
      <c r="AG47">
        <v>9.0000000000003411E-3</v>
      </c>
      <c r="AI47" s="20" t="s">
        <v>668</v>
      </c>
      <c r="AM47">
        <v>6.9999999999996732E-3</v>
      </c>
      <c r="AN47" s="20">
        <v>1.1999999999999567E-2</v>
      </c>
    </row>
    <row r="48" spans="3:40" x14ac:dyDescent="0.2">
      <c r="C48" t="s">
        <v>663</v>
      </c>
      <c r="D48" t="s">
        <v>477</v>
      </c>
      <c r="E48" t="s">
        <v>630</v>
      </c>
      <c r="F48">
        <v>5.218</v>
      </c>
      <c r="G48">
        <v>1E-3</v>
      </c>
      <c r="H48">
        <v>5</v>
      </c>
      <c r="K48" t="s">
        <v>663</v>
      </c>
      <c r="L48" t="s">
        <v>477</v>
      </c>
      <c r="M48" t="s">
        <v>630</v>
      </c>
      <c r="N48">
        <v>5.2190000000000003</v>
      </c>
      <c r="O48">
        <v>2E-3</v>
      </c>
      <c r="P48">
        <v>3</v>
      </c>
      <c r="R48" t="s">
        <v>663</v>
      </c>
      <c r="S48" t="s">
        <v>477</v>
      </c>
      <c r="T48">
        <f t="shared" si="0"/>
        <v>1.000000000000334E-3</v>
      </c>
      <c r="V48" t="s">
        <v>669</v>
      </c>
      <c r="Z48">
        <v>9.9999999999997868E-3</v>
      </c>
      <c r="AA48">
        <v>3.9999999999995595E-3</v>
      </c>
      <c r="AB48">
        <f>AVERAGE(T57,AG62)</f>
        <v>6.4999999999995062E-3</v>
      </c>
      <c r="AC48">
        <v>1.000000000000334E-3</v>
      </c>
      <c r="AE48" t="s">
        <v>660</v>
      </c>
      <c r="AF48" t="s">
        <v>477</v>
      </c>
      <c r="AG48">
        <v>1.9999999999997797E-3</v>
      </c>
      <c r="AI48" t="s">
        <v>669</v>
      </c>
      <c r="AM48">
        <f>AVERAGE(AG57,AR62)</f>
        <v>4.0000000000004476E-3</v>
      </c>
      <c r="AN48">
        <v>1.000000000000334E-3</v>
      </c>
    </row>
    <row r="49" spans="3:36" x14ac:dyDescent="0.2">
      <c r="C49" t="s">
        <v>663</v>
      </c>
      <c r="D49" t="s">
        <v>479</v>
      </c>
      <c r="E49" t="s">
        <v>630</v>
      </c>
      <c r="F49">
        <v>7.5339999999999998</v>
      </c>
      <c r="G49">
        <v>0</v>
      </c>
      <c r="H49">
        <v>1</v>
      </c>
      <c r="K49" t="s">
        <v>663</v>
      </c>
      <c r="L49" t="s">
        <v>479</v>
      </c>
      <c r="M49" t="s">
        <v>630</v>
      </c>
      <c r="N49">
        <v>7.5309999999999997</v>
      </c>
      <c r="O49">
        <v>0</v>
      </c>
      <c r="P49">
        <v>1</v>
      </c>
      <c r="R49" t="s">
        <v>663</v>
      </c>
      <c r="S49" t="s">
        <v>479</v>
      </c>
      <c r="T49">
        <f t="shared" si="0"/>
        <v>3.0000000000001137E-3</v>
      </c>
      <c r="V49" t="s">
        <v>670</v>
      </c>
      <c r="AE49" t="s">
        <v>660</v>
      </c>
      <c r="AF49" t="s">
        <v>479</v>
      </c>
      <c r="AG49">
        <v>3.9999999999995595E-3</v>
      </c>
      <c r="AI49" s="22" t="s">
        <v>670</v>
      </c>
    </row>
    <row r="50" spans="3:36" x14ac:dyDescent="0.2">
      <c r="C50" t="s">
        <v>671</v>
      </c>
      <c r="D50" t="s">
        <v>476</v>
      </c>
      <c r="E50" t="s">
        <v>630</v>
      </c>
      <c r="F50">
        <v>9.3119999999999994</v>
      </c>
      <c r="G50">
        <v>1E-3</v>
      </c>
      <c r="H50">
        <v>7</v>
      </c>
      <c r="K50" t="s">
        <v>671</v>
      </c>
      <c r="L50" t="s">
        <v>476</v>
      </c>
      <c r="M50" t="s">
        <v>630</v>
      </c>
      <c r="N50">
        <v>9.3059999999999992</v>
      </c>
      <c r="O50">
        <v>4.0000000000000001E-3</v>
      </c>
      <c r="P50">
        <v>5</v>
      </c>
      <c r="R50" t="s">
        <v>671</v>
      </c>
      <c r="S50" t="s">
        <v>476</v>
      </c>
      <c r="T50">
        <f t="shared" si="0"/>
        <v>6.0000000000002274E-3</v>
      </c>
      <c r="AE50" t="s">
        <v>661</v>
      </c>
      <c r="AF50" t="s">
        <v>477</v>
      </c>
      <c r="AG50">
        <v>0</v>
      </c>
    </row>
    <row r="51" spans="3:36" x14ac:dyDescent="0.2">
      <c r="C51" t="s">
        <v>672</v>
      </c>
      <c r="D51" t="s">
        <v>475</v>
      </c>
      <c r="E51" t="s">
        <v>630</v>
      </c>
      <c r="F51">
        <v>7.9169999999999998</v>
      </c>
      <c r="G51">
        <v>0</v>
      </c>
      <c r="H51">
        <v>3</v>
      </c>
      <c r="K51" t="s">
        <v>672</v>
      </c>
      <c r="L51" t="s">
        <v>475</v>
      </c>
      <c r="M51" t="s">
        <v>630</v>
      </c>
      <c r="N51">
        <v>7.9119999999999999</v>
      </c>
      <c r="O51">
        <v>6.0000000000000001E-3</v>
      </c>
      <c r="P51">
        <v>3</v>
      </c>
      <c r="R51" t="s">
        <v>672</v>
      </c>
      <c r="S51" t="s">
        <v>475</v>
      </c>
      <c r="T51">
        <f t="shared" si="0"/>
        <v>4.9999999999998934E-3</v>
      </c>
      <c r="AE51" t="s">
        <v>661</v>
      </c>
      <c r="AF51" t="s">
        <v>479</v>
      </c>
      <c r="AG51">
        <v>0</v>
      </c>
      <c r="AI51" t="s">
        <v>522</v>
      </c>
      <c r="AJ51">
        <f>AVERAGE(AJ4:AN49)</f>
        <v>7.743243243243261E-3</v>
      </c>
    </row>
    <row r="52" spans="3:36" x14ac:dyDescent="0.2">
      <c r="C52" t="s">
        <v>667</v>
      </c>
      <c r="D52" t="s">
        <v>473</v>
      </c>
      <c r="E52" t="s">
        <v>630</v>
      </c>
      <c r="F52">
        <v>14.231</v>
      </c>
      <c r="G52">
        <v>1E-3</v>
      </c>
      <c r="H52">
        <v>6</v>
      </c>
      <c r="K52" t="s">
        <v>667</v>
      </c>
      <c r="L52" t="s">
        <v>473</v>
      </c>
      <c r="M52" t="s">
        <v>630</v>
      </c>
      <c r="N52">
        <v>14.221</v>
      </c>
      <c r="O52">
        <v>1E-3</v>
      </c>
      <c r="P52">
        <v>5</v>
      </c>
      <c r="R52" t="s">
        <v>667</v>
      </c>
      <c r="S52" t="s">
        <v>473</v>
      </c>
      <c r="T52">
        <f t="shared" si="0"/>
        <v>9.9999999999997868E-3</v>
      </c>
      <c r="AE52" t="s">
        <v>663</v>
      </c>
      <c r="AF52" t="s">
        <v>477</v>
      </c>
      <c r="AG52">
        <v>1.9999999999997797E-3</v>
      </c>
      <c r="AI52" t="s">
        <v>523</v>
      </c>
      <c r="AJ52">
        <f>STDEV(AJ4:AN49)</f>
        <v>1.0350118536560078E-2</v>
      </c>
    </row>
    <row r="53" spans="3:36" x14ac:dyDescent="0.2">
      <c r="C53" t="s">
        <v>668</v>
      </c>
      <c r="D53" t="s">
        <v>475</v>
      </c>
      <c r="E53" t="s">
        <v>630</v>
      </c>
      <c r="F53">
        <v>7.3819999999999997</v>
      </c>
      <c r="G53">
        <v>2E-3</v>
      </c>
      <c r="H53">
        <v>3</v>
      </c>
      <c r="K53" t="s">
        <v>668</v>
      </c>
      <c r="L53" t="s">
        <v>475</v>
      </c>
      <c r="M53" t="s">
        <v>630</v>
      </c>
      <c r="N53">
        <v>7.3760000000000003</v>
      </c>
      <c r="O53">
        <v>0</v>
      </c>
      <c r="P53">
        <v>2</v>
      </c>
      <c r="R53" t="s">
        <v>668</v>
      </c>
      <c r="S53" t="s">
        <v>475</v>
      </c>
      <c r="T53">
        <f t="shared" si="0"/>
        <v>5.9999999999993392E-3</v>
      </c>
      <c r="AE53" t="s">
        <v>663</v>
      </c>
      <c r="AF53" t="s">
        <v>479</v>
      </c>
      <c r="AG53">
        <v>1.9999999999997797E-3</v>
      </c>
      <c r="AI53" t="s">
        <v>524</v>
      </c>
      <c r="AJ53">
        <f>AJ51+AJ52</f>
        <v>1.8093361779803339E-2</v>
      </c>
    </row>
    <row r="54" spans="3:36" x14ac:dyDescent="0.2">
      <c r="C54" t="s">
        <v>668</v>
      </c>
      <c r="D54" t="s">
        <v>476</v>
      </c>
      <c r="E54" t="s">
        <v>630</v>
      </c>
      <c r="F54">
        <v>8.0419999999999998</v>
      </c>
      <c r="G54">
        <v>1E-3</v>
      </c>
      <c r="H54">
        <v>3</v>
      </c>
      <c r="K54" t="s">
        <v>668</v>
      </c>
      <c r="L54" t="s">
        <v>476</v>
      </c>
      <c r="M54" t="s">
        <v>630</v>
      </c>
      <c r="N54">
        <v>8.0519999999999996</v>
      </c>
      <c r="O54">
        <v>4.0000000000000001E-3</v>
      </c>
      <c r="P54">
        <v>3</v>
      </c>
      <c r="R54" t="s">
        <v>668</v>
      </c>
      <c r="S54" t="s">
        <v>476</v>
      </c>
      <c r="T54">
        <f t="shared" si="0"/>
        <v>9.9999999999997868E-3</v>
      </c>
      <c r="AE54" t="s">
        <v>673</v>
      </c>
      <c r="AF54" t="s">
        <v>477</v>
      </c>
      <c r="AG54">
        <v>9.9999999999944578E-4</v>
      </c>
      <c r="AI54" t="s">
        <v>525</v>
      </c>
      <c r="AJ54">
        <f>AJ51+0.5*AJ52</f>
        <v>1.2918302511523299E-2</v>
      </c>
    </row>
    <row r="55" spans="3:36" x14ac:dyDescent="0.2">
      <c r="C55" t="s">
        <v>669</v>
      </c>
      <c r="D55" t="s">
        <v>475</v>
      </c>
      <c r="E55" t="s">
        <v>630</v>
      </c>
      <c r="F55">
        <v>6.9939999999999998</v>
      </c>
      <c r="G55">
        <v>1E-3</v>
      </c>
      <c r="H55">
        <v>3</v>
      </c>
      <c r="K55" t="s">
        <v>669</v>
      </c>
      <c r="L55" t="s">
        <v>475</v>
      </c>
      <c r="M55" t="s">
        <v>630</v>
      </c>
      <c r="N55">
        <v>7.0039999999999996</v>
      </c>
      <c r="O55">
        <v>0</v>
      </c>
      <c r="P55">
        <v>1</v>
      </c>
      <c r="R55" t="s">
        <v>669</v>
      </c>
      <c r="S55" t="s">
        <v>475</v>
      </c>
      <c r="T55">
        <f t="shared" si="0"/>
        <v>9.9999999999997868E-3</v>
      </c>
      <c r="AE55" t="s">
        <v>673</v>
      </c>
      <c r="AF55" t="s">
        <v>479</v>
      </c>
      <c r="AG55">
        <v>3.0000000000001137E-3</v>
      </c>
    </row>
    <row r="56" spans="3:36" x14ac:dyDescent="0.2">
      <c r="C56" t="s">
        <v>669</v>
      </c>
      <c r="D56" t="s">
        <v>476</v>
      </c>
      <c r="E56" t="s">
        <v>630</v>
      </c>
      <c r="F56">
        <v>8.1029999999999998</v>
      </c>
      <c r="G56">
        <v>2E-3</v>
      </c>
      <c r="H56">
        <v>4</v>
      </c>
      <c r="K56" t="s">
        <v>669</v>
      </c>
      <c r="L56" t="s">
        <v>476</v>
      </c>
      <c r="M56" t="s">
        <v>630</v>
      </c>
      <c r="N56">
        <v>8.0990000000000002</v>
      </c>
      <c r="O56">
        <v>1E-3</v>
      </c>
      <c r="P56">
        <v>2</v>
      </c>
      <c r="R56" t="s">
        <v>669</v>
      </c>
      <c r="S56" t="s">
        <v>476</v>
      </c>
      <c r="T56">
        <f t="shared" si="0"/>
        <v>3.9999999999995595E-3</v>
      </c>
      <c r="AE56" t="s">
        <v>666</v>
      </c>
      <c r="AF56" t="s">
        <v>477</v>
      </c>
      <c r="AG56">
        <v>3.0000000000001137E-3</v>
      </c>
    </row>
    <row r="57" spans="3:36" x14ac:dyDescent="0.2">
      <c r="C57" t="s">
        <v>669</v>
      </c>
      <c r="D57" t="s">
        <v>477</v>
      </c>
      <c r="E57" t="s">
        <v>630</v>
      </c>
      <c r="F57">
        <v>5.399</v>
      </c>
      <c r="G57">
        <v>1E-3</v>
      </c>
      <c r="H57">
        <v>3</v>
      </c>
      <c r="K57" t="s">
        <v>669</v>
      </c>
      <c r="L57" t="s">
        <v>477</v>
      </c>
      <c r="M57" t="s">
        <v>630</v>
      </c>
      <c r="N57">
        <v>5.4029999999999996</v>
      </c>
      <c r="O57">
        <v>0</v>
      </c>
      <c r="P57">
        <v>1</v>
      </c>
      <c r="R57" t="s">
        <v>669</v>
      </c>
      <c r="S57" t="s">
        <v>477</v>
      </c>
      <c r="T57">
        <f t="shared" si="0"/>
        <v>3.9999999999995595E-3</v>
      </c>
      <c r="AE57" t="s">
        <v>666</v>
      </c>
      <c r="AF57" t="s">
        <v>479</v>
      </c>
      <c r="AG57">
        <v>4.0000000000004476E-3</v>
      </c>
    </row>
    <row r="58" spans="3:36" x14ac:dyDescent="0.2">
      <c r="C58" t="s">
        <v>669</v>
      </c>
      <c r="D58" t="s">
        <v>479</v>
      </c>
      <c r="E58" t="s">
        <v>630</v>
      </c>
      <c r="F58">
        <v>7.6879999999999997</v>
      </c>
      <c r="G58">
        <v>0</v>
      </c>
      <c r="H58">
        <v>1</v>
      </c>
      <c r="R58" t="s">
        <v>669</v>
      </c>
      <c r="S58" t="s">
        <v>479</v>
      </c>
      <c r="AE58" t="s">
        <v>667</v>
      </c>
      <c r="AF58" t="s">
        <v>477</v>
      </c>
      <c r="AG58">
        <v>9.9999999999944578E-4</v>
      </c>
    </row>
    <row r="59" spans="3:36" x14ac:dyDescent="0.2">
      <c r="AE59" t="s">
        <v>667</v>
      </c>
      <c r="AF59" t="s">
        <v>479</v>
      </c>
      <c r="AG59">
        <v>4.0000000000004476E-3</v>
      </c>
    </row>
    <row r="60" spans="3:36" x14ac:dyDescent="0.2">
      <c r="C60" t="s">
        <v>674</v>
      </c>
      <c r="K60" t="s">
        <v>675</v>
      </c>
      <c r="AE60" t="s">
        <v>668</v>
      </c>
      <c r="AF60" t="s">
        <v>477</v>
      </c>
      <c r="AG60">
        <v>6.9999999999996732E-3</v>
      </c>
    </row>
    <row r="61" spans="3:36" x14ac:dyDescent="0.2">
      <c r="C61" t="s">
        <v>619</v>
      </c>
      <c r="D61" t="s">
        <v>620</v>
      </c>
      <c r="E61" t="s">
        <v>621</v>
      </c>
      <c r="F61" t="s">
        <v>622</v>
      </c>
      <c r="G61" t="s">
        <v>623</v>
      </c>
      <c r="H61" t="s">
        <v>624</v>
      </c>
      <c r="K61" t="s">
        <v>619</v>
      </c>
      <c r="L61" t="s">
        <v>620</v>
      </c>
      <c r="M61" t="s">
        <v>621</v>
      </c>
      <c r="N61" t="s">
        <v>622</v>
      </c>
      <c r="O61" t="s">
        <v>623</v>
      </c>
      <c r="P61" t="s">
        <v>624</v>
      </c>
      <c r="AE61" t="s">
        <v>668</v>
      </c>
      <c r="AF61" t="s">
        <v>479</v>
      </c>
      <c r="AG61">
        <v>1.1999999999999567E-2</v>
      </c>
    </row>
    <row r="62" spans="3:36" x14ac:dyDescent="0.2">
      <c r="T62" t="s">
        <v>626</v>
      </c>
      <c r="AE62" t="s">
        <v>669</v>
      </c>
      <c r="AF62" t="s">
        <v>477</v>
      </c>
      <c r="AG62">
        <v>8.9999999999994529E-3</v>
      </c>
    </row>
    <row r="63" spans="3:36" x14ac:dyDescent="0.2">
      <c r="C63" t="s">
        <v>634</v>
      </c>
      <c r="D63" t="s">
        <v>477</v>
      </c>
      <c r="E63" t="s">
        <v>630</v>
      </c>
      <c r="F63">
        <v>6.0449999999999999</v>
      </c>
      <c r="G63">
        <v>0</v>
      </c>
      <c r="H63">
        <v>1</v>
      </c>
      <c r="K63" t="s">
        <v>634</v>
      </c>
      <c r="L63" t="s">
        <v>477</v>
      </c>
      <c r="M63" t="s">
        <v>630</v>
      </c>
      <c r="N63">
        <v>6.0339999999999998</v>
      </c>
      <c r="O63">
        <v>0</v>
      </c>
      <c r="P63">
        <v>1</v>
      </c>
      <c r="R63" t="s">
        <v>634</v>
      </c>
      <c r="S63" t="s">
        <v>477</v>
      </c>
      <c r="T63">
        <f>ABS(N63-F63)</f>
        <v>1.1000000000000121E-2</v>
      </c>
      <c r="AE63" t="s">
        <v>669</v>
      </c>
      <c r="AF63" t="s">
        <v>479</v>
      </c>
      <c r="AG63">
        <v>1.000000000000334E-3</v>
      </c>
    </row>
    <row r="64" spans="3:36" x14ac:dyDescent="0.2">
      <c r="C64" t="s">
        <v>634</v>
      </c>
      <c r="D64" t="s">
        <v>479</v>
      </c>
      <c r="E64" t="s">
        <v>630</v>
      </c>
      <c r="F64">
        <v>8.1359999999999992</v>
      </c>
      <c r="G64">
        <v>0</v>
      </c>
      <c r="H64">
        <v>1</v>
      </c>
      <c r="K64" t="s">
        <v>634</v>
      </c>
      <c r="L64" t="s">
        <v>479</v>
      </c>
      <c r="M64" t="s">
        <v>630</v>
      </c>
      <c r="N64">
        <v>8.1289999999999996</v>
      </c>
      <c r="O64">
        <v>0</v>
      </c>
      <c r="P64">
        <v>1</v>
      </c>
      <c r="R64" t="s">
        <v>634</v>
      </c>
      <c r="S64" t="s">
        <v>479</v>
      </c>
      <c r="T64">
        <f t="shared" ref="T64:T118" si="1">ABS(N64-F64)</f>
        <v>6.9999999999996732E-3</v>
      </c>
    </row>
    <row r="65" spans="3:20" x14ac:dyDescent="0.2">
      <c r="C65" t="s">
        <v>635</v>
      </c>
      <c r="D65" t="s">
        <v>477</v>
      </c>
      <c r="E65" t="s">
        <v>630</v>
      </c>
      <c r="F65">
        <v>5.0090000000000003</v>
      </c>
      <c r="G65">
        <v>0</v>
      </c>
      <c r="H65">
        <v>1</v>
      </c>
      <c r="K65" t="s">
        <v>635</v>
      </c>
      <c r="L65" t="s">
        <v>477</v>
      </c>
      <c r="M65" t="s">
        <v>630</v>
      </c>
      <c r="N65">
        <v>4.9889999999999999</v>
      </c>
      <c r="O65">
        <v>0</v>
      </c>
      <c r="P65">
        <v>1</v>
      </c>
      <c r="R65" t="s">
        <v>635</v>
      </c>
      <c r="S65" t="s">
        <v>477</v>
      </c>
      <c r="T65">
        <f t="shared" si="1"/>
        <v>2.0000000000000462E-2</v>
      </c>
    </row>
    <row r="66" spans="3:20" x14ac:dyDescent="0.2">
      <c r="C66" t="s">
        <v>635</v>
      </c>
      <c r="D66" t="s">
        <v>479</v>
      </c>
      <c r="E66" t="s">
        <v>630</v>
      </c>
      <c r="F66">
        <v>7.8550000000000004</v>
      </c>
      <c r="G66">
        <v>0</v>
      </c>
      <c r="H66">
        <v>1</v>
      </c>
      <c r="K66" t="s">
        <v>635</v>
      </c>
      <c r="L66" t="s">
        <v>479</v>
      </c>
      <c r="M66" t="s">
        <v>630</v>
      </c>
      <c r="N66">
        <v>7.851</v>
      </c>
      <c r="O66">
        <v>0</v>
      </c>
      <c r="P66">
        <v>1</v>
      </c>
      <c r="R66" t="s">
        <v>635</v>
      </c>
      <c r="S66" t="s">
        <v>479</v>
      </c>
      <c r="T66">
        <f t="shared" si="1"/>
        <v>4.0000000000004476E-3</v>
      </c>
    </row>
    <row r="67" spans="3:20" x14ac:dyDescent="0.2">
      <c r="C67" t="s">
        <v>640</v>
      </c>
      <c r="D67" t="s">
        <v>477</v>
      </c>
      <c r="E67" t="s">
        <v>630</v>
      </c>
      <c r="F67">
        <v>4.9889999999999999</v>
      </c>
      <c r="G67">
        <v>0</v>
      </c>
      <c r="H67">
        <v>1</v>
      </c>
      <c r="K67" t="s">
        <v>640</v>
      </c>
      <c r="L67" t="s">
        <v>477</v>
      </c>
      <c r="M67" t="s">
        <v>630</v>
      </c>
      <c r="N67">
        <v>4.96</v>
      </c>
      <c r="O67">
        <v>0</v>
      </c>
      <c r="P67">
        <v>1</v>
      </c>
      <c r="R67" t="s">
        <v>640</v>
      </c>
      <c r="S67" t="s">
        <v>477</v>
      </c>
      <c r="T67">
        <f t="shared" si="1"/>
        <v>2.8999999999999915E-2</v>
      </c>
    </row>
    <row r="68" spans="3:20" x14ac:dyDescent="0.2">
      <c r="C68" t="s">
        <v>640</v>
      </c>
      <c r="D68" t="s">
        <v>479</v>
      </c>
      <c r="E68" t="s">
        <v>630</v>
      </c>
      <c r="F68">
        <v>7.4690000000000003</v>
      </c>
      <c r="G68">
        <v>0</v>
      </c>
      <c r="H68">
        <v>1</v>
      </c>
      <c r="K68" t="s">
        <v>640</v>
      </c>
      <c r="L68" t="s">
        <v>479</v>
      </c>
      <c r="M68" t="s">
        <v>630</v>
      </c>
      <c r="N68">
        <v>7.4690000000000003</v>
      </c>
      <c r="O68">
        <v>0</v>
      </c>
      <c r="P68">
        <v>1</v>
      </c>
      <c r="R68" t="s">
        <v>640</v>
      </c>
      <c r="S68" t="s">
        <v>479</v>
      </c>
      <c r="T68">
        <f t="shared" si="1"/>
        <v>0</v>
      </c>
    </row>
    <row r="69" spans="3:20" x14ac:dyDescent="0.2">
      <c r="C69" t="s">
        <v>643</v>
      </c>
      <c r="D69" t="s">
        <v>477</v>
      </c>
      <c r="E69" t="s">
        <v>630</v>
      </c>
      <c r="F69">
        <v>5.5209999999999999</v>
      </c>
      <c r="G69">
        <v>0</v>
      </c>
      <c r="H69">
        <v>1</v>
      </c>
      <c r="K69" t="s">
        <v>643</v>
      </c>
      <c r="L69" t="s">
        <v>477</v>
      </c>
      <c r="M69" t="s">
        <v>630</v>
      </c>
      <c r="N69">
        <v>5.5140000000000002</v>
      </c>
      <c r="O69">
        <v>0</v>
      </c>
      <c r="P69">
        <v>1</v>
      </c>
      <c r="R69" t="s">
        <v>643</v>
      </c>
      <c r="S69" t="s">
        <v>477</v>
      </c>
      <c r="T69">
        <f t="shared" si="1"/>
        <v>6.9999999999996732E-3</v>
      </c>
    </row>
    <row r="70" spans="3:20" x14ac:dyDescent="0.2">
      <c r="C70" t="s">
        <v>643</v>
      </c>
      <c r="D70" t="s">
        <v>479</v>
      </c>
      <c r="E70" t="s">
        <v>630</v>
      </c>
      <c r="F70">
        <v>7.7850000000000001</v>
      </c>
      <c r="G70">
        <v>0</v>
      </c>
      <c r="H70">
        <v>1</v>
      </c>
      <c r="K70" t="s">
        <v>643</v>
      </c>
      <c r="L70" t="s">
        <v>479</v>
      </c>
      <c r="M70" t="s">
        <v>630</v>
      </c>
      <c r="N70">
        <v>7.7709999999999999</v>
      </c>
      <c r="O70">
        <v>0</v>
      </c>
      <c r="P70">
        <v>1</v>
      </c>
      <c r="R70" t="s">
        <v>643</v>
      </c>
      <c r="S70" t="s">
        <v>479</v>
      </c>
      <c r="T70">
        <f t="shared" si="1"/>
        <v>1.4000000000000234E-2</v>
      </c>
    </row>
    <row r="71" spans="3:20" x14ac:dyDescent="0.2">
      <c r="C71" t="s">
        <v>644</v>
      </c>
      <c r="D71" t="s">
        <v>477</v>
      </c>
      <c r="E71" t="s">
        <v>630</v>
      </c>
      <c r="F71">
        <v>5.5279999999999996</v>
      </c>
      <c r="G71">
        <v>0</v>
      </c>
      <c r="H71">
        <v>1</v>
      </c>
      <c r="K71" t="s">
        <v>644</v>
      </c>
      <c r="L71" t="s">
        <v>477</v>
      </c>
      <c r="M71" t="s">
        <v>630</v>
      </c>
      <c r="N71">
        <v>5.5679999999999996</v>
      </c>
      <c r="O71">
        <v>0</v>
      </c>
      <c r="P71">
        <v>1</v>
      </c>
      <c r="R71" t="s">
        <v>644</v>
      </c>
      <c r="S71" t="s">
        <v>477</v>
      </c>
      <c r="T71">
        <f t="shared" si="1"/>
        <v>4.0000000000000036E-2</v>
      </c>
    </row>
    <row r="72" spans="3:20" x14ac:dyDescent="0.2">
      <c r="C72" t="s">
        <v>644</v>
      </c>
      <c r="D72" t="s">
        <v>479</v>
      </c>
      <c r="E72" t="s">
        <v>630</v>
      </c>
      <c r="F72">
        <v>7.6859999999999999</v>
      </c>
      <c r="G72">
        <v>0</v>
      </c>
      <c r="H72">
        <v>1</v>
      </c>
      <c r="K72" t="s">
        <v>644</v>
      </c>
      <c r="L72" t="s">
        <v>479</v>
      </c>
      <c r="M72" t="s">
        <v>630</v>
      </c>
      <c r="N72">
        <v>7.6980000000000004</v>
      </c>
      <c r="O72">
        <v>0</v>
      </c>
      <c r="P72">
        <v>1</v>
      </c>
      <c r="R72" t="s">
        <v>644</v>
      </c>
      <c r="S72" t="s">
        <v>479</v>
      </c>
      <c r="T72">
        <f t="shared" si="1"/>
        <v>1.2000000000000455E-2</v>
      </c>
    </row>
    <row r="73" spans="3:20" x14ac:dyDescent="0.2">
      <c r="C73" t="s">
        <v>646</v>
      </c>
      <c r="D73" t="s">
        <v>477</v>
      </c>
      <c r="E73" t="s">
        <v>630</v>
      </c>
      <c r="F73">
        <v>5.66</v>
      </c>
      <c r="G73">
        <v>0</v>
      </c>
      <c r="H73">
        <v>1</v>
      </c>
      <c r="K73" t="s">
        <v>646</v>
      </c>
      <c r="L73" t="s">
        <v>477</v>
      </c>
      <c r="M73" t="s">
        <v>630</v>
      </c>
      <c r="N73">
        <v>5.6609999999999996</v>
      </c>
      <c r="O73">
        <v>0</v>
      </c>
      <c r="P73">
        <v>1</v>
      </c>
      <c r="R73" t="s">
        <v>646</v>
      </c>
      <c r="S73" t="s">
        <v>477</v>
      </c>
      <c r="T73">
        <f t="shared" si="1"/>
        <v>9.9999999999944578E-4</v>
      </c>
    </row>
    <row r="74" spans="3:20" x14ac:dyDescent="0.2">
      <c r="C74" t="s">
        <v>646</v>
      </c>
      <c r="D74" t="s">
        <v>479</v>
      </c>
      <c r="E74" t="s">
        <v>630</v>
      </c>
      <c r="F74">
        <v>7.9029999999999996</v>
      </c>
      <c r="G74">
        <v>0</v>
      </c>
      <c r="H74">
        <v>1</v>
      </c>
      <c r="K74" t="s">
        <v>646</v>
      </c>
      <c r="L74" t="s">
        <v>479</v>
      </c>
      <c r="M74" t="s">
        <v>630</v>
      </c>
      <c r="N74">
        <v>7.9009999999999998</v>
      </c>
      <c r="O74">
        <v>0</v>
      </c>
      <c r="P74">
        <v>1</v>
      </c>
      <c r="R74" t="s">
        <v>646</v>
      </c>
      <c r="S74" t="s">
        <v>479</v>
      </c>
      <c r="T74">
        <f t="shared" si="1"/>
        <v>1.9999999999997797E-3</v>
      </c>
    </row>
    <row r="75" spans="3:20" x14ac:dyDescent="0.2">
      <c r="C75" t="s">
        <v>647</v>
      </c>
      <c r="D75" t="s">
        <v>477</v>
      </c>
      <c r="E75" t="s">
        <v>630</v>
      </c>
      <c r="F75">
        <v>5.2220000000000004</v>
      </c>
      <c r="G75">
        <v>0</v>
      </c>
      <c r="H75">
        <v>1</v>
      </c>
      <c r="K75" t="s">
        <v>647</v>
      </c>
      <c r="L75" t="s">
        <v>477</v>
      </c>
      <c r="M75" t="s">
        <v>630</v>
      </c>
      <c r="N75">
        <v>5.226</v>
      </c>
      <c r="O75">
        <v>0</v>
      </c>
      <c r="P75">
        <v>1</v>
      </c>
      <c r="R75" t="s">
        <v>647</v>
      </c>
      <c r="S75" t="s">
        <v>477</v>
      </c>
      <c r="T75">
        <f t="shared" si="1"/>
        <v>3.9999999999995595E-3</v>
      </c>
    </row>
    <row r="76" spans="3:20" x14ac:dyDescent="0.2">
      <c r="C76" t="s">
        <v>647</v>
      </c>
      <c r="D76" t="s">
        <v>479</v>
      </c>
      <c r="E76" t="s">
        <v>630</v>
      </c>
      <c r="F76">
        <v>7.4509999999999996</v>
      </c>
      <c r="G76">
        <v>0</v>
      </c>
      <c r="H76">
        <v>1</v>
      </c>
      <c r="K76" t="s">
        <v>647</v>
      </c>
      <c r="L76" t="s">
        <v>479</v>
      </c>
      <c r="M76" t="s">
        <v>630</v>
      </c>
      <c r="N76">
        <v>7.4489999999999998</v>
      </c>
      <c r="O76">
        <v>0</v>
      </c>
      <c r="P76">
        <v>1</v>
      </c>
      <c r="R76" t="s">
        <v>647</v>
      </c>
      <c r="S76" t="s">
        <v>479</v>
      </c>
      <c r="T76">
        <f t="shared" si="1"/>
        <v>1.9999999999997797E-3</v>
      </c>
    </row>
    <row r="77" spans="3:20" x14ac:dyDescent="0.2">
      <c r="C77" t="s">
        <v>649</v>
      </c>
      <c r="D77" t="s">
        <v>477</v>
      </c>
      <c r="E77" t="s">
        <v>630</v>
      </c>
      <c r="F77">
        <v>5.7430000000000003</v>
      </c>
      <c r="G77">
        <v>0</v>
      </c>
      <c r="H77">
        <v>1</v>
      </c>
      <c r="K77" t="s">
        <v>649</v>
      </c>
      <c r="L77" t="s">
        <v>477</v>
      </c>
      <c r="M77" t="s">
        <v>630</v>
      </c>
      <c r="N77">
        <v>5.74</v>
      </c>
      <c r="O77">
        <v>0</v>
      </c>
      <c r="P77">
        <v>1</v>
      </c>
      <c r="R77" t="s">
        <v>649</v>
      </c>
      <c r="S77" t="s">
        <v>477</v>
      </c>
      <c r="T77">
        <f t="shared" si="1"/>
        <v>3.0000000000001137E-3</v>
      </c>
    </row>
    <row r="78" spans="3:20" x14ac:dyDescent="0.2">
      <c r="C78" t="s">
        <v>649</v>
      </c>
      <c r="D78" t="s">
        <v>479</v>
      </c>
      <c r="E78" t="s">
        <v>630</v>
      </c>
      <c r="F78">
        <v>7.7839999999999998</v>
      </c>
      <c r="G78">
        <v>0</v>
      </c>
      <c r="H78">
        <v>1</v>
      </c>
      <c r="K78" t="s">
        <v>649</v>
      </c>
      <c r="L78" t="s">
        <v>479</v>
      </c>
      <c r="M78" t="s">
        <v>630</v>
      </c>
      <c r="N78">
        <v>7.7859999999999996</v>
      </c>
      <c r="O78">
        <v>0</v>
      </c>
      <c r="P78">
        <v>1</v>
      </c>
      <c r="R78" t="s">
        <v>649</v>
      </c>
      <c r="S78" t="s">
        <v>479</v>
      </c>
      <c r="T78">
        <f t="shared" si="1"/>
        <v>1.9999999999997797E-3</v>
      </c>
    </row>
    <row r="79" spans="3:20" x14ac:dyDescent="0.2">
      <c r="C79" t="s">
        <v>650</v>
      </c>
      <c r="D79" t="s">
        <v>477</v>
      </c>
      <c r="E79" t="s">
        <v>630</v>
      </c>
      <c r="F79">
        <v>5.851</v>
      </c>
      <c r="G79">
        <v>0</v>
      </c>
      <c r="H79">
        <v>1</v>
      </c>
      <c r="K79" t="s">
        <v>650</v>
      </c>
      <c r="L79" t="s">
        <v>477</v>
      </c>
      <c r="M79" t="s">
        <v>630</v>
      </c>
      <c r="N79">
        <v>5.8479999999999999</v>
      </c>
      <c r="O79">
        <v>0</v>
      </c>
      <c r="P79">
        <v>1</v>
      </c>
      <c r="R79" t="s">
        <v>650</v>
      </c>
      <c r="S79" t="s">
        <v>477</v>
      </c>
      <c r="T79">
        <f t="shared" si="1"/>
        <v>3.0000000000001137E-3</v>
      </c>
    </row>
    <row r="80" spans="3:20" x14ac:dyDescent="0.2">
      <c r="C80" t="s">
        <v>650</v>
      </c>
      <c r="D80" t="s">
        <v>479</v>
      </c>
      <c r="E80" t="s">
        <v>630</v>
      </c>
      <c r="F80">
        <v>8.0090000000000003</v>
      </c>
      <c r="G80">
        <v>0</v>
      </c>
      <c r="H80">
        <v>1</v>
      </c>
      <c r="K80" t="s">
        <v>650</v>
      </c>
      <c r="L80" t="s">
        <v>479</v>
      </c>
      <c r="M80" t="s">
        <v>630</v>
      </c>
      <c r="N80">
        <v>8.0079999999999991</v>
      </c>
      <c r="O80">
        <v>0</v>
      </c>
      <c r="P80">
        <v>1</v>
      </c>
      <c r="R80" t="s">
        <v>650</v>
      </c>
      <c r="S80" t="s">
        <v>479</v>
      </c>
      <c r="T80">
        <f t="shared" si="1"/>
        <v>1.0000000000012221E-3</v>
      </c>
    </row>
    <row r="81" spans="3:20" x14ac:dyDescent="0.2">
      <c r="C81" t="s">
        <v>651</v>
      </c>
      <c r="D81" t="s">
        <v>477</v>
      </c>
      <c r="E81" t="s">
        <v>630</v>
      </c>
      <c r="F81">
        <v>6.133</v>
      </c>
      <c r="G81">
        <v>0</v>
      </c>
      <c r="H81">
        <v>1</v>
      </c>
      <c r="K81" t="s">
        <v>651</v>
      </c>
      <c r="L81" t="s">
        <v>477</v>
      </c>
      <c r="M81" t="s">
        <v>630</v>
      </c>
      <c r="N81">
        <v>6.133</v>
      </c>
      <c r="O81">
        <v>0</v>
      </c>
      <c r="P81">
        <v>1</v>
      </c>
      <c r="R81" t="s">
        <v>651</v>
      </c>
      <c r="S81" t="s">
        <v>477</v>
      </c>
      <c r="T81">
        <f t="shared" si="1"/>
        <v>0</v>
      </c>
    </row>
    <row r="82" spans="3:20" x14ac:dyDescent="0.2">
      <c r="C82" t="s">
        <v>651</v>
      </c>
      <c r="D82" t="s">
        <v>479</v>
      </c>
      <c r="E82" t="s">
        <v>630</v>
      </c>
      <c r="F82">
        <v>7.6849999999999996</v>
      </c>
      <c r="G82">
        <v>0</v>
      </c>
      <c r="H82">
        <v>1</v>
      </c>
      <c r="K82" t="s">
        <v>651</v>
      </c>
      <c r="L82" t="s">
        <v>479</v>
      </c>
      <c r="M82" t="s">
        <v>630</v>
      </c>
      <c r="N82">
        <v>7.6849999999999996</v>
      </c>
      <c r="O82">
        <v>0</v>
      </c>
      <c r="P82">
        <v>1</v>
      </c>
      <c r="R82" t="s">
        <v>651</v>
      </c>
      <c r="S82" t="s">
        <v>479</v>
      </c>
      <c r="T82">
        <f t="shared" si="1"/>
        <v>0</v>
      </c>
    </row>
    <row r="83" spans="3:20" x14ac:dyDescent="0.2">
      <c r="C83" t="s">
        <v>614</v>
      </c>
      <c r="D83" t="s">
        <v>477</v>
      </c>
      <c r="E83" t="s">
        <v>630</v>
      </c>
      <c r="F83">
        <v>5.2149999999999999</v>
      </c>
      <c r="G83">
        <v>0</v>
      </c>
      <c r="H83">
        <v>1</v>
      </c>
      <c r="K83" t="s">
        <v>614</v>
      </c>
      <c r="L83" t="s">
        <v>477</v>
      </c>
      <c r="M83" t="s">
        <v>630</v>
      </c>
      <c r="N83">
        <v>5.2149999999999999</v>
      </c>
      <c r="O83">
        <v>0</v>
      </c>
      <c r="P83">
        <v>1</v>
      </c>
      <c r="R83" t="s">
        <v>614</v>
      </c>
      <c r="S83" t="s">
        <v>477</v>
      </c>
      <c r="T83">
        <f t="shared" si="1"/>
        <v>0</v>
      </c>
    </row>
    <row r="84" spans="3:20" x14ac:dyDescent="0.2">
      <c r="C84" t="s">
        <v>614</v>
      </c>
      <c r="D84" t="s">
        <v>479</v>
      </c>
      <c r="E84" t="s">
        <v>630</v>
      </c>
      <c r="F84">
        <v>7.67</v>
      </c>
      <c r="G84">
        <v>0</v>
      </c>
      <c r="H84">
        <v>1</v>
      </c>
      <c r="K84" t="s">
        <v>614</v>
      </c>
      <c r="L84" t="s">
        <v>479</v>
      </c>
      <c r="M84" t="s">
        <v>630</v>
      </c>
      <c r="N84">
        <v>7.6760000000000002</v>
      </c>
      <c r="O84">
        <v>0</v>
      </c>
      <c r="P84">
        <v>1</v>
      </c>
      <c r="R84" t="s">
        <v>614</v>
      </c>
      <c r="S84" t="s">
        <v>479</v>
      </c>
      <c r="T84">
        <f t="shared" si="1"/>
        <v>6.0000000000002274E-3</v>
      </c>
    </row>
    <row r="85" spans="3:20" x14ac:dyDescent="0.2">
      <c r="C85" t="s">
        <v>615</v>
      </c>
      <c r="D85" t="s">
        <v>477</v>
      </c>
      <c r="E85" t="s">
        <v>630</v>
      </c>
      <c r="F85">
        <v>5.5369999999999999</v>
      </c>
      <c r="G85">
        <v>0</v>
      </c>
      <c r="H85">
        <v>1</v>
      </c>
      <c r="K85" t="s">
        <v>615</v>
      </c>
      <c r="L85" t="s">
        <v>477</v>
      </c>
      <c r="M85" t="s">
        <v>630</v>
      </c>
      <c r="N85">
        <v>5.5339999999999998</v>
      </c>
      <c r="O85">
        <v>0</v>
      </c>
      <c r="P85">
        <v>1</v>
      </c>
      <c r="R85" t="s">
        <v>615</v>
      </c>
      <c r="S85" t="s">
        <v>477</v>
      </c>
      <c r="T85">
        <f t="shared" si="1"/>
        <v>3.0000000000001137E-3</v>
      </c>
    </row>
    <row r="86" spans="3:20" x14ac:dyDescent="0.2">
      <c r="C86" t="s">
        <v>615</v>
      </c>
      <c r="D86" t="s">
        <v>479</v>
      </c>
      <c r="E86" t="s">
        <v>630</v>
      </c>
      <c r="F86">
        <v>7.633</v>
      </c>
      <c r="G86">
        <v>0</v>
      </c>
      <c r="H86">
        <v>1</v>
      </c>
      <c r="K86" t="s">
        <v>615</v>
      </c>
      <c r="L86" t="s">
        <v>479</v>
      </c>
      <c r="M86" t="s">
        <v>630</v>
      </c>
      <c r="N86">
        <v>7.6319999999999997</v>
      </c>
      <c r="O86">
        <v>0</v>
      </c>
      <c r="P86">
        <v>1</v>
      </c>
      <c r="R86" t="s">
        <v>615</v>
      </c>
      <c r="S86" t="s">
        <v>479</v>
      </c>
      <c r="T86">
        <f t="shared" si="1"/>
        <v>1.000000000000334E-3</v>
      </c>
    </row>
    <row r="87" spans="3:20" x14ac:dyDescent="0.2">
      <c r="C87" t="s">
        <v>653</v>
      </c>
      <c r="D87" t="s">
        <v>477</v>
      </c>
      <c r="E87" t="s">
        <v>630</v>
      </c>
      <c r="F87">
        <v>5.625</v>
      </c>
      <c r="G87">
        <v>0</v>
      </c>
      <c r="H87">
        <v>1</v>
      </c>
      <c r="K87" t="s">
        <v>653</v>
      </c>
      <c r="L87" t="s">
        <v>477</v>
      </c>
      <c r="M87" t="s">
        <v>630</v>
      </c>
      <c r="N87">
        <v>5.62</v>
      </c>
      <c r="O87">
        <v>0</v>
      </c>
      <c r="P87">
        <v>1</v>
      </c>
      <c r="R87" t="s">
        <v>653</v>
      </c>
      <c r="S87" t="s">
        <v>477</v>
      </c>
      <c r="T87">
        <f t="shared" si="1"/>
        <v>4.9999999999998934E-3</v>
      </c>
    </row>
    <row r="88" spans="3:20" x14ac:dyDescent="0.2">
      <c r="C88" t="s">
        <v>653</v>
      </c>
      <c r="D88" t="s">
        <v>479</v>
      </c>
      <c r="E88" t="s">
        <v>630</v>
      </c>
      <c r="F88">
        <v>7.7759999999999998</v>
      </c>
      <c r="G88">
        <v>0</v>
      </c>
      <c r="H88">
        <v>1</v>
      </c>
      <c r="K88" t="s">
        <v>653</v>
      </c>
      <c r="L88" t="s">
        <v>479</v>
      </c>
      <c r="M88" t="s">
        <v>630</v>
      </c>
      <c r="N88">
        <v>7.7789999999999999</v>
      </c>
      <c r="O88">
        <v>0</v>
      </c>
      <c r="P88">
        <v>1</v>
      </c>
      <c r="R88" t="s">
        <v>653</v>
      </c>
      <c r="S88" t="s">
        <v>479</v>
      </c>
      <c r="T88">
        <f t="shared" si="1"/>
        <v>3.0000000000001137E-3</v>
      </c>
    </row>
    <row r="89" spans="3:20" x14ac:dyDescent="0.2">
      <c r="C89" t="s">
        <v>655</v>
      </c>
      <c r="D89" t="s">
        <v>477</v>
      </c>
      <c r="E89" t="s">
        <v>630</v>
      </c>
      <c r="F89">
        <v>5.4279999999999999</v>
      </c>
      <c r="G89">
        <v>0</v>
      </c>
      <c r="H89">
        <v>1</v>
      </c>
      <c r="K89" t="s">
        <v>655</v>
      </c>
      <c r="L89" t="s">
        <v>477</v>
      </c>
      <c r="M89" t="s">
        <v>630</v>
      </c>
      <c r="N89">
        <v>5.4349999999999996</v>
      </c>
      <c r="O89">
        <v>0</v>
      </c>
      <c r="P89">
        <v>1</v>
      </c>
      <c r="R89" t="s">
        <v>655</v>
      </c>
      <c r="S89" t="s">
        <v>477</v>
      </c>
      <c r="T89">
        <f t="shared" si="1"/>
        <v>6.9999999999996732E-3</v>
      </c>
    </row>
    <row r="90" spans="3:20" x14ac:dyDescent="0.2">
      <c r="C90" t="s">
        <v>655</v>
      </c>
      <c r="D90" t="s">
        <v>479</v>
      </c>
      <c r="E90" t="s">
        <v>630</v>
      </c>
      <c r="F90">
        <v>7.7270000000000003</v>
      </c>
      <c r="G90">
        <v>0</v>
      </c>
      <c r="H90">
        <v>1</v>
      </c>
      <c r="K90" t="s">
        <v>655</v>
      </c>
      <c r="L90" t="s">
        <v>479</v>
      </c>
      <c r="M90" t="s">
        <v>630</v>
      </c>
      <c r="N90">
        <v>7.73</v>
      </c>
      <c r="O90">
        <v>0</v>
      </c>
      <c r="P90">
        <v>1</v>
      </c>
      <c r="R90" t="s">
        <v>655</v>
      </c>
      <c r="S90" t="s">
        <v>479</v>
      </c>
      <c r="T90">
        <f t="shared" si="1"/>
        <v>3.0000000000001137E-3</v>
      </c>
    </row>
    <row r="91" spans="3:20" x14ac:dyDescent="0.2">
      <c r="C91" t="s">
        <v>652</v>
      </c>
      <c r="D91" t="s">
        <v>477</v>
      </c>
      <c r="E91" t="s">
        <v>630</v>
      </c>
      <c r="F91">
        <v>5.5369999999999999</v>
      </c>
      <c r="G91">
        <v>0</v>
      </c>
      <c r="H91">
        <v>1</v>
      </c>
      <c r="K91" t="s">
        <v>652</v>
      </c>
      <c r="L91" t="s">
        <v>477</v>
      </c>
      <c r="M91" t="s">
        <v>630</v>
      </c>
      <c r="N91">
        <v>5.54</v>
      </c>
      <c r="O91">
        <v>0</v>
      </c>
      <c r="P91">
        <v>1</v>
      </c>
      <c r="R91" t="s">
        <v>652</v>
      </c>
      <c r="S91" t="s">
        <v>477</v>
      </c>
      <c r="T91">
        <f t="shared" si="1"/>
        <v>3.0000000000001137E-3</v>
      </c>
    </row>
    <row r="92" spans="3:20" x14ac:dyDescent="0.2">
      <c r="C92" t="s">
        <v>652</v>
      </c>
      <c r="D92" t="s">
        <v>479</v>
      </c>
      <c r="E92" t="s">
        <v>630</v>
      </c>
      <c r="F92">
        <v>7.9210000000000003</v>
      </c>
      <c r="G92">
        <v>0</v>
      </c>
      <c r="H92">
        <v>1</v>
      </c>
      <c r="K92" t="s">
        <v>652</v>
      </c>
      <c r="L92" t="s">
        <v>479</v>
      </c>
      <c r="M92" t="s">
        <v>630</v>
      </c>
      <c r="N92">
        <v>7.9130000000000003</v>
      </c>
      <c r="O92">
        <v>0</v>
      </c>
      <c r="P92">
        <v>1</v>
      </c>
      <c r="R92" t="s">
        <v>652</v>
      </c>
      <c r="S92" t="s">
        <v>479</v>
      </c>
      <c r="T92">
        <f t="shared" si="1"/>
        <v>8.0000000000000071E-3</v>
      </c>
    </row>
    <row r="93" spans="3:20" x14ac:dyDescent="0.2">
      <c r="C93" t="s">
        <v>656</v>
      </c>
      <c r="D93" t="s">
        <v>477</v>
      </c>
      <c r="E93" t="s">
        <v>630</v>
      </c>
      <c r="F93">
        <v>5.8920000000000003</v>
      </c>
      <c r="G93">
        <v>0</v>
      </c>
      <c r="H93">
        <v>1</v>
      </c>
      <c r="K93" t="s">
        <v>656</v>
      </c>
      <c r="L93" t="s">
        <v>477</v>
      </c>
      <c r="M93" t="s">
        <v>630</v>
      </c>
      <c r="N93">
        <v>5.87</v>
      </c>
      <c r="O93">
        <v>0</v>
      </c>
      <c r="P93">
        <v>1</v>
      </c>
      <c r="R93" t="s">
        <v>656</v>
      </c>
      <c r="S93" t="s">
        <v>477</v>
      </c>
      <c r="T93">
        <f t="shared" si="1"/>
        <v>2.2000000000000242E-2</v>
      </c>
    </row>
    <row r="94" spans="3:20" x14ac:dyDescent="0.2">
      <c r="C94" t="s">
        <v>656</v>
      </c>
      <c r="D94" t="s">
        <v>479</v>
      </c>
      <c r="E94" t="s">
        <v>630</v>
      </c>
      <c r="F94">
        <v>7.9649999999999999</v>
      </c>
      <c r="G94">
        <v>0</v>
      </c>
      <c r="H94">
        <v>1</v>
      </c>
      <c r="K94" t="s">
        <v>656</v>
      </c>
      <c r="L94" t="s">
        <v>479</v>
      </c>
      <c r="M94" t="s">
        <v>630</v>
      </c>
      <c r="N94">
        <v>7.9450000000000003</v>
      </c>
      <c r="O94">
        <v>0</v>
      </c>
      <c r="P94">
        <v>1</v>
      </c>
      <c r="R94" t="s">
        <v>656</v>
      </c>
      <c r="S94" t="s">
        <v>479</v>
      </c>
      <c r="T94">
        <f t="shared" si="1"/>
        <v>1.9999999999999574E-2</v>
      </c>
    </row>
    <row r="95" spans="3:20" x14ac:dyDescent="0.2">
      <c r="C95" t="s">
        <v>657</v>
      </c>
      <c r="D95" t="s">
        <v>477</v>
      </c>
      <c r="E95" t="s">
        <v>630</v>
      </c>
      <c r="F95">
        <v>5.407</v>
      </c>
      <c r="G95">
        <v>0</v>
      </c>
      <c r="H95">
        <v>1</v>
      </c>
      <c r="K95" t="s">
        <v>657</v>
      </c>
      <c r="L95" t="s">
        <v>477</v>
      </c>
      <c r="M95" t="s">
        <v>630</v>
      </c>
      <c r="N95">
        <v>5.3609999999999998</v>
      </c>
      <c r="O95">
        <v>0</v>
      </c>
      <c r="P95">
        <v>1</v>
      </c>
      <c r="R95" t="s">
        <v>657</v>
      </c>
      <c r="S95" t="s">
        <v>477</v>
      </c>
      <c r="T95">
        <f t="shared" si="1"/>
        <v>4.6000000000000263E-2</v>
      </c>
    </row>
    <row r="96" spans="3:20" x14ac:dyDescent="0.2">
      <c r="C96" t="s">
        <v>657</v>
      </c>
      <c r="D96" t="s">
        <v>479</v>
      </c>
      <c r="E96" t="s">
        <v>630</v>
      </c>
      <c r="F96">
        <v>7.5140000000000002</v>
      </c>
      <c r="G96">
        <v>0</v>
      </c>
      <c r="H96">
        <v>1</v>
      </c>
      <c r="K96" t="s">
        <v>657</v>
      </c>
      <c r="L96" t="s">
        <v>479</v>
      </c>
      <c r="M96" t="s">
        <v>630</v>
      </c>
      <c r="N96">
        <v>7.4859999999999998</v>
      </c>
      <c r="O96">
        <v>0</v>
      </c>
      <c r="P96">
        <v>1</v>
      </c>
      <c r="R96" t="s">
        <v>657</v>
      </c>
      <c r="S96" t="s">
        <v>479</v>
      </c>
      <c r="T96">
        <f t="shared" si="1"/>
        <v>2.8000000000000469E-2</v>
      </c>
    </row>
    <row r="97" spans="3:20" x14ac:dyDescent="0.2">
      <c r="C97" t="s">
        <v>654</v>
      </c>
      <c r="D97" t="s">
        <v>477</v>
      </c>
      <c r="E97" t="s">
        <v>630</v>
      </c>
      <c r="F97">
        <v>5.7530000000000001</v>
      </c>
      <c r="G97">
        <v>0</v>
      </c>
      <c r="H97">
        <v>1</v>
      </c>
      <c r="K97" t="s">
        <v>654</v>
      </c>
      <c r="L97" t="s">
        <v>477</v>
      </c>
      <c r="M97" t="s">
        <v>630</v>
      </c>
      <c r="N97">
        <v>5.766</v>
      </c>
      <c r="O97">
        <v>0</v>
      </c>
      <c r="P97">
        <v>1</v>
      </c>
      <c r="R97" t="s">
        <v>654</v>
      </c>
      <c r="S97" t="s">
        <v>477</v>
      </c>
      <c r="T97">
        <f t="shared" si="1"/>
        <v>1.2999999999999901E-2</v>
      </c>
    </row>
    <row r="98" spans="3:20" x14ac:dyDescent="0.2">
      <c r="C98" t="s">
        <v>654</v>
      </c>
      <c r="D98" t="s">
        <v>479</v>
      </c>
      <c r="E98" t="s">
        <v>630</v>
      </c>
      <c r="F98">
        <v>7.8049999999999997</v>
      </c>
      <c r="G98">
        <v>0</v>
      </c>
      <c r="H98">
        <v>1</v>
      </c>
      <c r="K98" t="s">
        <v>654</v>
      </c>
      <c r="L98" t="s">
        <v>479</v>
      </c>
      <c r="M98" t="s">
        <v>630</v>
      </c>
      <c r="N98">
        <v>7.8120000000000003</v>
      </c>
      <c r="O98">
        <v>0</v>
      </c>
      <c r="P98">
        <v>1</v>
      </c>
      <c r="R98" t="s">
        <v>654</v>
      </c>
      <c r="S98" t="s">
        <v>479</v>
      </c>
      <c r="T98">
        <f t="shared" si="1"/>
        <v>7.0000000000005613E-3</v>
      </c>
    </row>
    <row r="99" spans="3:20" x14ac:dyDescent="0.2">
      <c r="C99" t="s">
        <v>658</v>
      </c>
      <c r="D99" t="s">
        <v>477</v>
      </c>
      <c r="E99" t="s">
        <v>630</v>
      </c>
      <c r="F99">
        <v>5.782</v>
      </c>
      <c r="G99">
        <v>0</v>
      </c>
      <c r="H99">
        <v>1</v>
      </c>
      <c r="K99" t="s">
        <v>658</v>
      </c>
      <c r="L99" t="s">
        <v>477</v>
      </c>
      <c r="M99" t="s">
        <v>630</v>
      </c>
      <c r="N99">
        <v>5.782</v>
      </c>
      <c r="O99">
        <v>0</v>
      </c>
      <c r="P99">
        <v>1</v>
      </c>
      <c r="R99" t="s">
        <v>658</v>
      </c>
      <c r="S99" t="s">
        <v>477</v>
      </c>
      <c r="T99">
        <f t="shared" si="1"/>
        <v>0</v>
      </c>
    </row>
    <row r="100" spans="3:20" x14ac:dyDescent="0.2">
      <c r="C100" t="s">
        <v>658</v>
      </c>
      <c r="D100" t="s">
        <v>479</v>
      </c>
      <c r="E100" t="s">
        <v>630</v>
      </c>
      <c r="F100">
        <v>8.0299999999999994</v>
      </c>
      <c r="G100">
        <v>0</v>
      </c>
      <c r="H100">
        <v>1</v>
      </c>
      <c r="K100" t="s">
        <v>658</v>
      </c>
      <c r="L100" t="s">
        <v>479</v>
      </c>
      <c r="M100" t="s">
        <v>630</v>
      </c>
      <c r="N100">
        <v>8.0210000000000008</v>
      </c>
      <c r="O100">
        <v>0</v>
      </c>
      <c r="P100">
        <v>1</v>
      </c>
      <c r="R100" t="s">
        <v>658</v>
      </c>
      <c r="S100" t="s">
        <v>479</v>
      </c>
      <c r="T100">
        <f t="shared" si="1"/>
        <v>8.9999999999985647E-3</v>
      </c>
    </row>
    <row r="101" spans="3:20" x14ac:dyDescent="0.2">
      <c r="C101" t="s">
        <v>659</v>
      </c>
      <c r="D101" t="s">
        <v>477</v>
      </c>
      <c r="E101" t="s">
        <v>630</v>
      </c>
      <c r="F101">
        <v>5.4729999999999999</v>
      </c>
      <c r="G101">
        <v>0</v>
      </c>
      <c r="H101">
        <v>1</v>
      </c>
      <c r="K101" t="s">
        <v>659</v>
      </c>
      <c r="L101" t="s">
        <v>477</v>
      </c>
      <c r="M101" t="s">
        <v>630</v>
      </c>
      <c r="N101">
        <v>5.4749999999999996</v>
      </c>
      <c r="O101">
        <v>0</v>
      </c>
      <c r="P101">
        <v>1</v>
      </c>
      <c r="R101" t="s">
        <v>659</v>
      </c>
      <c r="S101" t="s">
        <v>477</v>
      </c>
      <c r="T101">
        <f t="shared" si="1"/>
        <v>1.9999999999997797E-3</v>
      </c>
    </row>
    <row r="102" spans="3:20" x14ac:dyDescent="0.2">
      <c r="C102" t="s">
        <v>659</v>
      </c>
      <c r="D102" t="s">
        <v>479</v>
      </c>
      <c r="E102" t="s">
        <v>630</v>
      </c>
      <c r="F102">
        <v>7.8250000000000002</v>
      </c>
      <c r="G102">
        <v>0</v>
      </c>
      <c r="H102">
        <v>1</v>
      </c>
      <c r="K102" t="s">
        <v>659</v>
      </c>
      <c r="L102" t="s">
        <v>479</v>
      </c>
      <c r="M102" t="s">
        <v>630</v>
      </c>
      <c r="N102">
        <v>7.8159999999999998</v>
      </c>
      <c r="O102">
        <v>0</v>
      </c>
      <c r="P102">
        <v>1</v>
      </c>
      <c r="R102" t="s">
        <v>659</v>
      </c>
      <c r="S102" t="s">
        <v>479</v>
      </c>
      <c r="T102">
        <f t="shared" si="1"/>
        <v>9.0000000000003411E-3</v>
      </c>
    </row>
    <row r="103" spans="3:20" x14ac:dyDescent="0.2">
      <c r="C103" t="s">
        <v>660</v>
      </c>
      <c r="D103" t="s">
        <v>477</v>
      </c>
      <c r="E103" t="s">
        <v>630</v>
      </c>
      <c r="F103">
        <v>5.3949999999999996</v>
      </c>
      <c r="G103">
        <v>0</v>
      </c>
      <c r="H103">
        <v>1</v>
      </c>
      <c r="K103" t="s">
        <v>660</v>
      </c>
      <c r="L103" t="s">
        <v>477</v>
      </c>
      <c r="M103" t="s">
        <v>630</v>
      </c>
      <c r="N103">
        <v>5.3929999999999998</v>
      </c>
      <c r="O103">
        <v>0</v>
      </c>
      <c r="P103">
        <v>1</v>
      </c>
      <c r="R103" t="s">
        <v>660</v>
      </c>
      <c r="S103" t="s">
        <v>477</v>
      </c>
      <c r="T103">
        <f t="shared" si="1"/>
        <v>1.9999999999997797E-3</v>
      </c>
    </row>
    <row r="104" spans="3:20" x14ac:dyDescent="0.2">
      <c r="C104" t="s">
        <v>660</v>
      </c>
      <c r="D104" t="s">
        <v>479</v>
      </c>
      <c r="E104" t="s">
        <v>630</v>
      </c>
      <c r="F104">
        <v>7.9139999999999997</v>
      </c>
      <c r="G104">
        <v>0</v>
      </c>
      <c r="H104">
        <v>1</v>
      </c>
      <c r="K104" t="s">
        <v>660</v>
      </c>
      <c r="L104" t="s">
        <v>479</v>
      </c>
      <c r="M104" t="s">
        <v>630</v>
      </c>
      <c r="N104">
        <v>7.91</v>
      </c>
      <c r="O104">
        <v>0</v>
      </c>
      <c r="P104">
        <v>1</v>
      </c>
      <c r="R104" t="s">
        <v>660</v>
      </c>
      <c r="S104" t="s">
        <v>479</v>
      </c>
      <c r="T104">
        <f t="shared" si="1"/>
        <v>3.9999999999995595E-3</v>
      </c>
    </row>
    <row r="105" spans="3:20" x14ac:dyDescent="0.2">
      <c r="C105" t="s">
        <v>661</v>
      </c>
      <c r="D105" t="s">
        <v>477</v>
      </c>
      <c r="E105" t="s">
        <v>630</v>
      </c>
      <c r="F105">
        <v>5.6529999999999996</v>
      </c>
      <c r="G105">
        <v>0</v>
      </c>
      <c r="H105">
        <v>1</v>
      </c>
      <c r="K105" t="s">
        <v>661</v>
      </c>
      <c r="L105" t="s">
        <v>477</v>
      </c>
      <c r="M105" t="s">
        <v>630</v>
      </c>
      <c r="N105">
        <v>5.6529999999999996</v>
      </c>
      <c r="O105">
        <v>0</v>
      </c>
      <c r="P105">
        <v>1</v>
      </c>
      <c r="R105" t="s">
        <v>661</v>
      </c>
      <c r="S105" t="s">
        <v>477</v>
      </c>
      <c r="T105">
        <f t="shared" si="1"/>
        <v>0</v>
      </c>
    </row>
    <row r="106" spans="3:20" x14ac:dyDescent="0.2">
      <c r="C106" t="s">
        <v>661</v>
      </c>
      <c r="D106" t="s">
        <v>479</v>
      </c>
      <c r="E106" t="s">
        <v>630</v>
      </c>
      <c r="F106">
        <v>7.8810000000000002</v>
      </c>
      <c r="G106">
        <v>0</v>
      </c>
      <c r="H106">
        <v>1</v>
      </c>
      <c r="K106" t="s">
        <v>661</v>
      </c>
      <c r="L106" t="s">
        <v>479</v>
      </c>
      <c r="M106" t="s">
        <v>630</v>
      </c>
      <c r="N106">
        <v>7.8810000000000002</v>
      </c>
      <c r="O106">
        <v>0</v>
      </c>
      <c r="P106">
        <v>1</v>
      </c>
      <c r="R106" t="s">
        <v>661</v>
      </c>
      <c r="S106" t="s">
        <v>479</v>
      </c>
      <c r="T106">
        <f t="shared" si="1"/>
        <v>0</v>
      </c>
    </row>
    <row r="107" spans="3:20" x14ac:dyDescent="0.2">
      <c r="C107" t="s">
        <v>663</v>
      </c>
      <c r="D107" t="s">
        <v>477</v>
      </c>
      <c r="E107" t="s">
        <v>630</v>
      </c>
      <c r="F107">
        <v>5.2309999999999999</v>
      </c>
      <c r="G107">
        <v>0</v>
      </c>
      <c r="H107">
        <v>1</v>
      </c>
      <c r="K107" t="s">
        <v>663</v>
      </c>
      <c r="L107" t="s">
        <v>477</v>
      </c>
      <c r="M107" t="s">
        <v>630</v>
      </c>
      <c r="N107">
        <v>5.2290000000000001</v>
      </c>
      <c r="O107">
        <v>0</v>
      </c>
      <c r="P107">
        <v>1</v>
      </c>
      <c r="R107" t="s">
        <v>663</v>
      </c>
      <c r="S107" t="s">
        <v>477</v>
      </c>
      <c r="T107">
        <f t="shared" si="1"/>
        <v>1.9999999999997797E-3</v>
      </c>
    </row>
    <row r="108" spans="3:20" x14ac:dyDescent="0.2">
      <c r="C108" t="s">
        <v>663</v>
      </c>
      <c r="D108" t="s">
        <v>479</v>
      </c>
      <c r="E108" t="s">
        <v>630</v>
      </c>
      <c r="F108">
        <v>7.5439999999999996</v>
      </c>
      <c r="G108">
        <v>0</v>
      </c>
      <c r="H108">
        <v>1</v>
      </c>
      <c r="K108" t="s">
        <v>663</v>
      </c>
      <c r="L108" t="s">
        <v>479</v>
      </c>
      <c r="M108" t="s">
        <v>630</v>
      </c>
      <c r="N108">
        <v>7.5419999999999998</v>
      </c>
      <c r="O108">
        <v>0</v>
      </c>
      <c r="P108">
        <v>1</v>
      </c>
      <c r="R108" t="s">
        <v>663</v>
      </c>
      <c r="S108" t="s">
        <v>479</v>
      </c>
      <c r="T108">
        <f t="shared" si="1"/>
        <v>1.9999999999997797E-3</v>
      </c>
    </row>
    <row r="109" spans="3:20" x14ac:dyDescent="0.2">
      <c r="C109" t="s">
        <v>673</v>
      </c>
      <c r="D109" t="s">
        <v>477</v>
      </c>
      <c r="E109" t="s">
        <v>630</v>
      </c>
      <c r="F109">
        <v>5.6280000000000001</v>
      </c>
      <c r="G109">
        <v>0</v>
      </c>
      <c r="H109">
        <v>1</v>
      </c>
      <c r="K109" t="s">
        <v>673</v>
      </c>
      <c r="L109" t="s">
        <v>477</v>
      </c>
      <c r="M109" t="s">
        <v>630</v>
      </c>
      <c r="N109">
        <v>5.6289999999999996</v>
      </c>
      <c r="O109">
        <v>0</v>
      </c>
      <c r="P109">
        <v>1</v>
      </c>
      <c r="R109" t="s">
        <v>673</v>
      </c>
      <c r="S109" t="s">
        <v>477</v>
      </c>
      <c r="T109">
        <f t="shared" si="1"/>
        <v>9.9999999999944578E-4</v>
      </c>
    </row>
    <row r="110" spans="3:20" x14ac:dyDescent="0.2">
      <c r="C110" t="s">
        <v>673</v>
      </c>
      <c r="D110" t="s">
        <v>479</v>
      </c>
      <c r="E110" t="s">
        <v>630</v>
      </c>
      <c r="F110">
        <v>7.282</v>
      </c>
      <c r="G110">
        <v>0</v>
      </c>
      <c r="H110">
        <v>1</v>
      </c>
      <c r="K110" t="s">
        <v>673</v>
      </c>
      <c r="L110" t="s">
        <v>479</v>
      </c>
      <c r="M110" t="s">
        <v>630</v>
      </c>
      <c r="N110">
        <v>7.2789999999999999</v>
      </c>
      <c r="O110">
        <v>0</v>
      </c>
      <c r="P110">
        <v>1</v>
      </c>
      <c r="R110" t="s">
        <v>673</v>
      </c>
      <c r="S110" t="s">
        <v>479</v>
      </c>
      <c r="T110">
        <f t="shared" si="1"/>
        <v>3.0000000000001137E-3</v>
      </c>
    </row>
    <row r="111" spans="3:20" x14ac:dyDescent="0.2">
      <c r="C111" t="s">
        <v>666</v>
      </c>
      <c r="D111" t="s">
        <v>477</v>
      </c>
      <c r="E111" t="s">
        <v>630</v>
      </c>
      <c r="F111">
        <v>5.3239999999999998</v>
      </c>
      <c r="G111">
        <v>0</v>
      </c>
      <c r="H111">
        <v>1</v>
      </c>
      <c r="K111" t="s">
        <v>666</v>
      </c>
      <c r="L111" t="s">
        <v>477</v>
      </c>
      <c r="M111" t="s">
        <v>630</v>
      </c>
      <c r="N111">
        <v>5.327</v>
      </c>
      <c r="O111">
        <v>0</v>
      </c>
      <c r="P111">
        <v>1</v>
      </c>
      <c r="R111" t="s">
        <v>666</v>
      </c>
      <c r="S111" t="s">
        <v>477</v>
      </c>
      <c r="T111">
        <f t="shared" si="1"/>
        <v>3.0000000000001137E-3</v>
      </c>
    </row>
    <row r="112" spans="3:20" x14ac:dyDescent="0.2">
      <c r="C112" t="s">
        <v>666</v>
      </c>
      <c r="D112" t="s">
        <v>479</v>
      </c>
      <c r="E112" t="s">
        <v>630</v>
      </c>
      <c r="F112">
        <v>7.4039999999999999</v>
      </c>
      <c r="G112">
        <v>0</v>
      </c>
      <c r="H112">
        <v>1</v>
      </c>
      <c r="K112" t="s">
        <v>666</v>
      </c>
      <c r="L112" t="s">
        <v>479</v>
      </c>
      <c r="M112" t="s">
        <v>630</v>
      </c>
      <c r="N112">
        <v>7.4080000000000004</v>
      </c>
      <c r="O112">
        <v>0</v>
      </c>
      <c r="P112">
        <v>1</v>
      </c>
      <c r="R112" t="s">
        <v>666</v>
      </c>
      <c r="S112" t="s">
        <v>479</v>
      </c>
      <c r="T112">
        <f t="shared" si="1"/>
        <v>4.0000000000004476E-3</v>
      </c>
    </row>
    <row r="113" spans="3:20" x14ac:dyDescent="0.2">
      <c r="C113" t="s">
        <v>667</v>
      </c>
      <c r="D113" t="s">
        <v>477</v>
      </c>
      <c r="E113" t="s">
        <v>630</v>
      </c>
      <c r="F113">
        <v>5.7569999999999997</v>
      </c>
      <c r="G113">
        <v>0</v>
      </c>
      <c r="H113">
        <v>1</v>
      </c>
      <c r="K113" t="s">
        <v>667</v>
      </c>
      <c r="L113" t="s">
        <v>477</v>
      </c>
      <c r="M113" t="s">
        <v>630</v>
      </c>
      <c r="N113">
        <v>5.7560000000000002</v>
      </c>
      <c r="O113">
        <v>0</v>
      </c>
      <c r="P113">
        <v>1</v>
      </c>
      <c r="R113" t="s">
        <v>667</v>
      </c>
      <c r="S113" t="s">
        <v>477</v>
      </c>
      <c r="T113">
        <f t="shared" si="1"/>
        <v>9.9999999999944578E-4</v>
      </c>
    </row>
    <row r="114" spans="3:20" x14ac:dyDescent="0.2">
      <c r="C114" t="s">
        <v>667</v>
      </c>
      <c r="D114" t="s">
        <v>479</v>
      </c>
      <c r="E114" t="s">
        <v>630</v>
      </c>
      <c r="F114">
        <v>7.9569999999999999</v>
      </c>
      <c r="G114">
        <v>0</v>
      </c>
      <c r="H114">
        <v>1</v>
      </c>
      <c r="K114" t="s">
        <v>667</v>
      </c>
      <c r="L114" t="s">
        <v>479</v>
      </c>
      <c r="M114" t="s">
        <v>630</v>
      </c>
      <c r="N114">
        <v>7.9610000000000003</v>
      </c>
      <c r="O114">
        <v>0</v>
      </c>
      <c r="P114">
        <v>1</v>
      </c>
      <c r="R114" t="s">
        <v>667</v>
      </c>
      <c r="S114" t="s">
        <v>479</v>
      </c>
      <c r="T114">
        <f t="shared" si="1"/>
        <v>4.0000000000004476E-3</v>
      </c>
    </row>
    <row r="115" spans="3:20" x14ac:dyDescent="0.2">
      <c r="C115" t="s">
        <v>668</v>
      </c>
      <c r="D115" t="s">
        <v>477</v>
      </c>
      <c r="E115" t="s">
        <v>630</v>
      </c>
      <c r="F115">
        <v>5.89</v>
      </c>
      <c r="G115">
        <v>0</v>
      </c>
      <c r="H115">
        <v>1</v>
      </c>
      <c r="K115" t="s">
        <v>668</v>
      </c>
      <c r="L115" t="s">
        <v>477</v>
      </c>
      <c r="M115" t="s">
        <v>630</v>
      </c>
      <c r="N115">
        <v>5.883</v>
      </c>
      <c r="O115">
        <v>0</v>
      </c>
      <c r="P115">
        <v>1</v>
      </c>
      <c r="R115" t="s">
        <v>668</v>
      </c>
      <c r="S115" t="s">
        <v>477</v>
      </c>
      <c r="T115">
        <f t="shared" si="1"/>
        <v>6.9999999999996732E-3</v>
      </c>
    </row>
    <row r="116" spans="3:20" x14ac:dyDescent="0.2">
      <c r="C116" t="s">
        <v>668</v>
      </c>
      <c r="D116" t="s">
        <v>479</v>
      </c>
      <c r="E116" t="s">
        <v>630</v>
      </c>
      <c r="F116">
        <v>7.9210000000000003</v>
      </c>
      <c r="G116">
        <v>0</v>
      </c>
      <c r="H116">
        <v>1</v>
      </c>
      <c r="K116" t="s">
        <v>668</v>
      </c>
      <c r="L116" t="s">
        <v>479</v>
      </c>
      <c r="M116" t="s">
        <v>630</v>
      </c>
      <c r="N116">
        <v>7.9329999999999998</v>
      </c>
      <c r="O116">
        <v>0</v>
      </c>
      <c r="P116">
        <v>1</v>
      </c>
      <c r="R116" t="s">
        <v>668</v>
      </c>
      <c r="S116" t="s">
        <v>479</v>
      </c>
      <c r="T116">
        <f t="shared" si="1"/>
        <v>1.1999999999999567E-2</v>
      </c>
    </row>
    <row r="117" spans="3:20" x14ac:dyDescent="0.2">
      <c r="C117" t="s">
        <v>669</v>
      </c>
      <c r="D117" t="s">
        <v>477</v>
      </c>
      <c r="E117" t="s">
        <v>630</v>
      </c>
      <c r="F117">
        <v>5.41</v>
      </c>
      <c r="G117">
        <v>0</v>
      </c>
      <c r="H117">
        <v>1</v>
      </c>
      <c r="K117" t="s">
        <v>669</v>
      </c>
      <c r="L117" t="s">
        <v>477</v>
      </c>
      <c r="M117" t="s">
        <v>630</v>
      </c>
      <c r="N117">
        <v>5.4189999999999996</v>
      </c>
      <c r="O117">
        <v>0</v>
      </c>
      <c r="P117">
        <v>1</v>
      </c>
      <c r="R117" t="s">
        <v>669</v>
      </c>
      <c r="S117" t="s">
        <v>477</v>
      </c>
      <c r="T117">
        <f t="shared" si="1"/>
        <v>8.9999999999994529E-3</v>
      </c>
    </row>
    <row r="118" spans="3:20" x14ac:dyDescent="0.2">
      <c r="C118" t="s">
        <v>669</v>
      </c>
      <c r="D118" t="s">
        <v>479</v>
      </c>
      <c r="E118" t="s">
        <v>630</v>
      </c>
      <c r="F118">
        <v>7.6989999999999998</v>
      </c>
      <c r="G118">
        <v>0</v>
      </c>
      <c r="H118">
        <v>1</v>
      </c>
      <c r="K118" t="s">
        <v>669</v>
      </c>
      <c r="L118" t="s">
        <v>479</v>
      </c>
      <c r="M118" t="s">
        <v>630</v>
      </c>
      <c r="N118">
        <v>7.7</v>
      </c>
      <c r="O118">
        <v>0</v>
      </c>
      <c r="P118">
        <v>1</v>
      </c>
      <c r="R118" t="s">
        <v>669</v>
      </c>
      <c r="S118" t="s">
        <v>479</v>
      </c>
      <c r="T118">
        <f t="shared" si="1"/>
        <v>1.000000000000334E-3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8B2C7B-45D7-A349-817B-FB5AA22A629C}">
  <dimension ref="A1:AA68"/>
  <sheetViews>
    <sheetView workbookViewId="0">
      <selection sqref="A1:XFD1048576"/>
    </sheetView>
  </sheetViews>
  <sheetFormatPr baseColWidth="10" defaultRowHeight="16" x14ac:dyDescent="0.2"/>
  <sheetData>
    <row r="1" spans="1:27" x14ac:dyDescent="0.2">
      <c r="A1" t="s">
        <v>676</v>
      </c>
      <c r="C1" t="s">
        <v>677</v>
      </c>
      <c r="J1" t="s">
        <v>678</v>
      </c>
      <c r="X1" t="s">
        <v>679</v>
      </c>
    </row>
    <row r="2" spans="1:27" x14ac:dyDescent="0.2">
      <c r="A2" t="s">
        <v>467</v>
      </c>
      <c r="B2" s="14"/>
      <c r="D2" t="s">
        <v>468</v>
      </c>
      <c r="E2" t="s">
        <v>470</v>
      </c>
      <c r="F2" t="s">
        <v>473</v>
      </c>
      <c r="G2" t="s">
        <v>475</v>
      </c>
      <c r="H2" t="s">
        <v>476</v>
      </c>
      <c r="K2" t="s">
        <v>468</v>
      </c>
      <c r="L2" t="s">
        <v>470</v>
      </c>
      <c r="M2" t="s">
        <v>473</v>
      </c>
      <c r="N2" t="s">
        <v>475</v>
      </c>
      <c r="O2" t="s">
        <v>476</v>
      </c>
      <c r="R2" t="s">
        <v>481</v>
      </c>
      <c r="S2" t="s">
        <v>483</v>
      </c>
      <c r="T2" t="s">
        <v>484</v>
      </c>
      <c r="U2" t="s">
        <v>627</v>
      </c>
      <c r="V2" t="s">
        <v>628</v>
      </c>
      <c r="Y2" t="s">
        <v>481</v>
      </c>
      <c r="Z2" t="s">
        <v>483</v>
      </c>
      <c r="AA2" t="s">
        <v>484</v>
      </c>
    </row>
    <row r="3" spans="1:27" x14ac:dyDescent="0.2">
      <c r="A3" s="18" t="s">
        <v>579</v>
      </c>
      <c r="C3" t="s">
        <v>629</v>
      </c>
      <c r="D3">
        <v>12.708</v>
      </c>
      <c r="E3" t="s">
        <v>490</v>
      </c>
      <c r="F3" t="s">
        <v>490</v>
      </c>
      <c r="G3" t="s">
        <v>490</v>
      </c>
      <c r="H3" t="s">
        <v>490</v>
      </c>
      <c r="J3" t="s">
        <v>629</v>
      </c>
      <c r="K3">
        <v>12.726000000000001</v>
      </c>
      <c r="L3" t="s">
        <v>490</v>
      </c>
      <c r="M3" t="s">
        <v>490</v>
      </c>
      <c r="N3" t="s">
        <v>490</v>
      </c>
      <c r="O3" t="s">
        <v>490</v>
      </c>
      <c r="Q3" t="s">
        <v>629</v>
      </c>
      <c r="R3">
        <f>ABS(K3-D3)</f>
        <v>1.8000000000000682E-2</v>
      </c>
      <c r="X3" t="s">
        <v>629</v>
      </c>
      <c r="Y3">
        <v>1.8000000000000682E-2</v>
      </c>
    </row>
    <row r="4" spans="1:27" x14ac:dyDescent="0.2">
      <c r="A4" t="s">
        <v>545</v>
      </c>
      <c r="D4">
        <v>0</v>
      </c>
      <c r="E4" t="s">
        <v>490</v>
      </c>
      <c r="F4" t="s">
        <v>490</v>
      </c>
      <c r="G4" t="s">
        <v>490</v>
      </c>
      <c r="H4" t="s">
        <v>490</v>
      </c>
      <c r="K4">
        <v>0</v>
      </c>
      <c r="L4" t="s">
        <v>490</v>
      </c>
      <c r="M4" t="s">
        <v>490</v>
      </c>
      <c r="N4" t="s">
        <v>490</v>
      </c>
      <c r="O4" t="s">
        <v>490</v>
      </c>
      <c r="X4" t="s">
        <v>631</v>
      </c>
      <c r="Y4">
        <v>9.9999999999997868E-3</v>
      </c>
    </row>
    <row r="5" spans="1:27" x14ac:dyDescent="0.2">
      <c r="C5" t="s">
        <v>631</v>
      </c>
      <c r="D5">
        <v>12.346</v>
      </c>
      <c r="E5" t="s">
        <v>490</v>
      </c>
      <c r="F5" t="s">
        <v>490</v>
      </c>
      <c r="G5" t="s">
        <v>490</v>
      </c>
      <c r="H5" t="s">
        <v>490</v>
      </c>
      <c r="J5" t="s">
        <v>631</v>
      </c>
      <c r="K5">
        <v>12.356</v>
      </c>
      <c r="L5" t="s">
        <v>490</v>
      </c>
      <c r="M5" t="s">
        <v>490</v>
      </c>
      <c r="N5" t="s">
        <v>490</v>
      </c>
      <c r="O5" t="s">
        <v>490</v>
      </c>
      <c r="Q5" t="s">
        <v>631</v>
      </c>
      <c r="R5">
        <f>ABS(K5-D5)</f>
        <v>9.9999999999997868E-3</v>
      </c>
      <c r="X5" t="s">
        <v>632</v>
      </c>
      <c r="Z5">
        <v>0</v>
      </c>
    </row>
    <row r="6" spans="1:27" x14ac:dyDescent="0.2">
      <c r="D6">
        <v>1.9E-3</v>
      </c>
      <c r="E6" t="s">
        <v>490</v>
      </c>
      <c r="F6" t="s">
        <v>490</v>
      </c>
      <c r="G6" t="s">
        <v>490</v>
      </c>
      <c r="H6" t="s">
        <v>490</v>
      </c>
      <c r="K6">
        <v>6.1999999999999998E-3</v>
      </c>
      <c r="L6" t="s">
        <v>490</v>
      </c>
      <c r="M6" t="s">
        <v>490</v>
      </c>
      <c r="N6" t="s">
        <v>490</v>
      </c>
      <c r="O6" t="s">
        <v>490</v>
      </c>
      <c r="X6" s="22" t="s">
        <v>634</v>
      </c>
    </row>
    <row r="7" spans="1:27" x14ac:dyDescent="0.2">
      <c r="C7" t="s">
        <v>632</v>
      </c>
      <c r="D7" t="s">
        <v>490</v>
      </c>
      <c r="E7">
        <v>7.7839999999999998</v>
      </c>
      <c r="F7" t="s">
        <v>490</v>
      </c>
      <c r="G7" t="s">
        <v>490</v>
      </c>
      <c r="H7" t="s">
        <v>490</v>
      </c>
      <c r="J7" t="s">
        <v>632</v>
      </c>
      <c r="K7" t="s">
        <v>490</v>
      </c>
      <c r="L7">
        <v>7.7839999999999998</v>
      </c>
      <c r="M7" t="s">
        <v>490</v>
      </c>
      <c r="N7" t="s">
        <v>490</v>
      </c>
      <c r="O7" t="s">
        <v>490</v>
      </c>
      <c r="Q7" t="s">
        <v>632</v>
      </c>
      <c r="S7">
        <f>ABS(L7-E7)</f>
        <v>0</v>
      </c>
      <c r="X7" t="s">
        <v>633</v>
      </c>
      <c r="Y7">
        <v>3.0000000000001137E-3</v>
      </c>
    </row>
    <row r="8" spans="1:27" x14ac:dyDescent="0.2">
      <c r="D8" t="s">
        <v>490</v>
      </c>
      <c r="E8">
        <v>0</v>
      </c>
      <c r="F8" t="s">
        <v>490</v>
      </c>
      <c r="G8" t="s">
        <v>490</v>
      </c>
      <c r="H8" t="s">
        <v>490</v>
      </c>
      <c r="K8" t="s">
        <v>490</v>
      </c>
      <c r="L8">
        <v>0</v>
      </c>
      <c r="M8" t="s">
        <v>490</v>
      </c>
      <c r="N8" t="s">
        <v>490</v>
      </c>
      <c r="O8" t="s">
        <v>490</v>
      </c>
      <c r="X8" t="s">
        <v>635</v>
      </c>
      <c r="AA8">
        <v>9.9999999999944578E-4</v>
      </c>
    </row>
    <row r="9" spans="1:27" x14ac:dyDescent="0.2">
      <c r="C9" t="s">
        <v>633</v>
      </c>
      <c r="D9">
        <v>12.967000000000001</v>
      </c>
      <c r="E9" t="s">
        <v>490</v>
      </c>
      <c r="F9" t="s">
        <v>490</v>
      </c>
      <c r="G9" t="s">
        <v>490</v>
      </c>
      <c r="H9" t="s">
        <v>490</v>
      </c>
      <c r="J9" t="s">
        <v>633</v>
      </c>
      <c r="K9">
        <v>12.97</v>
      </c>
      <c r="L9" t="s">
        <v>490</v>
      </c>
      <c r="M9" t="s">
        <v>490</v>
      </c>
      <c r="N9" t="s">
        <v>490</v>
      </c>
      <c r="O9" t="s">
        <v>490</v>
      </c>
      <c r="Q9" t="s">
        <v>633</v>
      </c>
      <c r="R9">
        <f>ABS(K9-D9)</f>
        <v>3.0000000000001137E-3</v>
      </c>
      <c r="X9" t="s">
        <v>636</v>
      </c>
      <c r="Y9">
        <v>9.9999999999944578E-4</v>
      </c>
    </row>
    <row r="10" spans="1:27" x14ac:dyDescent="0.2">
      <c r="D10">
        <v>1.9E-3</v>
      </c>
      <c r="E10" t="s">
        <v>490</v>
      </c>
      <c r="F10" t="s">
        <v>490</v>
      </c>
      <c r="G10" t="s">
        <v>490</v>
      </c>
      <c r="H10" t="s">
        <v>490</v>
      </c>
      <c r="K10">
        <v>1.9E-3</v>
      </c>
      <c r="L10" t="s">
        <v>490</v>
      </c>
      <c r="M10" t="s">
        <v>490</v>
      </c>
      <c r="N10" t="s">
        <v>490</v>
      </c>
      <c r="O10" t="s">
        <v>490</v>
      </c>
      <c r="X10" t="s">
        <v>637</v>
      </c>
      <c r="Z10">
        <v>0</v>
      </c>
    </row>
    <row r="11" spans="1:27" x14ac:dyDescent="0.2">
      <c r="C11" t="s">
        <v>635</v>
      </c>
      <c r="D11" t="s">
        <v>490</v>
      </c>
      <c r="E11" t="s">
        <v>490</v>
      </c>
      <c r="F11">
        <v>13.566000000000001</v>
      </c>
      <c r="G11" t="s">
        <v>490</v>
      </c>
      <c r="H11" t="s">
        <v>490</v>
      </c>
      <c r="J11" t="s">
        <v>635</v>
      </c>
      <c r="K11" t="s">
        <v>490</v>
      </c>
      <c r="L11" t="s">
        <v>490</v>
      </c>
      <c r="M11">
        <v>13.567</v>
      </c>
      <c r="N11" t="s">
        <v>490</v>
      </c>
      <c r="O11" t="s">
        <v>490</v>
      </c>
      <c r="Q11" t="s">
        <v>635</v>
      </c>
      <c r="T11">
        <f>ABS(M11-F11)</f>
        <v>9.9999999999944578E-4</v>
      </c>
      <c r="X11" t="s">
        <v>638</v>
      </c>
      <c r="Y11">
        <v>2.0000000000006679E-3</v>
      </c>
    </row>
    <row r="12" spans="1:27" x14ac:dyDescent="0.2">
      <c r="D12" t="s">
        <v>490</v>
      </c>
      <c r="E12" t="s">
        <v>490</v>
      </c>
      <c r="F12">
        <v>8.9999999999999998E-4</v>
      </c>
      <c r="G12" t="s">
        <v>490</v>
      </c>
      <c r="H12" t="s">
        <v>490</v>
      </c>
      <c r="K12" t="s">
        <v>490</v>
      </c>
      <c r="L12" t="s">
        <v>490</v>
      </c>
      <c r="M12">
        <v>3.0999999999999999E-3</v>
      </c>
      <c r="N12" t="s">
        <v>490</v>
      </c>
      <c r="O12" t="s">
        <v>490</v>
      </c>
      <c r="X12" s="22" t="s">
        <v>639</v>
      </c>
    </row>
    <row r="13" spans="1:27" x14ac:dyDescent="0.2">
      <c r="C13" t="s">
        <v>636</v>
      </c>
      <c r="D13">
        <v>11.605</v>
      </c>
      <c r="E13" t="s">
        <v>490</v>
      </c>
      <c r="F13" t="s">
        <v>490</v>
      </c>
      <c r="G13" t="s">
        <v>490</v>
      </c>
      <c r="H13" t="s">
        <v>490</v>
      </c>
      <c r="J13" t="s">
        <v>636</v>
      </c>
      <c r="K13">
        <v>11.606</v>
      </c>
      <c r="L13" t="s">
        <v>490</v>
      </c>
      <c r="M13" t="s">
        <v>490</v>
      </c>
      <c r="N13" t="s">
        <v>490</v>
      </c>
      <c r="O13" t="s">
        <v>490</v>
      </c>
      <c r="Q13" t="s">
        <v>636</v>
      </c>
      <c r="R13">
        <f>ABS(K13-D13)</f>
        <v>9.9999999999944578E-4</v>
      </c>
      <c r="X13" s="22" t="s">
        <v>641</v>
      </c>
    </row>
    <row r="14" spans="1:27" x14ac:dyDescent="0.2">
      <c r="D14">
        <v>1.9E-3</v>
      </c>
      <c r="E14" t="s">
        <v>490</v>
      </c>
      <c r="F14" t="s">
        <v>490</v>
      </c>
      <c r="G14" t="s">
        <v>490</v>
      </c>
      <c r="H14" t="s">
        <v>490</v>
      </c>
      <c r="K14">
        <v>1.9E-3</v>
      </c>
      <c r="L14" t="s">
        <v>490</v>
      </c>
      <c r="M14" t="s">
        <v>490</v>
      </c>
      <c r="N14" t="s">
        <v>490</v>
      </c>
      <c r="O14" t="s">
        <v>490</v>
      </c>
      <c r="X14" s="22" t="s">
        <v>640</v>
      </c>
    </row>
    <row r="15" spans="1:27" x14ac:dyDescent="0.2">
      <c r="C15" t="s">
        <v>637</v>
      </c>
      <c r="D15" t="s">
        <v>490</v>
      </c>
      <c r="E15">
        <v>7.2729999999999997</v>
      </c>
      <c r="F15" t="s">
        <v>490</v>
      </c>
      <c r="G15" t="s">
        <v>490</v>
      </c>
      <c r="H15" t="s">
        <v>490</v>
      </c>
      <c r="J15" t="s">
        <v>637</v>
      </c>
      <c r="K15" t="s">
        <v>490</v>
      </c>
      <c r="L15">
        <v>7.2729999999999997</v>
      </c>
      <c r="M15" t="s">
        <v>490</v>
      </c>
      <c r="N15" t="s">
        <v>490</v>
      </c>
      <c r="O15" t="s">
        <v>490</v>
      </c>
      <c r="Q15" t="s">
        <v>637</v>
      </c>
      <c r="S15">
        <f>ABS(L15-E15)</f>
        <v>0</v>
      </c>
      <c r="X15" t="s">
        <v>642</v>
      </c>
      <c r="Y15">
        <v>6.0000000000002274E-3</v>
      </c>
    </row>
    <row r="16" spans="1:27" x14ac:dyDescent="0.2">
      <c r="D16" t="s">
        <v>490</v>
      </c>
      <c r="E16">
        <v>0</v>
      </c>
      <c r="F16" t="s">
        <v>490</v>
      </c>
      <c r="G16" t="s">
        <v>490</v>
      </c>
      <c r="H16" t="s">
        <v>490</v>
      </c>
      <c r="K16" t="s">
        <v>490</v>
      </c>
      <c r="L16">
        <v>0</v>
      </c>
      <c r="M16" t="s">
        <v>490</v>
      </c>
      <c r="N16" t="s">
        <v>490</v>
      </c>
      <c r="O16" t="s">
        <v>490</v>
      </c>
      <c r="X16" s="22" t="s">
        <v>645</v>
      </c>
    </row>
    <row r="17" spans="3:27" x14ac:dyDescent="0.2">
      <c r="C17" t="s">
        <v>638</v>
      </c>
      <c r="D17">
        <v>12.738</v>
      </c>
      <c r="E17" t="s">
        <v>490</v>
      </c>
      <c r="F17" t="s">
        <v>490</v>
      </c>
      <c r="G17" t="s">
        <v>490</v>
      </c>
      <c r="H17" t="s">
        <v>490</v>
      </c>
      <c r="J17" t="s">
        <v>638</v>
      </c>
      <c r="K17">
        <v>12.74</v>
      </c>
      <c r="L17" t="s">
        <v>490</v>
      </c>
      <c r="M17" t="s">
        <v>490</v>
      </c>
      <c r="N17" t="s">
        <v>490</v>
      </c>
      <c r="O17" t="s">
        <v>490</v>
      </c>
      <c r="Q17" t="s">
        <v>638</v>
      </c>
      <c r="R17">
        <f>ABS(K17-D17)</f>
        <v>2.0000000000006679E-3</v>
      </c>
      <c r="X17" s="22" t="s">
        <v>643</v>
      </c>
    </row>
    <row r="18" spans="3:27" x14ac:dyDescent="0.2">
      <c r="D18">
        <v>1.4E-3</v>
      </c>
      <c r="E18" t="s">
        <v>490</v>
      </c>
      <c r="F18" t="s">
        <v>490</v>
      </c>
      <c r="G18" t="s">
        <v>490</v>
      </c>
      <c r="H18" t="s">
        <v>490</v>
      </c>
      <c r="K18">
        <v>0</v>
      </c>
      <c r="L18" t="s">
        <v>490</v>
      </c>
      <c r="M18" t="s">
        <v>490</v>
      </c>
      <c r="N18" t="s">
        <v>490</v>
      </c>
      <c r="O18" t="s">
        <v>490</v>
      </c>
      <c r="X18" s="22" t="s">
        <v>644</v>
      </c>
    </row>
    <row r="19" spans="3:27" x14ac:dyDescent="0.2">
      <c r="C19" t="s">
        <v>642</v>
      </c>
      <c r="D19">
        <v>12.302</v>
      </c>
      <c r="E19" t="s">
        <v>490</v>
      </c>
      <c r="F19" t="s">
        <v>490</v>
      </c>
      <c r="G19" t="s">
        <v>490</v>
      </c>
      <c r="H19" t="s">
        <v>490</v>
      </c>
      <c r="J19" t="s">
        <v>642</v>
      </c>
      <c r="K19">
        <v>12.308</v>
      </c>
      <c r="L19" t="s">
        <v>490</v>
      </c>
      <c r="M19" t="s">
        <v>490</v>
      </c>
      <c r="N19" t="s">
        <v>490</v>
      </c>
      <c r="O19" t="s">
        <v>490</v>
      </c>
      <c r="Q19" t="s">
        <v>642</v>
      </c>
      <c r="R19">
        <f>ABS(K19-D19)</f>
        <v>6.0000000000002274E-3</v>
      </c>
      <c r="X19" s="22" t="s">
        <v>646</v>
      </c>
    </row>
    <row r="20" spans="3:27" x14ac:dyDescent="0.2">
      <c r="D20">
        <v>2E-3</v>
      </c>
      <c r="E20" t="s">
        <v>490</v>
      </c>
      <c r="F20" t="s">
        <v>490</v>
      </c>
      <c r="G20" t="s">
        <v>490</v>
      </c>
      <c r="H20" t="s">
        <v>490</v>
      </c>
      <c r="K20">
        <v>4.4999999999999997E-3</v>
      </c>
      <c r="L20" t="s">
        <v>490</v>
      </c>
      <c r="M20" t="s">
        <v>490</v>
      </c>
      <c r="N20" t="s">
        <v>490</v>
      </c>
      <c r="O20" t="s">
        <v>490</v>
      </c>
      <c r="X20" t="s">
        <v>600</v>
      </c>
      <c r="Y20">
        <v>9.9999999999944578E-4</v>
      </c>
    </row>
    <row r="21" spans="3:27" x14ac:dyDescent="0.2">
      <c r="C21" t="s">
        <v>600</v>
      </c>
      <c r="D21">
        <v>12.964</v>
      </c>
      <c r="E21" t="s">
        <v>490</v>
      </c>
      <c r="F21" t="s">
        <v>490</v>
      </c>
      <c r="G21" t="s">
        <v>490</v>
      </c>
      <c r="H21" t="s">
        <v>490</v>
      </c>
      <c r="J21" t="s">
        <v>600</v>
      </c>
      <c r="K21">
        <v>12.965</v>
      </c>
      <c r="L21" t="s">
        <v>490</v>
      </c>
      <c r="M21" t="s">
        <v>490</v>
      </c>
      <c r="N21" t="s">
        <v>490</v>
      </c>
      <c r="O21" t="s">
        <v>490</v>
      </c>
      <c r="Q21" t="s">
        <v>600</v>
      </c>
      <c r="R21">
        <f>ABS(K21-D21)</f>
        <v>9.9999999999944578E-4</v>
      </c>
      <c r="X21" t="s">
        <v>602</v>
      </c>
      <c r="Y21">
        <v>5.0000000000007816E-3</v>
      </c>
    </row>
    <row r="22" spans="3:27" x14ac:dyDescent="0.2">
      <c r="D22">
        <v>2.3999999999999998E-3</v>
      </c>
      <c r="E22" t="s">
        <v>490</v>
      </c>
      <c r="F22" t="s">
        <v>490</v>
      </c>
      <c r="G22" t="s">
        <v>490</v>
      </c>
      <c r="H22" t="s">
        <v>490</v>
      </c>
      <c r="K22">
        <v>5.4000000000000003E-3</v>
      </c>
      <c r="L22" t="s">
        <v>490</v>
      </c>
      <c r="M22" t="s">
        <v>490</v>
      </c>
      <c r="N22" t="s">
        <v>490</v>
      </c>
      <c r="O22" t="s">
        <v>490</v>
      </c>
      <c r="X22" s="22" t="s">
        <v>603</v>
      </c>
    </row>
    <row r="23" spans="3:27" x14ac:dyDescent="0.2">
      <c r="C23" t="s">
        <v>602</v>
      </c>
      <c r="D23">
        <v>12.763</v>
      </c>
      <c r="E23" t="s">
        <v>490</v>
      </c>
      <c r="F23" t="s">
        <v>490</v>
      </c>
      <c r="G23" t="s">
        <v>490</v>
      </c>
      <c r="H23" t="s">
        <v>490</v>
      </c>
      <c r="J23" t="s">
        <v>602</v>
      </c>
      <c r="K23">
        <v>12.768000000000001</v>
      </c>
      <c r="L23" t="s">
        <v>490</v>
      </c>
      <c r="M23" t="s">
        <v>490</v>
      </c>
      <c r="N23" t="s">
        <v>490</v>
      </c>
      <c r="O23" t="s">
        <v>490</v>
      </c>
      <c r="Q23" t="s">
        <v>602</v>
      </c>
      <c r="R23">
        <f>ABS(K23-D23)</f>
        <v>5.0000000000007816E-3</v>
      </c>
      <c r="X23" s="22" t="s">
        <v>604</v>
      </c>
    </row>
    <row r="24" spans="3:27" x14ac:dyDescent="0.2">
      <c r="D24">
        <v>1.6999999999999999E-3</v>
      </c>
      <c r="E24" t="s">
        <v>490</v>
      </c>
      <c r="F24" t="s">
        <v>490</v>
      </c>
      <c r="G24" t="s">
        <v>490</v>
      </c>
      <c r="H24" t="s">
        <v>490</v>
      </c>
      <c r="K24">
        <v>0</v>
      </c>
      <c r="L24" t="s">
        <v>490</v>
      </c>
      <c r="M24" t="s">
        <v>490</v>
      </c>
      <c r="N24" t="s">
        <v>490</v>
      </c>
      <c r="O24" t="s">
        <v>490</v>
      </c>
      <c r="X24" s="22" t="s">
        <v>605</v>
      </c>
    </row>
    <row r="25" spans="3:27" x14ac:dyDescent="0.2">
      <c r="C25" t="s">
        <v>599</v>
      </c>
      <c r="D25">
        <v>12.45</v>
      </c>
      <c r="E25" t="s">
        <v>490</v>
      </c>
      <c r="F25" t="s">
        <v>490</v>
      </c>
      <c r="G25" t="s">
        <v>490</v>
      </c>
      <c r="H25" t="s">
        <v>490</v>
      </c>
      <c r="J25" t="s">
        <v>599</v>
      </c>
      <c r="K25">
        <v>12.423999999999999</v>
      </c>
      <c r="L25" t="s">
        <v>490</v>
      </c>
      <c r="M25" t="s">
        <v>490</v>
      </c>
      <c r="N25" t="s">
        <v>490</v>
      </c>
      <c r="O25" t="s">
        <v>490</v>
      </c>
      <c r="Q25" t="s">
        <v>599</v>
      </c>
      <c r="R25">
        <f>ABS(K25-D25)</f>
        <v>2.5999999999999801E-2</v>
      </c>
      <c r="X25" s="22" t="s">
        <v>606</v>
      </c>
    </row>
    <row r="26" spans="3:27" x14ac:dyDescent="0.2">
      <c r="D26">
        <v>1.1999999999999999E-3</v>
      </c>
      <c r="E26" t="s">
        <v>490</v>
      </c>
      <c r="F26" t="s">
        <v>490</v>
      </c>
      <c r="G26" t="s">
        <v>490</v>
      </c>
      <c r="H26" t="s">
        <v>490</v>
      </c>
      <c r="K26">
        <v>5.0000000000000001E-4</v>
      </c>
      <c r="L26" t="s">
        <v>490</v>
      </c>
      <c r="M26" t="s">
        <v>490</v>
      </c>
      <c r="N26" t="s">
        <v>490</v>
      </c>
      <c r="O26" t="s">
        <v>490</v>
      </c>
      <c r="X26" t="s">
        <v>599</v>
      </c>
      <c r="Y26">
        <v>2.5999999999999801E-2</v>
      </c>
    </row>
    <row r="27" spans="3:27" x14ac:dyDescent="0.2">
      <c r="C27" t="s">
        <v>601</v>
      </c>
      <c r="D27" t="s">
        <v>490</v>
      </c>
      <c r="E27">
        <v>7.7030000000000003</v>
      </c>
      <c r="F27" t="s">
        <v>490</v>
      </c>
      <c r="G27" t="s">
        <v>490</v>
      </c>
      <c r="H27" t="s">
        <v>490</v>
      </c>
      <c r="J27" t="s">
        <v>601</v>
      </c>
      <c r="K27" t="s">
        <v>490</v>
      </c>
      <c r="L27">
        <v>7.6929999999999996</v>
      </c>
      <c r="M27" t="s">
        <v>490</v>
      </c>
      <c r="N27" t="s">
        <v>490</v>
      </c>
      <c r="O27" t="s">
        <v>490</v>
      </c>
      <c r="Q27" t="s">
        <v>601</v>
      </c>
      <c r="S27">
        <f>ABS(L27-E27)</f>
        <v>1.0000000000000675E-2</v>
      </c>
      <c r="X27" t="s">
        <v>601</v>
      </c>
      <c r="Z27">
        <v>1.0000000000000675E-2</v>
      </c>
    </row>
    <row r="28" spans="3:27" x14ac:dyDescent="0.2">
      <c r="D28" t="s">
        <v>490</v>
      </c>
      <c r="E28">
        <v>0</v>
      </c>
      <c r="F28" t="s">
        <v>490</v>
      </c>
      <c r="G28" t="s">
        <v>490</v>
      </c>
      <c r="H28" t="s">
        <v>490</v>
      </c>
      <c r="K28" t="s">
        <v>490</v>
      </c>
      <c r="L28">
        <v>0</v>
      </c>
      <c r="M28" t="s">
        <v>490</v>
      </c>
      <c r="N28" t="s">
        <v>490</v>
      </c>
      <c r="O28" t="s">
        <v>490</v>
      </c>
      <c r="X28" s="22" t="s">
        <v>607</v>
      </c>
    </row>
    <row r="29" spans="3:27" x14ac:dyDescent="0.2">
      <c r="C29" t="s">
        <v>584</v>
      </c>
      <c r="D29" t="s">
        <v>490</v>
      </c>
      <c r="E29">
        <v>7.4009999999999998</v>
      </c>
      <c r="F29" t="s">
        <v>490</v>
      </c>
      <c r="G29" t="s">
        <v>490</v>
      </c>
      <c r="H29" t="s">
        <v>490</v>
      </c>
      <c r="J29" t="s">
        <v>584</v>
      </c>
      <c r="K29" t="s">
        <v>490</v>
      </c>
      <c r="L29">
        <v>7.3470000000000004</v>
      </c>
      <c r="M29" t="s">
        <v>490</v>
      </c>
      <c r="N29" t="s">
        <v>490</v>
      </c>
      <c r="O29" t="s">
        <v>490</v>
      </c>
      <c r="Q29" t="s">
        <v>584</v>
      </c>
      <c r="S29">
        <f>ABS(L29-E29)</f>
        <v>5.3999999999999382E-2</v>
      </c>
      <c r="X29" s="21" t="s">
        <v>584</v>
      </c>
      <c r="Z29" s="21">
        <v>5.3999999999999382E-2</v>
      </c>
    </row>
    <row r="30" spans="3:27" x14ac:dyDescent="0.2">
      <c r="D30" t="s">
        <v>490</v>
      </c>
      <c r="E30">
        <v>0</v>
      </c>
      <c r="F30" t="s">
        <v>490</v>
      </c>
      <c r="G30" t="s">
        <v>490</v>
      </c>
      <c r="H30" t="s">
        <v>490</v>
      </c>
      <c r="K30" t="s">
        <v>490</v>
      </c>
      <c r="L30">
        <v>0</v>
      </c>
      <c r="M30" t="s">
        <v>490</v>
      </c>
      <c r="N30" t="s">
        <v>490</v>
      </c>
      <c r="O30" t="s">
        <v>490</v>
      </c>
      <c r="X30" t="s">
        <v>585</v>
      </c>
      <c r="AA30">
        <v>1.9000000000000128E-2</v>
      </c>
    </row>
    <row r="31" spans="3:27" x14ac:dyDescent="0.2">
      <c r="C31" t="s">
        <v>585</v>
      </c>
      <c r="D31" t="s">
        <v>490</v>
      </c>
      <c r="E31" t="s">
        <v>490</v>
      </c>
      <c r="F31">
        <v>11.945</v>
      </c>
      <c r="G31" t="s">
        <v>490</v>
      </c>
      <c r="H31" t="s">
        <v>490</v>
      </c>
      <c r="J31" t="s">
        <v>585</v>
      </c>
      <c r="K31" t="s">
        <v>490</v>
      </c>
      <c r="L31" t="s">
        <v>490</v>
      </c>
      <c r="M31">
        <v>11.926</v>
      </c>
      <c r="N31" t="s">
        <v>490</v>
      </c>
      <c r="O31" t="s">
        <v>490</v>
      </c>
      <c r="Q31" t="s">
        <v>585</v>
      </c>
      <c r="T31">
        <f>ABS(M31-F31)</f>
        <v>1.9000000000000128E-2</v>
      </c>
      <c r="X31" s="22" t="s">
        <v>546</v>
      </c>
    </row>
    <row r="32" spans="3:27" x14ac:dyDescent="0.2">
      <c r="D32" t="s">
        <v>490</v>
      </c>
      <c r="E32" t="s">
        <v>490</v>
      </c>
      <c r="F32">
        <v>4.0000000000000002E-4</v>
      </c>
      <c r="G32" t="s">
        <v>490</v>
      </c>
      <c r="H32" t="s">
        <v>490</v>
      </c>
      <c r="K32" t="s">
        <v>490</v>
      </c>
      <c r="L32" t="s">
        <v>490</v>
      </c>
      <c r="M32">
        <v>4.0000000000000002E-4</v>
      </c>
      <c r="N32" t="s">
        <v>490</v>
      </c>
      <c r="O32" t="s">
        <v>490</v>
      </c>
      <c r="X32" s="22" t="s">
        <v>548</v>
      </c>
    </row>
    <row r="33" spans="3:27" x14ac:dyDescent="0.2">
      <c r="C33" t="s">
        <v>680</v>
      </c>
      <c r="D33">
        <v>9.8290000000000006</v>
      </c>
      <c r="E33" t="s">
        <v>490</v>
      </c>
      <c r="F33" t="s">
        <v>490</v>
      </c>
      <c r="G33" t="s">
        <v>490</v>
      </c>
      <c r="H33" t="s">
        <v>490</v>
      </c>
      <c r="J33" t="s">
        <v>680</v>
      </c>
      <c r="K33">
        <v>9.8320000000000007</v>
      </c>
      <c r="L33" t="s">
        <v>490</v>
      </c>
      <c r="M33" t="s">
        <v>490</v>
      </c>
      <c r="N33" t="s">
        <v>490</v>
      </c>
      <c r="O33" t="s">
        <v>490</v>
      </c>
      <c r="Q33" t="s">
        <v>680</v>
      </c>
      <c r="R33">
        <f>ABS(K33-D33)</f>
        <v>3.0000000000001137E-3</v>
      </c>
      <c r="X33" s="22" t="s">
        <v>681</v>
      </c>
    </row>
    <row r="34" spans="3:27" x14ac:dyDescent="0.2">
      <c r="D34">
        <v>2.5000000000000001E-3</v>
      </c>
      <c r="E34" t="s">
        <v>490</v>
      </c>
      <c r="F34" t="s">
        <v>490</v>
      </c>
      <c r="G34" t="s">
        <v>490</v>
      </c>
      <c r="H34" t="s">
        <v>490</v>
      </c>
      <c r="K34">
        <v>1.9E-3</v>
      </c>
      <c r="L34" t="s">
        <v>490</v>
      </c>
      <c r="M34" t="s">
        <v>490</v>
      </c>
      <c r="N34" t="s">
        <v>490</v>
      </c>
      <c r="O34" t="s">
        <v>490</v>
      </c>
      <c r="X34" s="22" t="s">
        <v>682</v>
      </c>
    </row>
    <row r="35" spans="3:27" x14ac:dyDescent="0.2">
      <c r="C35" t="s">
        <v>568</v>
      </c>
      <c r="D35">
        <v>12.965999999999999</v>
      </c>
      <c r="E35" t="s">
        <v>490</v>
      </c>
      <c r="F35" t="s">
        <v>490</v>
      </c>
      <c r="G35" t="s">
        <v>490</v>
      </c>
      <c r="H35" t="s">
        <v>490</v>
      </c>
      <c r="J35" t="s">
        <v>568</v>
      </c>
      <c r="K35">
        <v>12.968999999999999</v>
      </c>
      <c r="L35" t="s">
        <v>490</v>
      </c>
      <c r="M35" t="s">
        <v>490</v>
      </c>
      <c r="N35" t="s">
        <v>490</v>
      </c>
      <c r="O35" t="s">
        <v>490</v>
      </c>
      <c r="Q35" t="s">
        <v>568</v>
      </c>
      <c r="R35">
        <f>ABS(K35-D35)</f>
        <v>3.0000000000001137E-3</v>
      </c>
      <c r="X35" t="s">
        <v>680</v>
      </c>
      <c r="Y35">
        <v>3.0000000000001137E-3</v>
      </c>
    </row>
    <row r="36" spans="3:27" x14ac:dyDescent="0.2">
      <c r="D36">
        <v>5.0000000000000001E-4</v>
      </c>
      <c r="E36" t="s">
        <v>490</v>
      </c>
      <c r="F36" t="s">
        <v>490</v>
      </c>
      <c r="G36" t="s">
        <v>490</v>
      </c>
      <c r="H36" t="s">
        <v>490</v>
      </c>
      <c r="K36">
        <v>2E-3</v>
      </c>
      <c r="L36" t="s">
        <v>490</v>
      </c>
      <c r="M36" t="s">
        <v>490</v>
      </c>
      <c r="N36" t="s">
        <v>490</v>
      </c>
      <c r="O36" t="s">
        <v>490</v>
      </c>
      <c r="X36" t="s">
        <v>568</v>
      </c>
      <c r="Y36">
        <v>3.0000000000001137E-3</v>
      </c>
    </row>
    <row r="37" spans="3:27" x14ac:dyDescent="0.2">
      <c r="C37" t="s">
        <v>590</v>
      </c>
      <c r="D37">
        <v>11.484</v>
      </c>
      <c r="E37" t="s">
        <v>490</v>
      </c>
      <c r="F37" t="s">
        <v>490</v>
      </c>
      <c r="G37" t="s">
        <v>490</v>
      </c>
      <c r="H37" t="s">
        <v>490</v>
      </c>
      <c r="J37" t="s">
        <v>590</v>
      </c>
      <c r="K37">
        <v>11.391</v>
      </c>
      <c r="L37" t="s">
        <v>490</v>
      </c>
      <c r="M37" t="s">
        <v>490</v>
      </c>
      <c r="N37" t="s">
        <v>490</v>
      </c>
      <c r="O37" t="s">
        <v>490</v>
      </c>
      <c r="Q37" t="s">
        <v>590</v>
      </c>
      <c r="R37">
        <f>ABS(K37-D37)</f>
        <v>9.2999999999999972E-2</v>
      </c>
      <c r="X37" s="19" t="s">
        <v>590</v>
      </c>
      <c r="Y37" s="19">
        <v>9.2999999999999972E-2</v>
      </c>
    </row>
    <row r="38" spans="3:27" x14ac:dyDescent="0.2">
      <c r="D38">
        <v>6.9999999999999999E-4</v>
      </c>
      <c r="E38" t="s">
        <v>490</v>
      </c>
      <c r="F38" t="s">
        <v>490</v>
      </c>
      <c r="G38" t="s">
        <v>490</v>
      </c>
      <c r="H38" t="s">
        <v>490</v>
      </c>
      <c r="K38">
        <v>6.4999999999999997E-3</v>
      </c>
      <c r="L38" t="s">
        <v>490</v>
      </c>
      <c r="M38" t="s">
        <v>490</v>
      </c>
      <c r="N38" t="s">
        <v>490</v>
      </c>
      <c r="O38" t="s">
        <v>490</v>
      </c>
      <c r="X38" s="19" t="s">
        <v>591</v>
      </c>
      <c r="AA38" s="19">
        <v>7.7999999999999403E-2</v>
      </c>
    </row>
    <row r="39" spans="3:27" x14ac:dyDescent="0.2">
      <c r="C39" t="s">
        <v>591</v>
      </c>
      <c r="D39" t="s">
        <v>490</v>
      </c>
      <c r="E39" t="s">
        <v>490</v>
      </c>
      <c r="F39">
        <v>13.672000000000001</v>
      </c>
      <c r="G39" t="s">
        <v>490</v>
      </c>
      <c r="H39" t="s">
        <v>490</v>
      </c>
      <c r="J39" t="s">
        <v>591</v>
      </c>
      <c r="K39" t="s">
        <v>490</v>
      </c>
      <c r="L39" t="s">
        <v>490</v>
      </c>
      <c r="M39">
        <v>13.75</v>
      </c>
      <c r="N39" t="s">
        <v>490</v>
      </c>
      <c r="O39" t="s">
        <v>490</v>
      </c>
      <c r="Q39" t="s">
        <v>591</v>
      </c>
      <c r="T39">
        <f>ABS(M39-F39)</f>
        <v>7.7999999999999403E-2</v>
      </c>
      <c r="X39" s="19" t="s">
        <v>609</v>
      </c>
      <c r="Y39" s="19">
        <v>0.19399999999999906</v>
      </c>
    </row>
    <row r="40" spans="3:27" x14ac:dyDescent="0.2">
      <c r="D40" t="s">
        <v>490</v>
      </c>
      <c r="E40" t="s">
        <v>490</v>
      </c>
      <c r="F40">
        <v>1.2999999999999999E-3</v>
      </c>
      <c r="G40" t="s">
        <v>490</v>
      </c>
      <c r="H40" t="s">
        <v>490</v>
      </c>
      <c r="K40" t="s">
        <v>490</v>
      </c>
      <c r="L40" t="s">
        <v>490</v>
      </c>
      <c r="M40">
        <v>1.1999999999999999E-3</v>
      </c>
      <c r="N40" t="s">
        <v>490</v>
      </c>
      <c r="O40" t="s">
        <v>490</v>
      </c>
      <c r="X40" s="19" t="s">
        <v>610</v>
      </c>
      <c r="AA40" s="19">
        <v>9.6999999999999531E-2</v>
      </c>
    </row>
    <row r="41" spans="3:27" x14ac:dyDescent="0.2">
      <c r="C41" t="s">
        <v>609</v>
      </c>
      <c r="D41">
        <v>12.579000000000001</v>
      </c>
      <c r="E41" t="s">
        <v>490</v>
      </c>
      <c r="F41" t="s">
        <v>490</v>
      </c>
      <c r="G41" t="s">
        <v>490</v>
      </c>
      <c r="H41" t="s">
        <v>490</v>
      </c>
      <c r="J41" t="s">
        <v>609</v>
      </c>
      <c r="K41">
        <v>12.773</v>
      </c>
      <c r="L41" t="s">
        <v>490</v>
      </c>
      <c r="M41" t="s">
        <v>490</v>
      </c>
      <c r="N41" t="s">
        <v>490</v>
      </c>
      <c r="O41" t="s">
        <v>490</v>
      </c>
      <c r="Q41" t="s">
        <v>609</v>
      </c>
      <c r="R41">
        <f>ABS(K41-D41)</f>
        <v>0.19399999999999906</v>
      </c>
      <c r="X41" s="22" t="s">
        <v>612</v>
      </c>
    </row>
    <row r="42" spans="3:27" x14ac:dyDescent="0.2">
      <c r="D42">
        <v>1.6000000000000001E-3</v>
      </c>
      <c r="E42" t="s">
        <v>490</v>
      </c>
      <c r="F42" t="s">
        <v>490</v>
      </c>
      <c r="G42" t="s">
        <v>490</v>
      </c>
      <c r="H42" t="s">
        <v>490</v>
      </c>
      <c r="K42">
        <v>1.2999999999999999E-2</v>
      </c>
      <c r="L42" t="s">
        <v>490</v>
      </c>
      <c r="M42" t="s">
        <v>490</v>
      </c>
      <c r="N42" t="s">
        <v>490</v>
      </c>
      <c r="O42" t="s">
        <v>490</v>
      </c>
      <c r="X42" s="22" t="s">
        <v>613</v>
      </c>
    </row>
    <row r="43" spans="3:27" x14ac:dyDescent="0.2">
      <c r="C43" t="s">
        <v>610</v>
      </c>
      <c r="D43" t="s">
        <v>490</v>
      </c>
      <c r="E43" t="s">
        <v>490</v>
      </c>
      <c r="F43">
        <v>14.302</v>
      </c>
      <c r="G43" t="s">
        <v>490</v>
      </c>
      <c r="H43" t="s">
        <v>490</v>
      </c>
      <c r="J43" t="s">
        <v>610</v>
      </c>
      <c r="K43" t="s">
        <v>490</v>
      </c>
      <c r="L43" t="s">
        <v>490</v>
      </c>
      <c r="M43">
        <v>14.398999999999999</v>
      </c>
      <c r="N43" t="s">
        <v>490</v>
      </c>
      <c r="O43" t="s">
        <v>490</v>
      </c>
      <c r="Q43" t="s">
        <v>610</v>
      </c>
      <c r="T43">
        <f>ABS(M43-F43)</f>
        <v>9.6999999999999531E-2</v>
      </c>
      <c r="X43" s="22" t="s">
        <v>614</v>
      </c>
    </row>
    <row r="44" spans="3:27" x14ac:dyDescent="0.2">
      <c r="D44" t="s">
        <v>490</v>
      </c>
      <c r="E44" t="s">
        <v>490</v>
      </c>
      <c r="F44">
        <v>1.1999999999999999E-3</v>
      </c>
      <c r="G44" t="s">
        <v>490</v>
      </c>
      <c r="H44" t="s">
        <v>490</v>
      </c>
      <c r="K44" t="s">
        <v>490</v>
      </c>
      <c r="L44" t="s">
        <v>490</v>
      </c>
      <c r="M44">
        <v>4.5999999999999999E-3</v>
      </c>
      <c r="N44" t="s">
        <v>490</v>
      </c>
      <c r="O44" t="s">
        <v>490</v>
      </c>
      <c r="X44" s="22" t="s">
        <v>615</v>
      </c>
    </row>
    <row r="45" spans="3:27" x14ac:dyDescent="0.2">
      <c r="C45" t="s">
        <v>660</v>
      </c>
      <c r="D45" t="s">
        <v>490</v>
      </c>
      <c r="E45" t="s">
        <v>490</v>
      </c>
      <c r="F45">
        <v>13.984</v>
      </c>
      <c r="G45" t="s">
        <v>490</v>
      </c>
      <c r="H45" t="s">
        <v>490</v>
      </c>
      <c r="J45" t="s">
        <v>660</v>
      </c>
      <c r="K45" t="s">
        <v>490</v>
      </c>
      <c r="L45" t="s">
        <v>490</v>
      </c>
      <c r="M45">
        <v>13.98</v>
      </c>
      <c r="N45" t="s">
        <v>490</v>
      </c>
      <c r="O45" t="s">
        <v>490</v>
      </c>
      <c r="Q45" t="s">
        <v>660</v>
      </c>
      <c r="T45">
        <f>ABS(M45-F45)</f>
        <v>3.9999999999995595E-3</v>
      </c>
      <c r="X45" s="22" t="s">
        <v>653</v>
      </c>
    </row>
    <row r="46" spans="3:27" x14ac:dyDescent="0.2">
      <c r="D46" t="s">
        <v>490</v>
      </c>
      <c r="E46" t="s">
        <v>490</v>
      </c>
      <c r="F46">
        <v>6.9999999999999999E-4</v>
      </c>
      <c r="G46" t="s">
        <v>490</v>
      </c>
      <c r="H46" t="s">
        <v>490</v>
      </c>
      <c r="K46" t="s">
        <v>490</v>
      </c>
      <c r="L46" t="s">
        <v>490</v>
      </c>
      <c r="M46">
        <v>1E-3</v>
      </c>
      <c r="N46" t="s">
        <v>490</v>
      </c>
      <c r="O46" t="s">
        <v>490</v>
      </c>
      <c r="X46" s="22" t="s">
        <v>655</v>
      </c>
    </row>
    <row r="47" spans="3:27" x14ac:dyDescent="0.2">
      <c r="C47" t="s">
        <v>662</v>
      </c>
      <c r="D47" t="s">
        <v>490</v>
      </c>
      <c r="E47">
        <v>7.2149999999999999</v>
      </c>
      <c r="F47" t="s">
        <v>490</v>
      </c>
      <c r="G47" t="s">
        <v>490</v>
      </c>
      <c r="H47" t="s">
        <v>490</v>
      </c>
      <c r="J47" t="s">
        <v>662</v>
      </c>
      <c r="K47" t="s">
        <v>490</v>
      </c>
      <c r="L47">
        <v>7.218</v>
      </c>
      <c r="M47" t="s">
        <v>490</v>
      </c>
      <c r="N47" t="s">
        <v>490</v>
      </c>
      <c r="O47" t="s">
        <v>490</v>
      </c>
      <c r="Q47" t="s">
        <v>662</v>
      </c>
      <c r="S47">
        <f>ABS(L47-E47)</f>
        <v>3.0000000000001137E-3</v>
      </c>
      <c r="X47" s="22" t="s">
        <v>652</v>
      </c>
    </row>
    <row r="48" spans="3:27" x14ac:dyDescent="0.2">
      <c r="D48" t="s">
        <v>490</v>
      </c>
      <c r="E48">
        <v>0</v>
      </c>
      <c r="F48" t="s">
        <v>490</v>
      </c>
      <c r="G48" t="s">
        <v>490</v>
      </c>
      <c r="H48" t="s">
        <v>490</v>
      </c>
      <c r="K48" t="s">
        <v>490</v>
      </c>
      <c r="L48">
        <v>0</v>
      </c>
      <c r="M48" t="s">
        <v>490</v>
      </c>
      <c r="N48" t="s">
        <v>490</v>
      </c>
      <c r="O48" t="s">
        <v>490</v>
      </c>
      <c r="X48" s="22" t="s">
        <v>656</v>
      </c>
    </row>
    <row r="49" spans="3:27" x14ac:dyDescent="0.2">
      <c r="C49" t="s">
        <v>671</v>
      </c>
      <c r="D49" t="s">
        <v>490</v>
      </c>
      <c r="E49" t="s">
        <v>490</v>
      </c>
      <c r="F49" t="s">
        <v>490</v>
      </c>
      <c r="G49">
        <v>7.9160000000000004</v>
      </c>
      <c r="H49">
        <v>9.3089999999999993</v>
      </c>
      <c r="J49" t="s">
        <v>671</v>
      </c>
      <c r="K49" t="s">
        <v>490</v>
      </c>
      <c r="L49" t="s">
        <v>490</v>
      </c>
      <c r="M49" t="s">
        <v>490</v>
      </c>
      <c r="N49">
        <v>7.9020000000000001</v>
      </c>
      <c r="O49">
        <v>9.3070000000000004</v>
      </c>
      <c r="Q49" t="s">
        <v>671</v>
      </c>
      <c r="U49">
        <f>ABS(N49-G49)</f>
        <v>1.4000000000000234E-2</v>
      </c>
      <c r="V49">
        <f>ABS(O49-H49)</f>
        <v>1.9999999999988916E-3</v>
      </c>
      <c r="X49" s="22" t="s">
        <v>657</v>
      </c>
    </row>
    <row r="50" spans="3:27" x14ac:dyDescent="0.2">
      <c r="D50" t="s">
        <v>490</v>
      </c>
      <c r="E50" t="s">
        <v>490</v>
      </c>
      <c r="F50" t="s">
        <v>490</v>
      </c>
      <c r="G50">
        <v>0</v>
      </c>
      <c r="H50">
        <v>8.0000000000000004E-4</v>
      </c>
      <c r="K50" t="s">
        <v>490</v>
      </c>
      <c r="L50" t="s">
        <v>490</v>
      </c>
      <c r="M50" t="s">
        <v>490</v>
      </c>
      <c r="N50">
        <v>0</v>
      </c>
      <c r="O50">
        <v>4.4999999999999997E-3</v>
      </c>
      <c r="X50" s="22" t="s">
        <v>654</v>
      </c>
    </row>
    <row r="51" spans="3:27" x14ac:dyDescent="0.2">
      <c r="C51" t="s">
        <v>667</v>
      </c>
      <c r="D51" t="s">
        <v>490</v>
      </c>
      <c r="E51" t="s">
        <v>490</v>
      </c>
      <c r="F51">
        <v>14.228</v>
      </c>
      <c r="G51" t="s">
        <v>490</v>
      </c>
      <c r="H51" t="s">
        <v>490</v>
      </c>
      <c r="J51" t="s">
        <v>667</v>
      </c>
      <c r="K51" t="s">
        <v>490</v>
      </c>
      <c r="L51" t="s">
        <v>490</v>
      </c>
      <c r="M51">
        <v>14.224</v>
      </c>
      <c r="N51" t="s">
        <v>490</v>
      </c>
      <c r="O51" t="s">
        <v>490</v>
      </c>
      <c r="Q51" t="s">
        <v>667</v>
      </c>
      <c r="T51">
        <f>ABS(M51-F51)</f>
        <v>3.9999999999995595E-3</v>
      </c>
      <c r="X51" s="22" t="s">
        <v>658</v>
      </c>
    </row>
    <row r="52" spans="3:27" x14ac:dyDescent="0.2">
      <c r="D52" t="s">
        <v>490</v>
      </c>
      <c r="E52" t="s">
        <v>490</v>
      </c>
      <c r="F52">
        <v>1.5E-3</v>
      </c>
      <c r="G52" t="s">
        <v>490</v>
      </c>
      <c r="H52" t="s">
        <v>490</v>
      </c>
      <c r="K52" t="s">
        <v>490</v>
      </c>
      <c r="L52" t="s">
        <v>490</v>
      </c>
      <c r="M52">
        <v>5.0000000000000001E-3</v>
      </c>
      <c r="N52" t="s">
        <v>490</v>
      </c>
      <c r="O52" t="s">
        <v>490</v>
      </c>
      <c r="X52" s="22" t="s">
        <v>659</v>
      </c>
    </row>
    <row r="53" spans="3:27" x14ac:dyDescent="0.2">
      <c r="X53" t="s">
        <v>660</v>
      </c>
      <c r="AA53">
        <v>3.9999999999995595E-3</v>
      </c>
    </row>
    <row r="54" spans="3:27" x14ac:dyDescent="0.2">
      <c r="X54" s="22" t="s">
        <v>661</v>
      </c>
    </row>
    <row r="55" spans="3:27" x14ac:dyDescent="0.2">
      <c r="X55" t="s">
        <v>662</v>
      </c>
      <c r="Z55">
        <v>3.0000000000001137E-3</v>
      </c>
    </row>
    <row r="56" spans="3:27" x14ac:dyDescent="0.2">
      <c r="X56" s="22" t="s">
        <v>663</v>
      </c>
    </row>
    <row r="57" spans="3:27" x14ac:dyDescent="0.2">
      <c r="X57" s="22" t="s">
        <v>673</v>
      </c>
    </row>
    <row r="58" spans="3:27" x14ac:dyDescent="0.2">
      <c r="X58" s="22" t="s">
        <v>665</v>
      </c>
    </row>
    <row r="59" spans="3:27" x14ac:dyDescent="0.2">
      <c r="X59" s="22" t="s">
        <v>666</v>
      </c>
    </row>
    <row r="60" spans="3:27" x14ac:dyDescent="0.2">
      <c r="X60" t="s">
        <v>667</v>
      </c>
      <c r="AA60">
        <v>3.9999999999995595E-3</v>
      </c>
    </row>
    <row r="61" spans="3:27" x14ac:dyDescent="0.2">
      <c r="X61" s="22" t="s">
        <v>668</v>
      </c>
    </row>
    <row r="62" spans="3:27" x14ac:dyDescent="0.2">
      <c r="X62" s="22" t="s">
        <v>669</v>
      </c>
    </row>
    <row r="63" spans="3:27" x14ac:dyDescent="0.2">
      <c r="X63" s="22" t="s">
        <v>670</v>
      </c>
    </row>
    <row r="65" spans="24:25" x14ac:dyDescent="0.2">
      <c r="X65" t="s">
        <v>522</v>
      </c>
      <c r="Y65">
        <f>AVERAGE(Y3:AA63)</f>
        <v>2.645833333333325E-2</v>
      </c>
    </row>
    <row r="66" spans="24:25" x14ac:dyDescent="0.2">
      <c r="X66" t="s">
        <v>523</v>
      </c>
      <c r="Y66">
        <f>STDEV(Y4:AA64)</f>
        <v>4.7441497153587933E-2</v>
      </c>
    </row>
    <row r="67" spans="24:25" x14ac:dyDescent="0.2">
      <c r="X67" t="s">
        <v>524</v>
      </c>
      <c r="Y67">
        <f>Y65+Y66</f>
        <v>7.3899830486921184E-2</v>
      </c>
    </row>
    <row r="68" spans="24:25" x14ac:dyDescent="0.2">
      <c r="X68" t="s">
        <v>525</v>
      </c>
      <c r="Y68">
        <f>Y65+0.5*Y66</f>
        <v>5.0179081910127217E-2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E19D08-F27E-2048-9D58-D36F0846FB99}">
  <dimension ref="A1:AE58"/>
  <sheetViews>
    <sheetView workbookViewId="0">
      <selection sqref="A1:XFD1048576"/>
    </sheetView>
  </sheetViews>
  <sheetFormatPr baseColWidth="10" defaultRowHeight="16" x14ac:dyDescent="0.2"/>
  <sheetData>
    <row r="1" spans="1:31" x14ac:dyDescent="0.2">
      <c r="A1" t="s">
        <v>683</v>
      </c>
      <c r="C1" t="s">
        <v>684</v>
      </c>
      <c r="L1" t="s">
        <v>685</v>
      </c>
      <c r="Z1" t="s">
        <v>686</v>
      </c>
    </row>
    <row r="2" spans="1:31" x14ac:dyDescent="0.2">
      <c r="A2" t="s">
        <v>467</v>
      </c>
      <c r="B2" s="14"/>
      <c r="D2" t="s">
        <v>468</v>
      </c>
      <c r="E2" t="s">
        <v>470</v>
      </c>
      <c r="F2" t="s">
        <v>473</v>
      </c>
      <c r="G2" t="s">
        <v>475</v>
      </c>
      <c r="H2" t="s">
        <v>476</v>
      </c>
      <c r="I2" t="s">
        <v>477</v>
      </c>
      <c r="J2" t="s">
        <v>479</v>
      </c>
      <c r="M2" t="s">
        <v>468</v>
      </c>
      <c r="N2" t="s">
        <v>470</v>
      </c>
      <c r="O2" t="s">
        <v>473</v>
      </c>
      <c r="P2" t="s">
        <v>475</v>
      </c>
      <c r="Q2" t="s">
        <v>476</v>
      </c>
      <c r="R2" t="s">
        <v>477</v>
      </c>
      <c r="S2" t="s">
        <v>479</v>
      </c>
      <c r="V2" t="s">
        <v>481</v>
      </c>
      <c r="W2" t="s">
        <v>483</v>
      </c>
      <c r="X2" t="s">
        <v>484</v>
      </c>
      <c r="Z2" s="23"/>
      <c r="AA2" s="23" t="s">
        <v>481</v>
      </c>
      <c r="AB2" s="23" t="s">
        <v>483</v>
      </c>
      <c r="AC2" s="23" t="s">
        <v>484</v>
      </c>
      <c r="AD2" s="23" t="s">
        <v>485</v>
      </c>
      <c r="AE2" s="23" t="s">
        <v>486</v>
      </c>
    </row>
    <row r="3" spans="1:31" x14ac:dyDescent="0.2">
      <c r="A3" s="18" t="s">
        <v>579</v>
      </c>
      <c r="C3" t="s">
        <v>631</v>
      </c>
      <c r="D3">
        <v>12.359</v>
      </c>
      <c r="E3" t="s">
        <v>490</v>
      </c>
      <c r="F3" t="s">
        <v>490</v>
      </c>
      <c r="G3" t="s">
        <v>490</v>
      </c>
      <c r="H3" t="s">
        <v>490</v>
      </c>
      <c r="I3" t="s">
        <v>490</v>
      </c>
      <c r="J3" t="s">
        <v>490</v>
      </c>
      <c r="L3" t="s">
        <v>631</v>
      </c>
      <c r="M3">
        <v>12.375999999999999</v>
      </c>
      <c r="N3" t="s">
        <v>490</v>
      </c>
      <c r="O3" t="s">
        <v>490</v>
      </c>
      <c r="P3" t="s">
        <v>490</v>
      </c>
      <c r="Q3" t="s">
        <v>490</v>
      </c>
      <c r="R3" t="s">
        <v>490</v>
      </c>
      <c r="S3" t="s">
        <v>490</v>
      </c>
      <c r="U3" t="s">
        <v>631</v>
      </c>
      <c r="V3">
        <f>ABS(M3-D3)</f>
        <v>1.699999999999946E-2</v>
      </c>
      <c r="Z3" s="29" t="s">
        <v>629</v>
      </c>
      <c r="AA3" s="23"/>
      <c r="AB3" s="23"/>
      <c r="AC3" s="23"/>
      <c r="AD3" s="23"/>
      <c r="AE3" s="23"/>
    </row>
    <row r="4" spans="1:31" x14ac:dyDescent="0.2">
      <c r="A4" t="s">
        <v>545</v>
      </c>
      <c r="D4">
        <v>0</v>
      </c>
      <c r="E4" t="s">
        <v>490</v>
      </c>
      <c r="F4" t="s">
        <v>490</v>
      </c>
      <c r="G4" t="s">
        <v>490</v>
      </c>
      <c r="H4" t="s">
        <v>490</v>
      </c>
      <c r="I4" t="s">
        <v>490</v>
      </c>
      <c r="J4" t="s">
        <v>490</v>
      </c>
      <c r="M4">
        <v>1.8E-3</v>
      </c>
      <c r="N4" t="s">
        <v>490</v>
      </c>
      <c r="O4" t="s">
        <v>490</v>
      </c>
      <c r="P4" t="s">
        <v>490</v>
      </c>
      <c r="Q4" t="s">
        <v>490</v>
      </c>
      <c r="R4" t="s">
        <v>490</v>
      </c>
      <c r="S4" t="s">
        <v>490</v>
      </c>
      <c r="Z4" s="25" t="s">
        <v>631</v>
      </c>
      <c r="AA4" s="25">
        <v>1.699999999999946E-2</v>
      </c>
      <c r="AB4" s="23"/>
      <c r="AC4" s="23"/>
      <c r="AD4" s="23"/>
      <c r="AE4" s="23"/>
    </row>
    <row r="5" spans="1:31" x14ac:dyDescent="0.2">
      <c r="C5" t="s">
        <v>633</v>
      </c>
      <c r="D5">
        <v>12.984</v>
      </c>
      <c r="E5" t="s">
        <v>490</v>
      </c>
      <c r="F5" t="s">
        <v>490</v>
      </c>
      <c r="G5" t="s">
        <v>490</v>
      </c>
      <c r="H5" t="s">
        <v>490</v>
      </c>
      <c r="I5" t="s">
        <v>490</v>
      </c>
      <c r="J5" t="s">
        <v>490</v>
      </c>
      <c r="L5" t="s">
        <v>633</v>
      </c>
      <c r="M5">
        <v>12.983000000000001</v>
      </c>
      <c r="N5" t="s">
        <v>490</v>
      </c>
      <c r="O5" t="s">
        <v>490</v>
      </c>
      <c r="P5" t="s">
        <v>490</v>
      </c>
      <c r="Q5" t="s">
        <v>490</v>
      </c>
      <c r="R5" t="s">
        <v>490</v>
      </c>
      <c r="S5" t="s">
        <v>490</v>
      </c>
      <c r="U5" t="s">
        <v>633</v>
      </c>
      <c r="V5">
        <f>ABS(M5-D5)</f>
        <v>9.9999999999944578E-4</v>
      </c>
      <c r="Z5" s="29" t="s">
        <v>632</v>
      </c>
      <c r="AA5" s="23"/>
      <c r="AB5" s="23"/>
      <c r="AC5" s="23"/>
      <c r="AD5" s="23"/>
      <c r="AE5" s="23"/>
    </row>
    <row r="6" spans="1:31" x14ac:dyDescent="0.2">
      <c r="D6">
        <v>4.0000000000000002E-4</v>
      </c>
      <c r="E6" t="s">
        <v>490</v>
      </c>
      <c r="F6" t="s">
        <v>490</v>
      </c>
      <c r="G6" t="s">
        <v>490</v>
      </c>
      <c r="H6" t="s">
        <v>490</v>
      </c>
      <c r="I6" t="s">
        <v>490</v>
      </c>
      <c r="J6" t="s">
        <v>490</v>
      </c>
      <c r="M6">
        <v>1E-3</v>
      </c>
      <c r="N6" t="s">
        <v>490</v>
      </c>
      <c r="O6" t="s">
        <v>490</v>
      </c>
      <c r="P6" t="s">
        <v>490</v>
      </c>
      <c r="Q6" t="s">
        <v>490</v>
      </c>
      <c r="R6" t="s">
        <v>490</v>
      </c>
      <c r="S6" t="s">
        <v>490</v>
      </c>
      <c r="Z6" s="25" t="s">
        <v>634</v>
      </c>
      <c r="AA6" s="23"/>
      <c r="AB6" s="23"/>
      <c r="AC6" s="23"/>
      <c r="AD6" s="25">
        <v>9.9999999999997868E-3</v>
      </c>
      <c r="AE6" s="27">
        <v>6.0000000000002274E-3</v>
      </c>
    </row>
    <row r="7" spans="1:31" x14ac:dyDescent="0.2">
      <c r="C7" t="s">
        <v>635</v>
      </c>
      <c r="D7" t="s">
        <v>490</v>
      </c>
      <c r="E7" t="s">
        <v>490</v>
      </c>
      <c r="F7">
        <v>13.54</v>
      </c>
      <c r="G7" t="s">
        <v>490</v>
      </c>
      <c r="H7" t="s">
        <v>490</v>
      </c>
      <c r="I7" t="s">
        <v>490</v>
      </c>
      <c r="J7" t="s">
        <v>490</v>
      </c>
      <c r="L7" t="s">
        <v>635</v>
      </c>
      <c r="M7" t="s">
        <v>490</v>
      </c>
      <c r="N7" t="s">
        <v>490</v>
      </c>
      <c r="O7">
        <v>13.545999999999999</v>
      </c>
      <c r="P7" t="s">
        <v>490</v>
      </c>
      <c r="Q7" t="s">
        <v>490</v>
      </c>
      <c r="R7" t="s">
        <v>490</v>
      </c>
      <c r="S7" t="s">
        <v>490</v>
      </c>
      <c r="U7" t="s">
        <v>635</v>
      </c>
      <c r="X7">
        <f>ABS(O7-F7)</f>
        <v>6.0000000000002274E-3</v>
      </c>
      <c r="Z7" s="23" t="s">
        <v>633</v>
      </c>
      <c r="AA7" s="23">
        <v>0</v>
      </c>
      <c r="AB7" s="23"/>
      <c r="AC7" s="23"/>
      <c r="AD7" s="23"/>
      <c r="AE7" s="23"/>
    </row>
    <row r="8" spans="1:31" x14ac:dyDescent="0.2">
      <c r="D8" t="s">
        <v>490</v>
      </c>
      <c r="E8" t="s">
        <v>490</v>
      </c>
      <c r="F8">
        <v>8.0000000000000002E-3</v>
      </c>
      <c r="G8" t="s">
        <v>490</v>
      </c>
      <c r="H8" t="s">
        <v>490</v>
      </c>
      <c r="I8" t="s">
        <v>490</v>
      </c>
      <c r="J8" t="s">
        <v>490</v>
      </c>
      <c r="M8" t="s">
        <v>490</v>
      </c>
      <c r="N8" t="s">
        <v>490</v>
      </c>
      <c r="O8">
        <v>8.5000000000000006E-3</v>
      </c>
      <c r="P8" t="s">
        <v>490</v>
      </c>
      <c r="Q8" t="s">
        <v>490</v>
      </c>
      <c r="R8" t="s">
        <v>490</v>
      </c>
      <c r="S8" t="s">
        <v>490</v>
      </c>
      <c r="Z8" s="25" t="s">
        <v>635</v>
      </c>
      <c r="AA8" s="23"/>
      <c r="AB8" s="23"/>
      <c r="AC8" s="26">
        <v>6.0000000000002274E-3</v>
      </c>
      <c r="AD8" s="25">
        <v>9.0000000000003411E-3</v>
      </c>
      <c r="AE8" s="25">
        <v>9.9999999999997868E-3</v>
      </c>
    </row>
    <row r="9" spans="1:31" x14ac:dyDescent="0.2">
      <c r="C9" t="s">
        <v>636</v>
      </c>
      <c r="D9">
        <v>11.66</v>
      </c>
      <c r="E9" t="s">
        <v>490</v>
      </c>
      <c r="F9" t="s">
        <v>490</v>
      </c>
      <c r="G9" t="s">
        <v>490</v>
      </c>
      <c r="H9" t="s">
        <v>490</v>
      </c>
      <c r="I9" t="s">
        <v>490</v>
      </c>
      <c r="J9" t="s">
        <v>490</v>
      </c>
      <c r="L9" t="s">
        <v>636</v>
      </c>
      <c r="M9">
        <v>11.66</v>
      </c>
      <c r="N9" t="s">
        <v>490</v>
      </c>
      <c r="O9" t="s">
        <v>490</v>
      </c>
      <c r="P9" t="s">
        <v>490</v>
      </c>
      <c r="Q9" t="s">
        <v>490</v>
      </c>
      <c r="R9" t="s">
        <v>490</v>
      </c>
      <c r="S9" t="s">
        <v>490</v>
      </c>
      <c r="U9" t="s">
        <v>636</v>
      </c>
      <c r="V9">
        <f>ABS(M9-D9)</f>
        <v>0</v>
      </c>
      <c r="Z9" s="23" t="s">
        <v>636</v>
      </c>
      <c r="AA9" s="23">
        <v>0</v>
      </c>
      <c r="AB9" s="23"/>
      <c r="AC9" s="23"/>
      <c r="AD9" s="23"/>
      <c r="AE9" s="23"/>
    </row>
    <row r="10" spans="1:31" x14ac:dyDescent="0.2">
      <c r="D10">
        <v>0</v>
      </c>
      <c r="E10" t="s">
        <v>490</v>
      </c>
      <c r="F10" t="s">
        <v>490</v>
      </c>
      <c r="G10" t="s">
        <v>490</v>
      </c>
      <c r="H10" t="s">
        <v>490</v>
      </c>
      <c r="I10" t="s">
        <v>490</v>
      </c>
      <c r="J10" t="s">
        <v>490</v>
      </c>
      <c r="M10">
        <v>0</v>
      </c>
      <c r="N10" t="s">
        <v>490</v>
      </c>
      <c r="O10" t="s">
        <v>490</v>
      </c>
      <c r="P10" t="s">
        <v>490</v>
      </c>
      <c r="Q10" t="s">
        <v>490</v>
      </c>
      <c r="R10" t="s">
        <v>490</v>
      </c>
      <c r="S10" t="s">
        <v>490</v>
      </c>
      <c r="Z10" s="23" t="s">
        <v>637</v>
      </c>
      <c r="AA10" s="23"/>
      <c r="AB10" s="23">
        <v>3.0000000000000001E-3</v>
      </c>
      <c r="AC10" s="23"/>
      <c r="AD10" s="23"/>
      <c r="AE10" s="23"/>
    </row>
    <row r="11" spans="1:31" x14ac:dyDescent="0.2">
      <c r="C11" t="s">
        <v>637</v>
      </c>
      <c r="D11" t="s">
        <v>490</v>
      </c>
      <c r="E11">
        <v>7.3239999999999998</v>
      </c>
      <c r="F11" t="s">
        <v>490</v>
      </c>
      <c r="G11" t="s">
        <v>490</v>
      </c>
      <c r="H11" t="s">
        <v>490</v>
      </c>
      <c r="I11" t="s">
        <v>490</v>
      </c>
      <c r="J11" t="s">
        <v>490</v>
      </c>
      <c r="L11" t="s">
        <v>637</v>
      </c>
      <c r="M11" t="s">
        <v>490</v>
      </c>
      <c r="N11">
        <v>7.3209999999999997</v>
      </c>
      <c r="O11" t="s">
        <v>490</v>
      </c>
      <c r="P11" t="s">
        <v>490</v>
      </c>
      <c r="Q11" t="s">
        <v>490</v>
      </c>
      <c r="R11" t="s">
        <v>490</v>
      </c>
      <c r="S11" t="s">
        <v>490</v>
      </c>
      <c r="U11" t="s">
        <v>637</v>
      </c>
      <c r="W11">
        <f>ABS(N11-E11)</f>
        <v>3.0000000000001137E-3</v>
      </c>
      <c r="Z11" s="23" t="s">
        <v>638</v>
      </c>
      <c r="AA11" s="23">
        <v>0</v>
      </c>
      <c r="AB11" s="23"/>
      <c r="AC11" s="23"/>
      <c r="AD11" s="23"/>
      <c r="AE11" s="23"/>
    </row>
    <row r="12" spans="1:31" x14ac:dyDescent="0.2">
      <c r="D12" t="s">
        <v>490</v>
      </c>
      <c r="E12">
        <v>0</v>
      </c>
      <c r="F12" t="s">
        <v>490</v>
      </c>
      <c r="G12" t="s">
        <v>490</v>
      </c>
      <c r="H12" t="s">
        <v>490</v>
      </c>
      <c r="I12" t="s">
        <v>490</v>
      </c>
      <c r="J12" t="s">
        <v>490</v>
      </c>
      <c r="M12" t="s">
        <v>490</v>
      </c>
      <c r="N12">
        <v>0</v>
      </c>
      <c r="O12" t="s">
        <v>490</v>
      </c>
      <c r="P12" t="s">
        <v>490</v>
      </c>
      <c r="Q12" t="s">
        <v>490</v>
      </c>
      <c r="R12" t="s">
        <v>490</v>
      </c>
      <c r="S12" t="s">
        <v>490</v>
      </c>
      <c r="Z12" t="s">
        <v>639</v>
      </c>
      <c r="AA12">
        <v>3.0000000000001137E-3</v>
      </c>
      <c r="AB12" s="23"/>
      <c r="AC12" s="23"/>
      <c r="AD12" s="23"/>
      <c r="AE12" s="23"/>
    </row>
    <row r="13" spans="1:31" x14ac:dyDescent="0.2">
      <c r="C13" t="s">
        <v>638</v>
      </c>
      <c r="D13">
        <v>12.875</v>
      </c>
      <c r="E13" t="s">
        <v>490</v>
      </c>
      <c r="F13" t="s">
        <v>490</v>
      </c>
      <c r="G13" t="s">
        <v>490</v>
      </c>
      <c r="H13" t="s">
        <v>490</v>
      </c>
      <c r="I13" t="s">
        <v>490</v>
      </c>
      <c r="J13" t="s">
        <v>490</v>
      </c>
      <c r="L13" t="s">
        <v>638</v>
      </c>
      <c r="M13">
        <v>12.875</v>
      </c>
      <c r="N13" t="s">
        <v>490</v>
      </c>
      <c r="O13" t="s">
        <v>490</v>
      </c>
      <c r="P13" t="s">
        <v>490</v>
      </c>
      <c r="Q13" t="s">
        <v>490</v>
      </c>
      <c r="R13" t="s">
        <v>490</v>
      </c>
      <c r="S13" t="s">
        <v>490</v>
      </c>
      <c r="U13" t="s">
        <v>638</v>
      </c>
      <c r="V13">
        <f>ABS(M13-D13)</f>
        <v>0</v>
      </c>
      <c r="Z13" s="23" t="s">
        <v>687</v>
      </c>
      <c r="AA13" s="23"/>
      <c r="AB13" s="23"/>
      <c r="AC13" s="23"/>
      <c r="AD13">
        <v>0</v>
      </c>
      <c r="AE13">
        <v>9.9999999999944578E-4</v>
      </c>
    </row>
    <row r="14" spans="1:31" x14ac:dyDescent="0.2">
      <c r="D14">
        <v>4.0000000000000002E-4</v>
      </c>
      <c r="E14" t="s">
        <v>490</v>
      </c>
      <c r="F14" t="s">
        <v>490</v>
      </c>
      <c r="G14" t="s">
        <v>490</v>
      </c>
      <c r="H14" t="s">
        <v>490</v>
      </c>
      <c r="I14" t="s">
        <v>490</v>
      </c>
      <c r="J14" t="s">
        <v>490</v>
      </c>
      <c r="M14">
        <v>0</v>
      </c>
      <c r="N14" t="s">
        <v>490</v>
      </c>
      <c r="O14" t="s">
        <v>490</v>
      </c>
      <c r="P14" t="s">
        <v>490</v>
      </c>
      <c r="Q14" t="s">
        <v>490</v>
      </c>
      <c r="R14" t="s">
        <v>490</v>
      </c>
      <c r="S14" t="s">
        <v>490</v>
      </c>
      <c r="Z14" s="23" t="s">
        <v>688</v>
      </c>
      <c r="AA14" s="23"/>
      <c r="AB14" s="23"/>
      <c r="AC14" s="23"/>
      <c r="AD14">
        <v>1.9999999999997797E-3</v>
      </c>
      <c r="AE14">
        <v>1.9999999999997797E-3</v>
      </c>
    </row>
    <row r="15" spans="1:31" x14ac:dyDescent="0.2">
      <c r="C15" t="s">
        <v>639</v>
      </c>
      <c r="D15">
        <v>13.324</v>
      </c>
      <c r="E15" t="s">
        <v>490</v>
      </c>
      <c r="F15" t="s">
        <v>490</v>
      </c>
      <c r="G15" t="s">
        <v>490</v>
      </c>
      <c r="H15" t="s">
        <v>490</v>
      </c>
      <c r="I15" t="s">
        <v>490</v>
      </c>
      <c r="J15" t="s">
        <v>490</v>
      </c>
      <c r="L15" t="s">
        <v>639</v>
      </c>
      <c r="M15">
        <v>13.327</v>
      </c>
      <c r="N15" t="s">
        <v>490</v>
      </c>
      <c r="O15" t="s">
        <v>490</v>
      </c>
      <c r="P15" t="s">
        <v>490</v>
      </c>
      <c r="Q15" t="s">
        <v>490</v>
      </c>
      <c r="R15" t="s">
        <v>490</v>
      </c>
      <c r="S15" t="s">
        <v>490</v>
      </c>
      <c r="U15" t="s">
        <v>639</v>
      </c>
      <c r="V15">
        <f>ABS(M15-D15)</f>
        <v>3.0000000000001137E-3</v>
      </c>
      <c r="Z15" s="23" t="s">
        <v>689</v>
      </c>
      <c r="AA15" s="23"/>
      <c r="AB15" s="23"/>
      <c r="AC15" s="23"/>
      <c r="AD15">
        <v>1.9999999999997797E-3</v>
      </c>
      <c r="AE15">
        <v>3.0000000000001137E-3</v>
      </c>
    </row>
    <row r="16" spans="1:31" x14ac:dyDescent="0.2">
      <c r="D16">
        <v>0</v>
      </c>
      <c r="E16" t="s">
        <v>490</v>
      </c>
      <c r="F16" t="s">
        <v>490</v>
      </c>
      <c r="G16" t="s">
        <v>490</v>
      </c>
      <c r="H16" t="s">
        <v>490</v>
      </c>
      <c r="I16" t="s">
        <v>490</v>
      </c>
      <c r="J16" t="s">
        <v>490</v>
      </c>
      <c r="M16">
        <v>4.0000000000000002E-4</v>
      </c>
      <c r="N16" t="s">
        <v>490</v>
      </c>
      <c r="O16" t="s">
        <v>490</v>
      </c>
      <c r="P16" t="s">
        <v>490</v>
      </c>
      <c r="Q16" t="s">
        <v>490</v>
      </c>
      <c r="R16" t="s">
        <v>490</v>
      </c>
      <c r="S16" t="s">
        <v>490</v>
      </c>
      <c r="Z16" s="23" t="s">
        <v>690</v>
      </c>
      <c r="AA16" s="23"/>
      <c r="AB16" s="23"/>
      <c r="AC16" s="23"/>
      <c r="AD16">
        <v>1.000000000000334E-3</v>
      </c>
      <c r="AE16">
        <v>1.000000000000334E-3</v>
      </c>
    </row>
    <row r="17" spans="3:31" x14ac:dyDescent="0.2">
      <c r="C17" t="s">
        <v>687</v>
      </c>
      <c r="D17" t="s">
        <v>490</v>
      </c>
      <c r="E17" t="s">
        <v>490</v>
      </c>
      <c r="F17" t="s">
        <v>490</v>
      </c>
      <c r="G17">
        <v>6.9290000000000003</v>
      </c>
      <c r="H17">
        <v>8.6050000000000004</v>
      </c>
      <c r="I17">
        <v>5.2080000000000002</v>
      </c>
      <c r="J17">
        <v>7.383</v>
      </c>
      <c r="L17" t="s">
        <v>687</v>
      </c>
      <c r="M17" t="s">
        <v>490</v>
      </c>
      <c r="N17" t="s">
        <v>490</v>
      </c>
      <c r="O17" t="s">
        <v>490</v>
      </c>
      <c r="P17">
        <v>6.9210000000000003</v>
      </c>
      <c r="Q17">
        <v>8.6050000000000004</v>
      </c>
      <c r="R17">
        <v>5.2039999999999997</v>
      </c>
      <c r="S17">
        <v>7.3849999999999998</v>
      </c>
      <c r="U17" t="s">
        <v>687</v>
      </c>
      <c r="Z17" s="23" t="s">
        <v>691</v>
      </c>
      <c r="AA17" s="23">
        <v>0</v>
      </c>
      <c r="AB17" s="23"/>
      <c r="AC17" s="23"/>
      <c r="AD17" s="23"/>
      <c r="AE17" s="23"/>
    </row>
    <row r="18" spans="3:31" x14ac:dyDescent="0.2">
      <c r="D18" t="s">
        <v>490</v>
      </c>
      <c r="E18" t="s">
        <v>490</v>
      </c>
      <c r="F18" t="s">
        <v>490</v>
      </c>
      <c r="G18">
        <v>0</v>
      </c>
      <c r="H18">
        <v>2.5000000000000001E-3</v>
      </c>
      <c r="I18">
        <v>3.3E-3</v>
      </c>
      <c r="J18">
        <v>0</v>
      </c>
      <c r="M18" t="s">
        <v>490</v>
      </c>
      <c r="N18" t="s">
        <v>490</v>
      </c>
      <c r="O18" t="s">
        <v>490</v>
      </c>
      <c r="P18">
        <v>0</v>
      </c>
      <c r="Q18">
        <v>3.5000000000000001E-3</v>
      </c>
      <c r="R18">
        <v>5.5999999999999999E-3</v>
      </c>
      <c r="S18">
        <v>0</v>
      </c>
      <c r="Z18" s="23" t="s">
        <v>692</v>
      </c>
      <c r="AA18" s="23">
        <v>3.9999999999995595E-3</v>
      </c>
      <c r="AB18" s="23"/>
      <c r="AC18" s="23"/>
      <c r="AD18" s="23"/>
      <c r="AE18" s="23"/>
    </row>
    <row r="19" spans="3:31" x14ac:dyDescent="0.2">
      <c r="C19" t="s">
        <v>692</v>
      </c>
      <c r="D19">
        <v>13.528</v>
      </c>
      <c r="E19" t="s">
        <v>490</v>
      </c>
      <c r="F19" t="s">
        <v>490</v>
      </c>
      <c r="G19" t="s">
        <v>490</v>
      </c>
      <c r="H19" t="s">
        <v>490</v>
      </c>
      <c r="I19" t="s">
        <v>490</v>
      </c>
      <c r="J19" t="s">
        <v>490</v>
      </c>
      <c r="L19" t="s">
        <v>692</v>
      </c>
      <c r="M19">
        <v>13.532</v>
      </c>
      <c r="N19" t="s">
        <v>490</v>
      </c>
      <c r="O19" t="s">
        <v>490</v>
      </c>
      <c r="P19" t="s">
        <v>490</v>
      </c>
      <c r="Q19" t="s">
        <v>490</v>
      </c>
      <c r="R19" t="s">
        <v>490</v>
      </c>
      <c r="S19" t="s">
        <v>490</v>
      </c>
      <c r="U19" t="s">
        <v>692</v>
      </c>
      <c r="V19">
        <f>ABS(M19-D19)</f>
        <v>3.9999999999995595E-3</v>
      </c>
      <c r="Z19" s="27" t="s">
        <v>658</v>
      </c>
      <c r="AA19" s="23"/>
      <c r="AB19" s="23"/>
      <c r="AC19" s="23"/>
      <c r="AD19" s="27">
        <v>4.9999999999998934E-3</v>
      </c>
      <c r="AE19">
        <v>3.0000000000001137E-3</v>
      </c>
    </row>
    <row r="20" spans="3:31" x14ac:dyDescent="0.2">
      <c r="D20">
        <v>2.3999999999999998E-3</v>
      </c>
      <c r="E20" t="s">
        <v>490</v>
      </c>
      <c r="F20" t="s">
        <v>490</v>
      </c>
      <c r="G20" t="s">
        <v>490</v>
      </c>
      <c r="H20" t="s">
        <v>490</v>
      </c>
      <c r="I20" t="s">
        <v>490</v>
      </c>
      <c r="J20" t="s">
        <v>490</v>
      </c>
      <c r="M20">
        <v>5.4000000000000003E-3</v>
      </c>
      <c r="N20" t="s">
        <v>490</v>
      </c>
      <c r="O20" t="s">
        <v>490</v>
      </c>
      <c r="P20" t="s">
        <v>490</v>
      </c>
      <c r="Q20" t="s">
        <v>490</v>
      </c>
      <c r="R20" t="s">
        <v>490</v>
      </c>
      <c r="S20" t="s">
        <v>490</v>
      </c>
      <c r="Z20" s="23" t="s">
        <v>659</v>
      </c>
      <c r="AA20" s="23"/>
      <c r="AB20" s="23"/>
      <c r="AC20" s="23"/>
      <c r="AD20">
        <v>3.9999999999995595E-3</v>
      </c>
      <c r="AE20">
        <v>3.0000000000001137E-3</v>
      </c>
    </row>
    <row r="21" spans="3:31" x14ac:dyDescent="0.2">
      <c r="C21" t="s">
        <v>658</v>
      </c>
      <c r="D21" t="s">
        <v>490</v>
      </c>
      <c r="E21" t="s">
        <v>490</v>
      </c>
      <c r="F21" t="s">
        <v>490</v>
      </c>
      <c r="G21">
        <v>6.8890000000000002</v>
      </c>
      <c r="H21">
        <v>8.8409999999999993</v>
      </c>
      <c r="I21">
        <v>5.2859999999999996</v>
      </c>
      <c r="J21">
        <v>7.7149999999999999</v>
      </c>
      <c r="L21" t="s">
        <v>658</v>
      </c>
      <c r="M21" t="s">
        <v>490</v>
      </c>
      <c r="N21" t="s">
        <v>490</v>
      </c>
      <c r="O21" t="s">
        <v>490</v>
      </c>
      <c r="P21">
        <v>6.883</v>
      </c>
      <c r="Q21">
        <v>8.8450000000000006</v>
      </c>
      <c r="R21">
        <v>5.2850000000000001</v>
      </c>
      <c r="S21">
        <v>7.7190000000000003</v>
      </c>
      <c r="U21" t="s">
        <v>658</v>
      </c>
      <c r="Z21" s="26" t="s">
        <v>660</v>
      </c>
      <c r="AA21" s="23"/>
      <c r="AB21" s="23"/>
      <c r="AC21" s="23">
        <v>1.0000000000012221E-3</v>
      </c>
      <c r="AD21" s="26">
        <v>6.9999999999996732E-3</v>
      </c>
      <c r="AE21">
        <v>3.9999999999995595E-3</v>
      </c>
    </row>
    <row r="22" spans="3:31" x14ac:dyDescent="0.2">
      <c r="D22" t="s">
        <v>490</v>
      </c>
      <c r="E22" t="s">
        <v>490</v>
      </c>
      <c r="F22" t="s">
        <v>490</v>
      </c>
      <c r="G22">
        <v>5.1000000000000004E-3</v>
      </c>
      <c r="H22">
        <v>1.4E-3</v>
      </c>
      <c r="I22">
        <v>0</v>
      </c>
      <c r="J22">
        <v>0</v>
      </c>
      <c r="M22" t="s">
        <v>490</v>
      </c>
      <c r="N22" t="s">
        <v>490</v>
      </c>
      <c r="O22" t="s">
        <v>490</v>
      </c>
      <c r="P22">
        <v>3.3E-3</v>
      </c>
      <c r="Q22">
        <v>2.3999999999999998E-3</v>
      </c>
      <c r="R22">
        <v>1.5E-3</v>
      </c>
      <c r="S22">
        <v>0</v>
      </c>
      <c r="Z22" s="27" t="s">
        <v>661</v>
      </c>
      <c r="AA22" s="23"/>
      <c r="AB22" s="23"/>
      <c r="AC22" s="23"/>
      <c r="AD22" s="27">
        <v>4.9999999999998934E-3</v>
      </c>
      <c r="AE22">
        <v>9.9999999999944578E-4</v>
      </c>
    </row>
    <row r="23" spans="3:31" x14ac:dyDescent="0.2">
      <c r="C23" t="s">
        <v>659</v>
      </c>
      <c r="D23" t="s">
        <v>490</v>
      </c>
      <c r="E23" t="s">
        <v>490</v>
      </c>
      <c r="F23" t="s">
        <v>490</v>
      </c>
      <c r="G23">
        <v>6.92</v>
      </c>
      <c r="H23">
        <v>8.577</v>
      </c>
      <c r="I23">
        <v>5.5979999999999999</v>
      </c>
      <c r="J23" t="s">
        <v>490</v>
      </c>
      <c r="L23" t="s">
        <v>659</v>
      </c>
      <c r="M23" t="s">
        <v>490</v>
      </c>
      <c r="N23" t="s">
        <v>490</v>
      </c>
      <c r="O23" t="s">
        <v>490</v>
      </c>
      <c r="P23">
        <v>6.9180000000000001</v>
      </c>
      <c r="Q23">
        <v>8.5839999999999996</v>
      </c>
      <c r="R23">
        <v>5.6040000000000001</v>
      </c>
      <c r="S23" t="s">
        <v>490</v>
      </c>
      <c r="U23" t="s">
        <v>659</v>
      </c>
      <c r="Z23" s="23" t="s">
        <v>662</v>
      </c>
      <c r="AA23" s="23"/>
      <c r="AB23" s="23">
        <v>2E-3</v>
      </c>
      <c r="AC23" s="23"/>
      <c r="AD23" s="23"/>
      <c r="AE23" s="23"/>
    </row>
    <row r="24" spans="3:31" x14ac:dyDescent="0.2">
      <c r="D24" t="s">
        <v>490</v>
      </c>
      <c r="E24" t="s">
        <v>490</v>
      </c>
      <c r="F24" t="s">
        <v>490</v>
      </c>
      <c r="G24">
        <v>0</v>
      </c>
      <c r="H24">
        <v>1E-3</v>
      </c>
      <c r="I24">
        <v>6.0000000000000001E-3</v>
      </c>
      <c r="J24" t="s">
        <v>490</v>
      </c>
      <c r="M24" t="s">
        <v>490</v>
      </c>
      <c r="N24" t="s">
        <v>490</v>
      </c>
      <c r="O24" t="s">
        <v>490</v>
      </c>
      <c r="P24">
        <v>5.0000000000000001E-4</v>
      </c>
      <c r="Q24">
        <v>5.0000000000000001E-4</v>
      </c>
      <c r="R24">
        <v>1.55E-2</v>
      </c>
      <c r="S24" t="s">
        <v>490</v>
      </c>
      <c r="Z24" s="26" t="s">
        <v>663</v>
      </c>
      <c r="AA24" s="23"/>
      <c r="AB24" s="23"/>
      <c r="AC24" s="23"/>
      <c r="AD24" s="26">
        <v>8.0000000000000071E-3</v>
      </c>
      <c r="AE24" s="26">
        <v>8.0000000000000071E-3</v>
      </c>
    </row>
    <row r="25" spans="3:31" x14ac:dyDescent="0.2">
      <c r="C25" t="s">
        <v>660</v>
      </c>
      <c r="D25" t="s">
        <v>490</v>
      </c>
      <c r="E25" t="s">
        <v>490</v>
      </c>
      <c r="F25">
        <v>13.978999999999999</v>
      </c>
      <c r="G25" t="s">
        <v>490</v>
      </c>
      <c r="H25" t="s">
        <v>490</v>
      </c>
      <c r="I25" t="s">
        <v>490</v>
      </c>
      <c r="J25" t="s">
        <v>490</v>
      </c>
      <c r="L25" t="s">
        <v>660</v>
      </c>
      <c r="M25" t="s">
        <v>490</v>
      </c>
      <c r="N25" t="s">
        <v>490</v>
      </c>
      <c r="O25">
        <v>13.98</v>
      </c>
      <c r="P25" t="s">
        <v>490</v>
      </c>
      <c r="Q25" t="s">
        <v>490</v>
      </c>
      <c r="R25" t="s">
        <v>490</v>
      </c>
      <c r="S25" t="s">
        <v>490</v>
      </c>
      <c r="U25" t="s">
        <v>660</v>
      </c>
      <c r="X25">
        <f>ABS(O25-F25)</f>
        <v>1.0000000000012221E-3</v>
      </c>
      <c r="Z25" s="25" t="s">
        <v>673</v>
      </c>
      <c r="AA25" s="23"/>
      <c r="AB25" s="23"/>
      <c r="AC25" s="23"/>
      <c r="AD25">
        <v>3.0000000000001137E-3</v>
      </c>
      <c r="AE25" s="25">
        <v>1.2999999999999901E-2</v>
      </c>
    </row>
    <row r="26" spans="3:31" x14ac:dyDescent="0.2">
      <c r="D26" t="s">
        <v>490</v>
      </c>
      <c r="E26" t="s">
        <v>490</v>
      </c>
      <c r="F26">
        <v>0</v>
      </c>
      <c r="G26" t="s">
        <v>490</v>
      </c>
      <c r="H26" t="s">
        <v>490</v>
      </c>
      <c r="I26" t="s">
        <v>490</v>
      </c>
      <c r="J26" t="s">
        <v>490</v>
      </c>
      <c r="M26" t="s">
        <v>490</v>
      </c>
      <c r="N26" t="s">
        <v>490</v>
      </c>
      <c r="O26">
        <v>0</v>
      </c>
      <c r="P26" t="s">
        <v>490</v>
      </c>
      <c r="Q26" t="s">
        <v>490</v>
      </c>
      <c r="R26" t="s">
        <v>490</v>
      </c>
      <c r="S26" t="s">
        <v>490</v>
      </c>
      <c r="Z26" s="29" t="s">
        <v>665</v>
      </c>
      <c r="AA26" s="23"/>
      <c r="AB26" s="23"/>
      <c r="AC26" s="23"/>
      <c r="AD26" s="23"/>
      <c r="AE26" s="23"/>
    </row>
    <row r="27" spans="3:31" x14ac:dyDescent="0.2">
      <c r="C27" t="s">
        <v>661</v>
      </c>
      <c r="D27" t="s">
        <v>490</v>
      </c>
      <c r="E27" t="s">
        <v>490</v>
      </c>
      <c r="F27" t="s">
        <v>490</v>
      </c>
      <c r="G27">
        <v>6.944</v>
      </c>
      <c r="H27">
        <v>8.2929999999999993</v>
      </c>
      <c r="I27">
        <v>5.6970000000000001</v>
      </c>
      <c r="J27" t="s">
        <v>490</v>
      </c>
      <c r="L27" t="s">
        <v>661</v>
      </c>
      <c r="M27" t="s">
        <v>490</v>
      </c>
      <c r="N27" t="s">
        <v>490</v>
      </c>
      <c r="O27" t="s">
        <v>490</v>
      </c>
      <c r="P27">
        <v>6.9420000000000002</v>
      </c>
      <c r="Q27">
        <v>8.2949999999999999</v>
      </c>
      <c r="R27">
        <v>5.6509999999999998</v>
      </c>
      <c r="S27" t="s">
        <v>490</v>
      </c>
      <c r="U27" t="s">
        <v>661</v>
      </c>
      <c r="Z27" s="26" t="s">
        <v>666</v>
      </c>
      <c r="AA27" s="23"/>
      <c r="AB27" s="23"/>
      <c r="AC27" s="23"/>
      <c r="AD27">
        <v>3.9999999999995595E-3</v>
      </c>
      <c r="AE27" s="26">
        <v>7.0000000000005613E-3</v>
      </c>
    </row>
    <row r="28" spans="3:31" x14ac:dyDescent="0.2">
      <c r="D28" t="s">
        <v>490</v>
      </c>
      <c r="E28" t="s">
        <v>490</v>
      </c>
      <c r="F28" t="s">
        <v>490</v>
      </c>
      <c r="G28">
        <v>3.7000000000000002E-3</v>
      </c>
      <c r="H28">
        <v>1.5E-3</v>
      </c>
      <c r="I28">
        <v>1.6500000000000001E-2</v>
      </c>
      <c r="J28" t="s">
        <v>490</v>
      </c>
      <c r="M28" t="s">
        <v>490</v>
      </c>
      <c r="N28" t="s">
        <v>490</v>
      </c>
      <c r="O28" t="s">
        <v>490</v>
      </c>
      <c r="P28">
        <v>2.8999999999999998E-3</v>
      </c>
      <c r="Q28">
        <v>2.8999999999999998E-3</v>
      </c>
      <c r="R28">
        <v>0</v>
      </c>
      <c r="S28" t="s">
        <v>490</v>
      </c>
      <c r="Z28" s="23" t="s">
        <v>667</v>
      </c>
      <c r="AA28" s="23"/>
      <c r="AB28" s="23"/>
      <c r="AC28" s="23"/>
      <c r="AD28">
        <v>1.000000000000334E-3</v>
      </c>
      <c r="AE28">
        <v>0</v>
      </c>
    </row>
    <row r="29" spans="3:31" x14ac:dyDescent="0.2">
      <c r="C29" t="s">
        <v>662</v>
      </c>
      <c r="D29" t="s">
        <v>490</v>
      </c>
      <c r="E29">
        <v>7.2830000000000004</v>
      </c>
      <c r="F29" t="s">
        <v>490</v>
      </c>
      <c r="G29" t="s">
        <v>490</v>
      </c>
      <c r="H29" t="s">
        <v>490</v>
      </c>
      <c r="I29" t="s">
        <v>490</v>
      </c>
      <c r="J29" t="s">
        <v>490</v>
      </c>
      <c r="L29" t="s">
        <v>662</v>
      </c>
      <c r="M29" t="s">
        <v>490</v>
      </c>
      <c r="N29">
        <v>7.2850000000000001</v>
      </c>
      <c r="O29" t="s">
        <v>490</v>
      </c>
      <c r="P29" t="s">
        <v>490</v>
      </c>
      <c r="Q29" t="s">
        <v>490</v>
      </c>
      <c r="R29" t="s">
        <v>490</v>
      </c>
      <c r="S29" t="s">
        <v>490</v>
      </c>
      <c r="U29" t="s">
        <v>662</v>
      </c>
      <c r="W29">
        <f>ABS(N29-E29)</f>
        <v>1.9999999999997797E-3</v>
      </c>
      <c r="Z29" s="26" t="s">
        <v>668</v>
      </c>
      <c r="AA29" s="23"/>
      <c r="AB29" s="23"/>
      <c r="AC29" s="23"/>
      <c r="AD29" s="26">
        <v>8.0000000000000071E-3</v>
      </c>
      <c r="AE29">
        <v>0</v>
      </c>
    </row>
    <row r="30" spans="3:31" x14ac:dyDescent="0.2">
      <c r="D30" t="s">
        <v>490</v>
      </c>
      <c r="E30">
        <v>0</v>
      </c>
      <c r="F30" t="s">
        <v>490</v>
      </c>
      <c r="G30" t="s">
        <v>490</v>
      </c>
      <c r="H30" t="s">
        <v>490</v>
      </c>
      <c r="I30" t="s">
        <v>490</v>
      </c>
      <c r="J30" t="s">
        <v>490</v>
      </c>
      <c r="M30" t="s">
        <v>490</v>
      </c>
      <c r="N30">
        <v>0</v>
      </c>
      <c r="O30" t="s">
        <v>490</v>
      </c>
      <c r="P30" t="s">
        <v>490</v>
      </c>
      <c r="Q30" t="s">
        <v>490</v>
      </c>
      <c r="R30" t="s">
        <v>490</v>
      </c>
      <c r="S30" t="s">
        <v>490</v>
      </c>
      <c r="Z30" s="25" t="s">
        <v>669</v>
      </c>
      <c r="AA30" s="23"/>
      <c r="AB30" s="23"/>
      <c r="AC30" s="23"/>
      <c r="AD30" s="25">
        <v>9.9999999999997868E-3</v>
      </c>
      <c r="AE30" s="27">
        <v>5.0000000000007816E-3</v>
      </c>
    </row>
    <row r="31" spans="3:31" x14ac:dyDescent="0.2">
      <c r="C31" t="s">
        <v>663</v>
      </c>
      <c r="D31" t="s">
        <v>490</v>
      </c>
      <c r="E31" t="s">
        <v>490</v>
      </c>
      <c r="F31" t="s">
        <v>490</v>
      </c>
      <c r="G31">
        <v>7.0030000000000001</v>
      </c>
      <c r="H31">
        <v>8.4090000000000007</v>
      </c>
      <c r="I31">
        <v>5.2670000000000003</v>
      </c>
      <c r="J31" t="s">
        <v>490</v>
      </c>
      <c r="L31" t="s">
        <v>663</v>
      </c>
      <c r="M31" t="s">
        <v>490</v>
      </c>
      <c r="N31" t="s">
        <v>490</v>
      </c>
      <c r="O31" t="s">
        <v>490</v>
      </c>
      <c r="P31">
        <v>6.9950000000000001</v>
      </c>
      <c r="Q31">
        <v>8.4019999999999992</v>
      </c>
      <c r="R31">
        <v>5.2649999999999997</v>
      </c>
      <c r="S31" t="s">
        <v>490</v>
      </c>
      <c r="U31" t="s">
        <v>663</v>
      </c>
    </row>
    <row r="32" spans="3:31" x14ac:dyDescent="0.2">
      <c r="D32" t="s">
        <v>490</v>
      </c>
      <c r="E32" t="s">
        <v>490</v>
      </c>
      <c r="F32" t="s">
        <v>490</v>
      </c>
      <c r="G32">
        <v>8.0000000000000004E-4</v>
      </c>
      <c r="H32">
        <v>2.8999999999999998E-3</v>
      </c>
      <c r="I32">
        <v>2E-3</v>
      </c>
      <c r="J32" t="s">
        <v>490</v>
      </c>
      <c r="M32" t="s">
        <v>490</v>
      </c>
      <c r="N32" t="s">
        <v>490</v>
      </c>
      <c r="O32" t="s">
        <v>490</v>
      </c>
      <c r="P32">
        <v>3.2000000000000002E-3</v>
      </c>
      <c r="Q32">
        <v>6.0000000000000001E-3</v>
      </c>
      <c r="R32">
        <v>4.0000000000000001E-3</v>
      </c>
      <c r="S32" t="s">
        <v>490</v>
      </c>
      <c r="Z32" t="s">
        <v>522</v>
      </c>
      <c r="AA32">
        <f>AVERAGE(AA3:AE30)</f>
        <v>4.232558139534875E-3</v>
      </c>
    </row>
    <row r="33" spans="3:27" x14ac:dyDescent="0.2">
      <c r="C33" t="s">
        <v>671</v>
      </c>
      <c r="D33" t="s">
        <v>490</v>
      </c>
      <c r="E33" t="s">
        <v>490</v>
      </c>
      <c r="F33" t="s">
        <v>490</v>
      </c>
      <c r="G33" t="s">
        <v>490</v>
      </c>
      <c r="H33">
        <v>9.2850000000000001</v>
      </c>
      <c r="I33" t="s">
        <v>490</v>
      </c>
      <c r="J33" t="s">
        <v>490</v>
      </c>
      <c r="L33" t="s">
        <v>671</v>
      </c>
      <c r="M33" t="s">
        <v>490</v>
      </c>
      <c r="N33" t="s">
        <v>490</v>
      </c>
      <c r="O33" t="s">
        <v>490</v>
      </c>
      <c r="P33" t="s">
        <v>490</v>
      </c>
      <c r="Q33">
        <v>9.2789999999999999</v>
      </c>
      <c r="R33" t="s">
        <v>490</v>
      </c>
      <c r="S33" t="s">
        <v>490</v>
      </c>
      <c r="U33" t="s">
        <v>671</v>
      </c>
      <c r="Z33" t="s">
        <v>523</v>
      </c>
      <c r="AA33">
        <f>STDEV(AA4:AE30)</f>
        <v>3.9208673074929987E-3</v>
      </c>
    </row>
    <row r="34" spans="3:27" x14ac:dyDescent="0.2">
      <c r="D34" t="s">
        <v>490</v>
      </c>
      <c r="E34" t="s">
        <v>490</v>
      </c>
      <c r="F34" t="s">
        <v>490</v>
      </c>
      <c r="G34" t="s">
        <v>490</v>
      </c>
      <c r="H34">
        <v>5.0000000000000001E-4</v>
      </c>
      <c r="I34" t="s">
        <v>490</v>
      </c>
      <c r="J34" t="s">
        <v>490</v>
      </c>
      <c r="M34" t="s">
        <v>490</v>
      </c>
      <c r="N34" t="s">
        <v>490</v>
      </c>
      <c r="O34" t="s">
        <v>490</v>
      </c>
      <c r="P34" t="s">
        <v>490</v>
      </c>
      <c r="Q34">
        <v>5.0000000000000001E-3</v>
      </c>
      <c r="R34" t="s">
        <v>490</v>
      </c>
      <c r="S34" t="s">
        <v>490</v>
      </c>
      <c r="Z34" t="s">
        <v>524</v>
      </c>
      <c r="AA34">
        <f>AA33+AA32</f>
        <v>8.1534254470278737E-3</v>
      </c>
    </row>
    <row r="35" spans="3:27" x14ac:dyDescent="0.2">
      <c r="C35" t="s">
        <v>668</v>
      </c>
      <c r="D35" t="s">
        <v>490</v>
      </c>
      <c r="E35" t="s">
        <v>490</v>
      </c>
      <c r="F35" t="s">
        <v>490</v>
      </c>
      <c r="G35">
        <v>7.2939999999999996</v>
      </c>
      <c r="H35">
        <v>8.0559999999999992</v>
      </c>
      <c r="I35" t="s">
        <v>490</v>
      </c>
      <c r="J35" t="s">
        <v>490</v>
      </c>
      <c r="L35" t="s">
        <v>668</v>
      </c>
      <c r="M35" t="s">
        <v>490</v>
      </c>
      <c r="N35" t="s">
        <v>490</v>
      </c>
      <c r="O35" t="s">
        <v>490</v>
      </c>
      <c r="P35">
        <v>7.2869999999999999</v>
      </c>
      <c r="Q35">
        <v>8.0679999999999996</v>
      </c>
      <c r="R35" t="s">
        <v>490</v>
      </c>
      <c r="S35" t="s">
        <v>490</v>
      </c>
      <c r="U35" t="s">
        <v>668</v>
      </c>
      <c r="Z35" t="s">
        <v>525</v>
      </c>
      <c r="AA35">
        <f>AA32+0.5*AA33</f>
        <v>6.1929917932813747E-3</v>
      </c>
    </row>
    <row r="36" spans="3:27" x14ac:dyDescent="0.2">
      <c r="D36" t="s">
        <v>490</v>
      </c>
      <c r="E36" t="s">
        <v>490</v>
      </c>
      <c r="F36" t="s">
        <v>490</v>
      </c>
      <c r="G36">
        <v>1.4E-3</v>
      </c>
      <c r="H36">
        <v>1.4E-3</v>
      </c>
      <c r="I36" t="s">
        <v>490</v>
      </c>
      <c r="J36" t="s">
        <v>490</v>
      </c>
      <c r="M36" t="s">
        <v>490</v>
      </c>
      <c r="N36" t="s">
        <v>490</v>
      </c>
      <c r="O36" t="s">
        <v>490</v>
      </c>
      <c r="P36">
        <v>7.3000000000000001E-3</v>
      </c>
      <c r="Q36">
        <v>5.4000000000000003E-3</v>
      </c>
      <c r="R36" t="s">
        <v>490</v>
      </c>
      <c r="S36" t="s">
        <v>490</v>
      </c>
    </row>
    <row r="37" spans="3:27" x14ac:dyDescent="0.2">
      <c r="C37" t="s">
        <v>669</v>
      </c>
      <c r="D37" t="s">
        <v>490</v>
      </c>
      <c r="E37" t="s">
        <v>490</v>
      </c>
      <c r="F37" t="s">
        <v>490</v>
      </c>
      <c r="G37">
        <v>6.9420000000000002</v>
      </c>
      <c r="H37">
        <v>8.0839999999999996</v>
      </c>
      <c r="I37">
        <v>5.4359999999999999</v>
      </c>
      <c r="J37" t="s">
        <v>490</v>
      </c>
      <c r="L37" t="s">
        <v>669</v>
      </c>
      <c r="M37" t="s">
        <v>490</v>
      </c>
      <c r="N37" t="s">
        <v>490</v>
      </c>
      <c r="O37" t="s">
        <v>490</v>
      </c>
      <c r="P37">
        <v>6.9539999999999997</v>
      </c>
      <c r="Q37">
        <v>8.0830000000000002</v>
      </c>
      <c r="R37" t="s">
        <v>490</v>
      </c>
      <c r="S37" t="s">
        <v>490</v>
      </c>
      <c r="U37" t="s">
        <v>669</v>
      </c>
    </row>
    <row r="38" spans="3:27" x14ac:dyDescent="0.2">
      <c r="D38" t="s">
        <v>490</v>
      </c>
      <c r="E38" t="s">
        <v>490</v>
      </c>
      <c r="F38" t="s">
        <v>490</v>
      </c>
      <c r="G38">
        <v>5.0000000000000001E-4</v>
      </c>
      <c r="H38">
        <v>3.5000000000000001E-3</v>
      </c>
      <c r="I38">
        <v>0</v>
      </c>
      <c r="J38" t="s">
        <v>490</v>
      </c>
      <c r="M38" t="s">
        <v>490</v>
      </c>
      <c r="N38" t="s">
        <v>490</v>
      </c>
      <c r="O38" t="s">
        <v>490</v>
      </c>
      <c r="P38">
        <v>3.5000000000000001E-3</v>
      </c>
      <c r="Q38">
        <v>2E-3</v>
      </c>
      <c r="R38" t="s">
        <v>490</v>
      </c>
      <c r="S38" t="s">
        <v>490</v>
      </c>
    </row>
    <row r="41" spans="3:27" x14ac:dyDescent="0.2">
      <c r="C41" t="s">
        <v>693</v>
      </c>
      <c r="L41" t="s">
        <v>694</v>
      </c>
    </row>
    <row r="42" spans="3:27" x14ac:dyDescent="0.2">
      <c r="D42" t="s">
        <v>477</v>
      </c>
      <c r="E42" t="s">
        <v>479</v>
      </c>
      <c r="M42" t="s">
        <v>477</v>
      </c>
      <c r="N42" t="s">
        <v>479</v>
      </c>
      <c r="P42" t="s">
        <v>485</v>
      </c>
      <c r="Q42" t="s">
        <v>486</v>
      </c>
    </row>
    <row r="43" spans="3:27" x14ac:dyDescent="0.2">
      <c r="C43" t="s">
        <v>634</v>
      </c>
      <c r="D43">
        <v>6.0519999999999996</v>
      </c>
      <c r="E43">
        <v>8.1449999999999996</v>
      </c>
      <c r="L43" t="s">
        <v>634</v>
      </c>
      <c r="M43">
        <v>6.0419999999999998</v>
      </c>
      <c r="N43">
        <v>8.1389999999999993</v>
      </c>
      <c r="P43">
        <f>ABS(M43-D43)</f>
        <v>9.9999999999997868E-3</v>
      </c>
      <c r="Q43">
        <f>ABS(N43-E43)</f>
        <v>6.0000000000002274E-3</v>
      </c>
    </row>
    <row r="44" spans="3:27" x14ac:dyDescent="0.2">
      <c r="C44" t="s">
        <v>635</v>
      </c>
      <c r="D44">
        <v>5.0430000000000001</v>
      </c>
      <c r="E44">
        <v>7.8929999999999998</v>
      </c>
      <c r="L44" t="s">
        <v>635</v>
      </c>
      <c r="M44">
        <v>5.0339999999999998</v>
      </c>
      <c r="N44">
        <v>7.883</v>
      </c>
      <c r="P44">
        <f t="shared" ref="P44:Q58" si="0">ABS(M44-D44)</f>
        <v>9.0000000000003411E-3</v>
      </c>
      <c r="Q44">
        <f t="shared" si="0"/>
        <v>9.9999999999997868E-3</v>
      </c>
    </row>
    <row r="45" spans="3:27" x14ac:dyDescent="0.2">
      <c r="C45" t="s">
        <v>687</v>
      </c>
      <c r="D45">
        <v>5.218</v>
      </c>
      <c r="E45">
        <v>7.4020000000000001</v>
      </c>
      <c r="L45" t="s">
        <v>687</v>
      </c>
      <c r="M45">
        <v>5.218</v>
      </c>
      <c r="N45">
        <v>7.4029999999999996</v>
      </c>
      <c r="P45">
        <f t="shared" si="0"/>
        <v>0</v>
      </c>
      <c r="Q45">
        <f t="shared" si="0"/>
        <v>9.9999999999944578E-4</v>
      </c>
    </row>
    <row r="46" spans="3:27" x14ac:dyDescent="0.2">
      <c r="C46" t="s">
        <v>688</v>
      </c>
      <c r="D46">
        <v>5.726</v>
      </c>
      <c r="E46">
        <v>7.7830000000000004</v>
      </c>
      <c r="L46" t="s">
        <v>688</v>
      </c>
      <c r="M46">
        <v>5.7240000000000002</v>
      </c>
      <c r="N46">
        <v>7.7850000000000001</v>
      </c>
      <c r="P46">
        <f t="shared" si="0"/>
        <v>1.9999999999997797E-3</v>
      </c>
      <c r="Q46">
        <f t="shared" si="0"/>
        <v>1.9999999999997797E-3</v>
      </c>
    </row>
    <row r="47" spans="3:27" x14ac:dyDescent="0.2">
      <c r="C47" t="s">
        <v>689</v>
      </c>
      <c r="D47">
        <v>5.8819999999999997</v>
      </c>
      <c r="E47">
        <v>8.0419999999999998</v>
      </c>
      <c r="L47" t="s">
        <v>689</v>
      </c>
      <c r="M47">
        <v>5.88</v>
      </c>
      <c r="N47">
        <v>8.0389999999999997</v>
      </c>
      <c r="P47">
        <f t="shared" si="0"/>
        <v>1.9999999999997797E-3</v>
      </c>
      <c r="Q47">
        <f t="shared" si="0"/>
        <v>3.0000000000001137E-3</v>
      </c>
    </row>
    <row r="48" spans="3:27" x14ac:dyDescent="0.2">
      <c r="C48" t="s">
        <v>690</v>
      </c>
      <c r="D48">
        <v>6.15</v>
      </c>
      <c r="E48">
        <v>7.7039999999999997</v>
      </c>
      <c r="L48" t="s">
        <v>690</v>
      </c>
      <c r="M48">
        <v>6.149</v>
      </c>
      <c r="N48">
        <v>7.7050000000000001</v>
      </c>
      <c r="P48">
        <f t="shared" si="0"/>
        <v>1.000000000000334E-3</v>
      </c>
      <c r="Q48">
        <f t="shared" si="0"/>
        <v>1.000000000000334E-3</v>
      </c>
    </row>
    <row r="49" spans="3:17" x14ac:dyDescent="0.2">
      <c r="C49" t="s">
        <v>658</v>
      </c>
      <c r="D49">
        <v>5.3019999999999996</v>
      </c>
      <c r="E49">
        <v>7.7290000000000001</v>
      </c>
      <c r="L49" t="s">
        <v>658</v>
      </c>
      <c r="M49">
        <v>5.2969999999999997</v>
      </c>
      <c r="N49">
        <v>7.7320000000000002</v>
      </c>
      <c r="P49">
        <f t="shared" si="0"/>
        <v>4.9999999999998934E-3</v>
      </c>
      <c r="Q49">
        <f t="shared" si="0"/>
        <v>3.0000000000001137E-3</v>
      </c>
    </row>
    <row r="50" spans="3:17" x14ac:dyDescent="0.2">
      <c r="C50" t="s">
        <v>659</v>
      </c>
      <c r="D50">
        <v>5.609</v>
      </c>
      <c r="E50">
        <v>7.7930000000000001</v>
      </c>
      <c r="L50" t="s">
        <v>659</v>
      </c>
      <c r="M50">
        <v>5.6050000000000004</v>
      </c>
      <c r="N50">
        <v>7.79</v>
      </c>
      <c r="P50">
        <f t="shared" si="0"/>
        <v>3.9999999999995595E-3</v>
      </c>
      <c r="Q50">
        <f t="shared" si="0"/>
        <v>3.0000000000001137E-3</v>
      </c>
    </row>
    <row r="51" spans="3:17" x14ac:dyDescent="0.2">
      <c r="C51" t="s">
        <v>660</v>
      </c>
      <c r="D51">
        <v>5.4669999999999996</v>
      </c>
      <c r="E51">
        <v>7.9359999999999999</v>
      </c>
      <c r="L51" t="s">
        <v>660</v>
      </c>
      <c r="M51">
        <v>5.46</v>
      </c>
      <c r="N51">
        <v>7.9320000000000004</v>
      </c>
      <c r="P51">
        <f t="shared" si="0"/>
        <v>6.9999999999996732E-3</v>
      </c>
      <c r="Q51">
        <f t="shared" si="0"/>
        <v>3.9999999999995595E-3</v>
      </c>
    </row>
    <row r="52" spans="3:17" x14ac:dyDescent="0.2">
      <c r="C52" t="s">
        <v>661</v>
      </c>
      <c r="D52">
        <v>5.7110000000000003</v>
      </c>
      <c r="E52">
        <v>7.8849999999999998</v>
      </c>
      <c r="L52" t="s">
        <v>661</v>
      </c>
      <c r="M52">
        <v>5.7060000000000004</v>
      </c>
      <c r="N52">
        <v>7.8840000000000003</v>
      </c>
      <c r="P52">
        <f t="shared" si="0"/>
        <v>4.9999999999998934E-3</v>
      </c>
      <c r="Q52">
        <f t="shared" si="0"/>
        <v>9.9999999999944578E-4</v>
      </c>
    </row>
    <row r="53" spans="3:17" x14ac:dyDescent="0.2">
      <c r="C53" t="s">
        <v>663</v>
      </c>
      <c r="D53">
        <v>5.27</v>
      </c>
      <c r="E53">
        <v>7.532</v>
      </c>
      <c r="L53" t="s">
        <v>663</v>
      </c>
      <c r="M53">
        <v>5.2619999999999996</v>
      </c>
      <c r="N53">
        <v>7.524</v>
      </c>
      <c r="P53">
        <f t="shared" si="0"/>
        <v>8.0000000000000071E-3</v>
      </c>
      <c r="Q53">
        <f t="shared" si="0"/>
        <v>8.0000000000000071E-3</v>
      </c>
    </row>
    <row r="54" spans="3:17" x14ac:dyDescent="0.2">
      <c r="C54" t="s">
        <v>673</v>
      </c>
      <c r="D54">
        <v>5.6509999999999998</v>
      </c>
      <c r="E54">
        <v>7.34</v>
      </c>
      <c r="L54" t="s">
        <v>673</v>
      </c>
      <c r="M54">
        <v>5.6539999999999999</v>
      </c>
      <c r="N54">
        <v>7.3529999999999998</v>
      </c>
      <c r="P54">
        <f t="shared" si="0"/>
        <v>3.0000000000001137E-3</v>
      </c>
      <c r="Q54">
        <f t="shared" si="0"/>
        <v>1.2999999999999901E-2</v>
      </c>
    </row>
    <row r="55" spans="3:17" x14ac:dyDescent="0.2">
      <c r="C55" t="s">
        <v>666</v>
      </c>
      <c r="D55">
        <v>5.3550000000000004</v>
      </c>
      <c r="E55">
        <v>7.4539999999999997</v>
      </c>
      <c r="L55" t="s">
        <v>666</v>
      </c>
      <c r="M55">
        <v>5.359</v>
      </c>
      <c r="N55">
        <v>7.4610000000000003</v>
      </c>
      <c r="P55">
        <f t="shared" si="0"/>
        <v>3.9999999999995595E-3</v>
      </c>
      <c r="Q55">
        <f t="shared" si="0"/>
        <v>7.0000000000005613E-3</v>
      </c>
    </row>
    <row r="56" spans="3:17" x14ac:dyDescent="0.2">
      <c r="C56" t="s">
        <v>667</v>
      </c>
      <c r="D56">
        <v>5.7560000000000002</v>
      </c>
      <c r="E56">
        <v>7.99</v>
      </c>
      <c r="L56" t="s">
        <v>667</v>
      </c>
      <c r="M56">
        <v>5.7549999999999999</v>
      </c>
      <c r="N56">
        <v>7.99</v>
      </c>
      <c r="P56">
        <f t="shared" si="0"/>
        <v>1.000000000000334E-3</v>
      </c>
      <c r="Q56">
        <f t="shared" si="0"/>
        <v>0</v>
      </c>
    </row>
    <row r="57" spans="3:17" x14ac:dyDescent="0.2">
      <c r="C57" t="s">
        <v>668</v>
      </c>
      <c r="D57">
        <v>5.9039999999999999</v>
      </c>
      <c r="E57">
        <v>7.9429999999999996</v>
      </c>
      <c r="L57" t="s">
        <v>668</v>
      </c>
      <c r="M57">
        <v>5.8959999999999999</v>
      </c>
      <c r="N57">
        <v>7.9429999999999996</v>
      </c>
      <c r="P57">
        <f t="shared" si="0"/>
        <v>8.0000000000000071E-3</v>
      </c>
      <c r="Q57">
        <f t="shared" si="0"/>
        <v>0</v>
      </c>
    </row>
    <row r="58" spans="3:17" x14ac:dyDescent="0.2">
      <c r="C58" t="s">
        <v>669</v>
      </c>
      <c r="D58">
        <v>5.4480000000000004</v>
      </c>
      <c r="E58">
        <v>7.7089999999999996</v>
      </c>
      <c r="L58" t="s">
        <v>669</v>
      </c>
      <c r="M58">
        <v>5.4580000000000002</v>
      </c>
      <c r="N58">
        <v>7.7140000000000004</v>
      </c>
      <c r="P58">
        <f t="shared" si="0"/>
        <v>9.9999999999997868E-3</v>
      </c>
      <c r="Q58">
        <f t="shared" si="0"/>
        <v>5.0000000000007816E-3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D9BE93-152D-9F41-8B2C-1AE40A517CE4}">
  <dimension ref="A1:Y47"/>
  <sheetViews>
    <sheetView workbookViewId="0">
      <selection sqref="A1:XFD1048576"/>
    </sheetView>
  </sheetViews>
  <sheetFormatPr baseColWidth="10" defaultRowHeight="16" x14ac:dyDescent="0.2"/>
  <sheetData>
    <row r="1" spans="1:25" x14ac:dyDescent="0.2">
      <c r="A1" t="s">
        <v>695</v>
      </c>
      <c r="C1" t="s">
        <v>696</v>
      </c>
      <c r="J1" t="s">
        <v>697</v>
      </c>
      <c r="V1" t="s">
        <v>540</v>
      </c>
    </row>
    <row r="2" spans="1:25" x14ac:dyDescent="0.2">
      <c r="A2" t="s">
        <v>467</v>
      </c>
      <c r="C2" t="s">
        <v>619</v>
      </c>
      <c r="D2" t="s">
        <v>620</v>
      </c>
      <c r="E2" t="s">
        <v>621</v>
      </c>
      <c r="F2" t="s">
        <v>622</v>
      </c>
      <c r="G2" t="s">
        <v>623</v>
      </c>
      <c r="H2" t="s">
        <v>624</v>
      </c>
      <c r="J2" t="s">
        <v>619</v>
      </c>
      <c r="K2" t="s">
        <v>620</v>
      </c>
      <c r="L2" t="s">
        <v>621</v>
      </c>
      <c r="M2" t="s">
        <v>622</v>
      </c>
      <c r="N2" t="s">
        <v>623</v>
      </c>
      <c r="O2" t="s">
        <v>624</v>
      </c>
    </row>
    <row r="3" spans="1:25" x14ac:dyDescent="0.2">
      <c r="A3" s="18" t="s">
        <v>488</v>
      </c>
      <c r="R3" t="s">
        <v>481</v>
      </c>
      <c r="S3" t="s">
        <v>483</v>
      </c>
      <c r="T3" t="s">
        <v>484</v>
      </c>
      <c r="W3" t="s">
        <v>481</v>
      </c>
      <c r="X3" t="s">
        <v>483</v>
      </c>
      <c r="Y3" t="s">
        <v>484</v>
      </c>
    </row>
    <row r="4" spans="1:25" x14ac:dyDescent="0.2">
      <c r="A4" t="s">
        <v>698</v>
      </c>
      <c r="C4" t="s">
        <v>641</v>
      </c>
      <c r="D4" t="s">
        <v>468</v>
      </c>
      <c r="E4" t="s">
        <v>630</v>
      </c>
      <c r="F4">
        <v>13.33</v>
      </c>
      <c r="G4">
        <v>1E-3</v>
      </c>
      <c r="H4">
        <v>3</v>
      </c>
      <c r="J4" t="s">
        <v>641</v>
      </c>
      <c r="K4" t="s">
        <v>468</v>
      </c>
      <c r="L4" t="s">
        <v>630</v>
      </c>
      <c r="M4">
        <v>13.333</v>
      </c>
      <c r="N4">
        <v>7.0000000000000001E-3</v>
      </c>
      <c r="O4">
        <v>2</v>
      </c>
      <c r="Q4" t="s">
        <v>641</v>
      </c>
      <c r="R4">
        <f>ABS(M4-F4)</f>
        <v>3.0000000000001137E-3</v>
      </c>
      <c r="V4" s="22" t="s">
        <v>639</v>
      </c>
    </row>
    <row r="5" spans="1:25" x14ac:dyDescent="0.2">
      <c r="C5" t="s">
        <v>642</v>
      </c>
      <c r="D5" t="s">
        <v>468</v>
      </c>
      <c r="E5" t="s">
        <v>630</v>
      </c>
      <c r="F5">
        <v>12.087999999999999</v>
      </c>
      <c r="G5">
        <v>0</v>
      </c>
      <c r="H5">
        <v>3</v>
      </c>
      <c r="J5" t="s">
        <v>642</v>
      </c>
      <c r="K5" t="s">
        <v>468</v>
      </c>
      <c r="L5" t="s">
        <v>630</v>
      </c>
      <c r="M5">
        <v>11.952999999999999</v>
      </c>
      <c r="N5">
        <v>3.0000000000000001E-3</v>
      </c>
      <c r="O5">
        <v>2</v>
      </c>
      <c r="Q5" s="19" t="s">
        <v>642</v>
      </c>
      <c r="R5" s="19">
        <f>ABS(M5-F5)</f>
        <v>0.13499999999999979</v>
      </c>
      <c r="V5" t="s">
        <v>641</v>
      </c>
      <c r="W5">
        <v>3.0000000000001137E-3</v>
      </c>
    </row>
    <row r="6" spans="1:25" x14ac:dyDescent="0.2">
      <c r="C6" t="s">
        <v>645</v>
      </c>
      <c r="D6" t="s">
        <v>470</v>
      </c>
      <c r="E6" t="s">
        <v>630</v>
      </c>
      <c r="F6">
        <v>7.7009999999999996</v>
      </c>
      <c r="G6">
        <v>0</v>
      </c>
      <c r="H6">
        <v>1</v>
      </c>
      <c r="J6" t="s">
        <v>645</v>
      </c>
      <c r="K6" t="s">
        <v>470</v>
      </c>
      <c r="L6" t="s">
        <v>630</v>
      </c>
      <c r="M6">
        <v>7.7290000000000001</v>
      </c>
      <c r="N6">
        <v>0</v>
      </c>
      <c r="O6">
        <v>1</v>
      </c>
      <c r="Q6" t="s">
        <v>645</v>
      </c>
      <c r="S6">
        <f>ABS(M6-F6)</f>
        <v>2.8000000000000469E-2</v>
      </c>
      <c r="V6" s="22" t="s">
        <v>640</v>
      </c>
    </row>
    <row r="7" spans="1:25" x14ac:dyDescent="0.2">
      <c r="C7" t="s">
        <v>643</v>
      </c>
      <c r="D7" t="s">
        <v>473</v>
      </c>
      <c r="E7" t="s">
        <v>630</v>
      </c>
      <c r="F7">
        <v>13.978</v>
      </c>
      <c r="G7">
        <v>7.0000000000000001E-3</v>
      </c>
      <c r="H7">
        <v>5</v>
      </c>
      <c r="J7" t="s">
        <v>643</v>
      </c>
      <c r="K7" t="s">
        <v>473</v>
      </c>
      <c r="L7" t="s">
        <v>630</v>
      </c>
      <c r="M7">
        <v>14.132</v>
      </c>
      <c r="N7">
        <v>5.0000000000000001E-3</v>
      </c>
      <c r="O7">
        <v>3</v>
      </c>
      <c r="Q7" s="19" t="s">
        <v>643</v>
      </c>
      <c r="T7" s="19">
        <f>ABS(M7-F7)</f>
        <v>0.15399999999999991</v>
      </c>
      <c r="V7" s="25" t="s">
        <v>642</v>
      </c>
      <c r="W7" s="25">
        <v>0.13499999999999979</v>
      </c>
    </row>
    <row r="8" spans="1:25" x14ac:dyDescent="0.2">
      <c r="C8" t="s">
        <v>646</v>
      </c>
      <c r="D8" t="s">
        <v>473</v>
      </c>
      <c r="E8" t="s">
        <v>630</v>
      </c>
      <c r="F8">
        <v>14.029</v>
      </c>
      <c r="G8">
        <v>7.0000000000000001E-3</v>
      </c>
      <c r="H8">
        <v>2</v>
      </c>
      <c r="Q8" t="s">
        <v>646</v>
      </c>
      <c r="V8" t="s">
        <v>645</v>
      </c>
      <c r="X8">
        <v>2.8000000000000469E-2</v>
      </c>
    </row>
    <row r="9" spans="1:25" x14ac:dyDescent="0.2">
      <c r="C9" t="s">
        <v>599</v>
      </c>
      <c r="D9" t="s">
        <v>468</v>
      </c>
      <c r="E9" t="s">
        <v>630</v>
      </c>
      <c r="F9">
        <v>12.125999999999999</v>
      </c>
      <c r="G9">
        <v>3.0000000000000001E-3</v>
      </c>
      <c r="H9">
        <v>3</v>
      </c>
      <c r="J9" t="s">
        <v>599</v>
      </c>
      <c r="K9" t="s">
        <v>468</v>
      </c>
      <c r="L9" t="s">
        <v>630</v>
      </c>
      <c r="M9">
        <v>12.127000000000001</v>
      </c>
      <c r="N9">
        <v>1E-3</v>
      </c>
      <c r="O9">
        <v>2</v>
      </c>
      <c r="Q9" t="s">
        <v>599</v>
      </c>
      <c r="R9">
        <f>ABS(M9-F9)</f>
        <v>1.0000000000012221E-3</v>
      </c>
      <c r="V9" s="25" t="s">
        <v>643</v>
      </c>
      <c r="Y9" s="25">
        <v>0.15399999999999991</v>
      </c>
    </row>
    <row r="10" spans="1:25" x14ac:dyDescent="0.2">
      <c r="C10" t="s">
        <v>601</v>
      </c>
      <c r="D10" t="s">
        <v>470</v>
      </c>
      <c r="E10" t="s">
        <v>630</v>
      </c>
      <c r="F10">
        <v>7.6619999999999999</v>
      </c>
      <c r="G10">
        <v>0</v>
      </c>
      <c r="H10">
        <v>1</v>
      </c>
      <c r="J10" t="s">
        <v>601</v>
      </c>
      <c r="K10" t="s">
        <v>470</v>
      </c>
      <c r="L10" t="s">
        <v>630</v>
      </c>
      <c r="M10">
        <v>7.665</v>
      </c>
      <c r="N10">
        <v>0</v>
      </c>
      <c r="O10">
        <v>1</v>
      </c>
      <c r="Q10" t="s">
        <v>601</v>
      </c>
      <c r="S10">
        <f>ABS(M10-F10)</f>
        <v>3.0000000000001137E-3</v>
      </c>
      <c r="V10" s="22" t="s">
        <v>644</v>
      </c>
      <c r="Y10" s="25"/>
    </row>
    <row r="11" spans="1:25" x14ac:dyDescent="0.2">
      <c r="C11" t="s">
        <v>549</v>
      </c>
      <c r="D11" t="s">
        <v>468</v>
      </c>
      <c r="E11" t="s">
        <v>630</v>
      </c>
      <c r="F11">
        <v>12.695</v>
      </c>
      <c r="G11">
        <v>0</v>
      </c>
      <c r="H11">
        <v>3</v>
      </c>
      <c r="J11" t="s">
        <v>549</v>
      </c>
      <c r="K11" t="s">
        <v>468</v>
      </c>
      <c r="L11" t="s">
        <v>630</v>
      </c>
      <c r="M11">
        <v>12.688000000000001</v>
      </c>
      <c r="N11">
        <v>3.0000000000000001E-3</v>
      </c>
      <c r="O11">
        <v>3</v>
      </c>
      <c r="Q11" t="s">
        <v>549</v>
      </c>
      <c r="R11">
        <f>ABS(M11-F11)</f>
        <v>6.9999999999996732E-3</v>
      </c>
      <c r="V11" s="22" t="s">
        <v>646</v>
      </c>
    </row>
    <row r="12" spans="1:25" x14ac:dyDescent="0.2">
      <c r="C12" t="s">
        <v>550</v>
      </c>
      <c r="D12" t="s">
        <v>473</v>
      </c>
      <c r="E12" t="s">
        <v>630</v>
      </c>
      <c r="F12">
        <v>14.12</v>
      </c>
      <c r="G12">
        <v>5.0000000000000001E-3</v>
      </c>
      <c r="H12">
        <v>5</v>
      </c>
      <c r="J12" t="s">
        <v>550</v>
      </c>
      <c r="K12" t="s">
        <v>473</v>
      </c>
      <c r="L12" t="s">
        <v>630</v>
      </c>
      <c r="M12">
        <v>14.090999999999999</v>
      </c>
      <c r="N12">
        <v>7.0000000000000001E-3</v>
      </c>
      <c r="O12">
        <v>4</v>
      </c>
      <c r="Q12" t="s">
        <v>550</v>
      </c>
      <c r="T12">
        <f>ABS(M12-F12)</f>
        <v>2.8999999999999915E-2</v>
      </c>
      <c r="V12" s="22" t="s">
        <v>600</v>
      </c>
    </row>
    <row r="13" spans="1:25" x14ac:dyDescent="0.2">
      <c r="C13" t="s">
        <v>498</v>
      </c>
      <c r="D13" t="s">
        <v>468</v>
      </c>
      <c r="E13" t="s">
        <v>630</v>
      </c>
      <c r="F13">
        <v>12.467000000000001</v>
      </c>
      <c r="G13">
        <v>2E-3</v>
      </c>
      <c r="H13">
        <v>3</v>
      </c>
      <c r="J13" t="s">
        <v>498</v>
      </c>
      <c r="K13" t="s">
        <v>468</v>
      </c>
      <c r="L13" t="s">
        <v>630</v>
      </c>
      <c r="M13">
        <v>12.590999999999999</v>
      </c>
      <c r="N13">
        <v>0</v>
      </c>
      <c r="O13">
        <v>2</v>
      </c>
      <c r="Q13" s="19" t="s">
        <v>498</v>
      </c>
      <c r="R13" s="19">
        <f>ABS(M13-F13)</f>
        <v>0.12399999999999878</v>
      </c>
      <c r="V13" s="22" t="s">
        <v>602</v>
      </c>
    </row>
    <row r="14" spans="1:25" x14ac:dyDescent="0.2">
      <c r="C14" t="s">
        <v>499</v>
      </c>
      <c r="D14" t="s">
        <v>470</v>
      </c>
      <c r="E14" t="s">
        <v>630</v>
      </c>
      <c r="F14">
        <v>7.7649999999999997</v>
      </c>
      <c r="G14">
        <v>0</v>
      </c>
      <c r="H14">
        <v>1</v>
      </c>
      <c r="J14" t="s">
        <v>499</v>
      </c>
      <c r="K14" t="s">
        <v>470</v>
      </c>
      <c r="L14" t="s">
        <v>630</v>
      </c>
      <c r="M14">
        <v>7.7359999999999998</v>
      </c>
      <c r="N14">
        <v>0</v>
      </c>
      <c r="O14">
        <v>1</v>
      </c>
      <c r="Q14" t="s">
        <v>499</v>
      </c>
      <c r="S14">
        <f>ABS(M14-F14)</f>
        <v>2.8999999999999915E-2</v>
      </c>
      <c r="V14" s="22" t="s">
        <v>603</v>
      </c>
    </row>
    <row r="15" spans="1:25" x14ac:dyDescent="0.2">
      <c r="C15" t="s">
        <v>500</v>
      </c>
      <c r="D15" t="s">
        <v>473</v>
      </c>
      <c r="E15" t="s">
        <v>630</v>
      </c>
      <c r="F15">
        <v>14.211</v>
      </c>
      <c r="G15">
        <v>1E-3</v>
      </c>
      <c r="H15">
        <v>5</v>
      </c>
      <c r="J15" t="s">
        <v>500</v>
      </c>
      <c r="K15" t="s">
        <v>473</v>
      </c>
      <c r="L15" t="s">
        <v>630</v>
      </c>
      <c r="M15">
        <v>14.231999999999999</v>
      </c>
      <c r="N15">
        <v>1.0999999999999999E-2</v>
      </c>
      <c r="O15">
        <v>3</v>
      </c>
      <c r="Q15" t="s">
        <v>500</v>
      </c>
      <c r="T15">
        <f>ABS(M15-F15)</f>
        <v>2.0999999999999019E-2</v>
      </c>
      <c r="V15" s="22" t="s">
        <v>604</v>
      </c>
    </row>
    <row r="16" spans="1:25" x14ac:dyDescent="0.2">
      <c r="C16" t="s">
        <v>502</v>
      </c>
      <c r="D16" t="s">
        <v>468</v>
      </c>
      <c r="E16" t="s">
        <v>630</v>
      </c>
      <c r="F16">
        <v>12.787000000000001</v>
      </c>
      <c r="G16">
        <v>1E-3</v>
      </c>
      <c r="H16">
        <v>3</v>
      </c>
      <c r="J16" t="s">
        <v>502</v>
      </c>
      <c r="K16" t="s">
        <v>468</v>
      </c>
      <c r="L16" t="s">
        <v>630</v>
      </c>
      <c r="M16">
        <v>12.805</v>
      </c>
      <c r="N16">
        <v>5.0000000000000001E-3</v>
      </c>
      <c r="O16">
        <v>2</v>
      </c>
      <c r="Q16" t="s">
        <v>502</v>
      </c>
      <c r="R16">
        <f>ABS(M16-F16)</f>
        <v>1.7999999999998906E-2</v>
      </c>
      <c r="V16" s="22" t="s">
        <v>605</v>
      </c>
    </row>
    <row r="17" spans="17:25" x14ac:dyDescent="0.2">
      <c r="V17" s="22" t="s">
        <v>606</v>
      </c>
    </row>
    <row r="18" spans="17:25" x14ac:dyDescent="0.2">
      <c r="Q18" t="s">
        <v>522</v>
      </c>
      <c r="R18">
        <f>AVERAGE(R4:T16)</f>
        <v>4.5999999999999819E-2</v>
      </c>
      <c r="V18" t="s">
        <v>599</v>
      </c>
      <c r="W18">
        <v>1.0000000000012221E-3</v>
      </c>
    </row>
    <row r="19" spans="17:25" x14ac:dyDescent="0.2">
      <c r="Q19" t="s">
        <v>523</v>
      </c>
      <c r="R19">
        <f>STDEV(R4:T16)</f>
        <v>5.6587823939269796E-2</v>
      </c>
      <c r="V19" t="s">
        <v>601</v>
      </c>
      <c r="X19">
        <v>3.0000000000001137E-3</v>
      </c>
    </row>
    <row r="20" spans="17:25" x14ac:dyDescent="0.2">
      <c r="Q20" t="s">
        <v>524</v>
      </c>
      <c r="R20">
        <f>R18+R19</f>
        <v>0.10258782393926962</v>
      </c>
      <c r="V20" s="22" t="s">
        <v>607</v>
      </c>
    </row>
    <row r="21" spans="17:25" x14ac:dyDescent="0.2">
      <c r="Q21" t="s">
        <v>525</v>
      </c>
      <c r="R21">
        <f>R18+0.5*R19</f>
        <v>7.4293911969634724E-2</v>
      </c>
      <c r="V21" s="22" t="s">
        <v>584</v>
      </c>
    </row>
    <row r="22" spans="17:25" x14ac:dyDescent="0.2">
      <c r="V22" s="22" t="s">
        <v>585</v>
      </c>
    </row>
    <row r="23" spans="17:25" x14ac:dyDescent="0.2">
      <c r="V23" s="22" t="s">
        <v>546</v>
      </c>
    </row>
    <row r="24" spans="17:25" x14ac:dyDescent="0.2">
      <c r="V24" s="22" t="s">
        <v>547</v>
      </c>
    </row>
    <row r="25" spans="17:25" x14ac:dyDescent="0.2">
      <c r="V25" t="s">
        <v>549</v>
      </c>
      <c r="W25">
        <v>6.9999999999996732E-3</v>
      </c>
    </row>
    <row r="26" spans="17:25" x14ac:dyDescent="0.2">
      <c r="V26" t="s">
        <v>550</v>
      </c>
      <c r="Y26">
        <v>2.8999999999999915E-2</v>
      </c>
    </row>
    <row r="27" spans="17:25" x14ac:dyDescent="0.2">
      <c r="V27" s="22" t="s">
        <v>551</v>
      </c>
    </row>
    <row r="28" spans="17:25" x14ac:dyDescent="0.2">
      <c r="V28" s="22" t="s">
        <v>552</v>
      </c>
    </row>
    <row r="29" spans="17:25" x14ac:dyDescent="0.2">
      <c r="V29" s="22" t="s">
        <v>553</v>
      </c>
    </row>
    <row r="30" spans="17:25" x14ac:dyDescent="0.2">
      <c r="V30" s="22" t="s">
        <v>699</v>
      </c>
    </row>
    <row r="31" spans="17:25" x14ac:dyDescent="0.2">
      <c r="V31" s="22" t="s">
        <v>493</v>
      </c>
    </row>
    <row r="32" spans="17:25" x14ac:dyDescent="0.2">
      <c r="V32" s="22" t="s">
        <v>494</v>
      </c>
    </row>
    <row r="33" spans="22:25" x14ac:dyDescent="0.2">
      <c r="V33" s="22" t="s">
        <v>495</v>
      </c>
    </row>
    <row r="34" spans="22:25" x14ac:dyDescent="0.2">
      <c r="V34" s="22" t="s">
        <v>496</v>
      </c>
    </row>
    <row r="35" spans="22:25" x14ac:dyDescent="0.2">
      <c r="V35" s="22" t="s">
        <v>497</v>
      </c>
    </row>
    <row r="36" spans="22:25" x14ac:dyDescent="0.2">
      <c r="V36" s="25" t="s">
        <v>498</v>
      </c>
      <c r="W36" s="25">
        <v>0.12399999999999878</v>
      </c>
    </row>
    <row r="37" spans="22:25" x14ac:dyDescent="0.2">
      <c r="V37" t="s">
        <v>499</v>
      </c>
      <c r="X37">
        <v>2.8999999999999915E-2</v>
      </c>
    </row>
    <row r="38" spans="22:25" x14ac:dyDescent="0.2">
      <c r="V38" t="s">
        <v>500</v>
      </c>
      <c r="Y38">
        <v>2.0999999999999019E-2</v>
      </c>
    </row>
    <row r="39" spans="22:25" x14ac:dyDescent="0.2">
      <c r="V39" s="22" t="s">
        <v>501</v>
      </c>
    </row>
    <row r="40" spans="22:25" x14ac:dyDescent="0.2">
      <c r="V40" t="s">
        <v>502</v>
      </c>
      <c r="W40">
        <v>1.7999999999998906E-2</v>
      </c>
    </row>
    <row r="41" spans="22:25" x14ac:dyDescent="0.2">
      <c r="V41" s="22" t="s">
        <v>503</v>
      </c>
    </row>
    <row r="42" spans="22:25" x14ac:dyDescent="0.2">
      <c r="V42" s="22" t="s">
        <v>504</v>
      </c>
    </row>
    <row r="44" spans="22:25" x14ac:dyDescent="0.2">
      <c r="V44" t="s">
        <v>522</v>
      </c>
      <c r="W44">
        <v>4.5999999999999819E-2</v>
      </c>
    </row>
    <row r="45" spans="22:25" x14ac:dyDescent="0.2">
      <c r="V45" t="s">
        <v>523</v>
      </c>
      <c r="W45">
        <v>5.6587823939269796E-2</v>
      </c>
    </row>
    <row r="46" spans="22:25" x14ac:dyDescent="0.2">
      <c r="V46" t="s">
        <v>524</v>
      </c>
      <c r="W46">
        <v>0.10258782393926962</v>
      </c>
    </row>
    <row r="47" spans="22:25" x14ac:dyDescent="0.2">
      <c r="V47" t="s">
        <v>525</v>
      </c>
      <c r="W47">
        <v>7.4293911969634724E-2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FB373F-28FA-7F48-93FD-29BC62E16506}">
  <dimension ref="B1:AC117"/>
  <sheetViews>
    <sheetView workbookViewId="0">
      <selection activeCell="F1" sqref="F1"/>
    </sheetView>
  </sheetViews>
  <sheetFormatPr baseColWidth="10" defaultRowHeight="16" x14ac:dyDescent="0.2"/>
  <cols>
    <col min="21" max="29" width="10.83203125" style="3"/>
  </cols>
  <sheetData>
    <row r="1" spans="2:29" x14ac:dyDescent="0.2">
      <c r="B1" s="8" t="s">
        <v>143</v>
      </c>
      <c r="F1" s="8" t="s">
        <v>258</v>
      </c>
      <c r="O1" t="s">
        <v>5</v>
      </c>
      <c r="P1" t="s">
        <v>6</v>
      </c>
      <c r="Q1" t="s">
        <v>139</v>
      </c>
      <c r="R1" t="s">
        <v>6</v>
      </c>
      <c r="S1" t="s">
        <v>4</v>
      </c>
      <c r="U1" s="3" t="s">
        <v>148</v>
      </c>
      <c r="X1" s="4" t="s">
        <v>149</v>
      </c>
      <c r="Y1" s="5" t="s">
        <v>150</v>
      </c>
      <c r="AA1" s="3" t="s">
        <v>0</v>
      </c>
      <c r="AC1" s="3" t="s">
        <v>150</v>
      </c>
    </row>
    <row r="2" spans="2:29" x14ac:dyDescent="0.2">
      <c r="B2" t="s">
        <v>0</v>
      </c>
      <c r="C2" t="s">
        <v>1</v>
      </c>
      <c r="D2" t="s">
        <v>2</v>
      </c>
      <c r="F2" t="s">
        <v>0</v>
      </c>
      <c r="G2" t="s">
        <v>1</v>
      </c>
      <c r="H2" t="s">
        <v>2</v>
      </c>
      <c r="J2" t="s">
        <v>3</v>
      </c>
      <c r="K2" t="s">
        <v>145</v>
      </c>
      <c r="M2" t="s">
        <v>4</v>
      </c>
      <c r="Q2">
        <v>142</v>
      </c>
    </row>
    <row r="3" spans="2:29" x14ac:dyDescent="0.2">
      <c r="Q3">
        <v>143</v>
      </c>
    </row>
    <row r="4" spans="2:29" x14ac:dyDescent="0.2">
      <c r="B4" t="s">
        <v>7</v>
      </c>
      <c r="C4">
        <v>121.706</v>
      </c>
      <c r="D4">
        <v>8.5389999999999997</v>
      </c>
      <c r="F4" t="s">
        <v>7</v>
      </c>
      <c r="G4">
        <v>121.648</v>
      </c>
      <c r="H4">
        <v>8.5340000000000007</v>
      </c>
      <c r="J4">
        <f t="shared" ref="J4:K10" si="0">G4-C4</f>
        <v>-5.8000000000006935E-2</v>
      </c>
      <c r="K4">
        <f t="shared" si="0"/>
        <v>-4.9999999999990052E-3</v>
      </c>
      <c r="M4">
        <f>SQRT(0.152*J4^2+K4^2)</f>
        <v>2.3158756443300496E-2</v>
      </c>
      <c r="O4" t="s">
        <v>8</v>
      </c>
      <c r="P4">
        <v>144</v>
      </c>
      <c r="Q4">
        <v>144</v>
      </c>
      <c r="R4">
        <v>144</v>
      </c>
      <c r="S4">
        <v>2.3158756443300496E-2</v>
      </c>
      <c r="U4" s="3">
        <v>0.92328159612736715</v>
      </c>
      <c r="W4" s="3" t="s">
        <v>7</v>
      </c>
      <c r="X4" s="3">
        <v>0.92328159612736715</v>
      </c>
      <c r="Y4" s="3">
        <v>0.67688470978839088</v>
      </c>
      <c r="AA4" s="3" t="s">
        <v>151</v>
      </c>
      <c r="AB4" s="3" t="s">
        <v>7</v>
      </c>
      <c r="AC4" s="3">
        <v>0.67688470978839088</v>
      </c>
    </row>
    <row r="5" spans="2:29" x14ac:dyDescent="0.2">
      <c r="B5" t="s">
        <v>9</v>
      </c>
      <c r="C5">
        <v>121.822</v>
      </c>
      <c r="D5">
        <v>8.4659999999999993</v>
      </c>
      <c r="F5" t="s">
        <v>9</v>
      </c>
      <c r="G5">
        <v>121.822</v>
      </c>
      <c r="H5">
        <v>8.4659999999999993</v>
      </c>
      <c r="J5">
        <f t="shared" si="0"/>
        <v>0</v>
      </c>
      <c r="K5">
        <f t="shared" si="0"/>
        <v>0</v>
      </c>
      <c r="M5">
        <f t="shared" ref="M5:M68" si="1">SQRT(0.152*J5^2+K5^2)</f>
        <v>0</v>
      </c>
      <c r="O5" t="s">
        <v>8</v>
      </c>
      <c r="P5">
        <v>145</v>
      </c>
      <c r="Q5">
        <v>145</v>
      </c>
      <c r="R5">
        <v>145</v>
      </c>
      <c r="S5">
        <v>0</v>
      </c>
      <c r="U5" s="3">
        <v>0.7102929707149368</v>
      </c>
      <c r="W5" s="3" t="s">
        <v>9</v>
      </c>
      <c r="X5" s="3">
        <v>0.7102929707149368</v>
      </c>
      <c r="Y5" s="3">
        <v>0.52073652649823776</v>
      </c>
      <c r="AA5" s="3" t="s">
        <v>152</v>
      </c>
      <c r="AB5" s="3" t="s">
        <v>9</v>
      </c>
      <c r="AC5" s="3">
        <v>0.52073652649823776</v>
      </c>
    </row>
    <row r="6" spans="2:29" x14ac:dyDescent="0.2">
      <c r="B6" t="s">
        <v>10</v>
      </c>
      <c r="C6">
        <v>122.435</v>
      </c>
      <c r="D6">
        <v>8.3870000000000005</v>
      </c>
      <c r="F6" t="s">
        <v>10</v>
      </c>
      <c r="G6">
        <v>122.568</v>
      </c>
      <c r="H6">
        <v>8.4060000000000006</v>
      </c>
      <c r="J6">
        <f t="shared" si="0"/>
        <v>0.13299999999999557</v>
      </c>
      <c r="K6">
        <f t="shared" si="0"/>
        <v>1.9000000000000128E-2</v>
      </c>
      <c r="M6">
        <f t="shared" si="1"/>
        <v>5.5224342458736669E-2</v>
      </c>
      <c r="O6" t="s">
        <v>11</v>
      </c>
      <c r="P6">
        <v>146</v>
      </c>
      <c r="Q6">
        <v>146</v>
      </c>
      <c r="R6">
        <v>146</v>
      </c>
      <c r="S6">
        <v>5.5224342458736669E-2</v>
      </c>
      <c r="U6" s="3">
        <v>0.94108496180158197</v>
      </c>
      <c r="W6" s="3" t="s">
        <v>10</v>
      </c>
      <c r="X6" s="3">
        <v>0.94108496180158197</v>
      </c>
      <c r="Y6" s="3">
        <v>0.68993687725083541</v>
      </c>
      <c r="AA6" s="3" t="s">
        <v>153</v>
      </c>
      <c r="AB6" s="3" t="s">
        <v>10</v>
      </c>
      <c r="AC6" s="3">
        <v>0.68993687725083541</v>
      </c>
    </row>
    <row r="7" spans="2:29" x14ac:dyDescent="0.2">
      <c r="B7" t="s">
        <v>12</v>
      </c>
      <c r="C7">
        <v>121.64</v>
      </c>
      <c r="D7">
        <v>8.4700000000000006</v>
      </c>
      <c r="F7" t="s">
        <v>12</v>
      </c>
      <c r="G7">
        <v>122.027</v>
      </c>
      <c r="H7">
        <v>8.5239999999999991</v>
      </c>
      <c r="J7">
        <f t="shared" si="0"/>
        <v>0.38700000000000045</v>
      </c>
      <c r="K7">
        <f t="shared" si="0"/>
        <v>5.3999999999998494E-2</v>
      </c>
      <c r="M7">
        <f t="shared" si="1"/>
        <v>0.16025257564232748</v>
      </c>
      <c r="O7" t="s">
        <v>8</v>
      </c>
      <c r="P7">
        <v>147</v>
      </c>
      <c r="Q7">
        <v>147</v>
      </c>
      <c r="R7">
        <v>147</v>
      </c>
      <c r="S7">
        <v>0.16025257564232748</v>
      </c>
      <c r="U7" s="3">
        <v>0.7390752050596</v>
      </c>
      <c r="W7" s="3" t="s">
        <v>12</v>
      </c>
      <c r="X7" s="3">
        <v>0.7390752050596</v>
      </c>
      <c r="Y7" s="3">
        <v>0.54183762330680152</v>
      </c>
      <c r="AA7" s="3" t="s">
        <v>154</v>
      </c>
      <c r="AB7" s="3" t="s">
        <v>12</v>
      </c>
      <c r="AC7" s="3">
        <v>0.54183762330680152</v>
      </c>
    </row>
    <row r="8" spans="2:29" x14ac:dyDescent="0.2">
      <c r="B8" t="s">
        <v>13</v>
      </c>
      <c r="C8">
        <v>123.89700000000001</v>
      </c>
      <c r="D8">
        <v>8.3260000000000005</v>
      </c>
      <c r="F8" t="s">
        <v>13</v>
      </c>
      <c r="G8">
        <v>123.854</v>
      </c>
      <c r="H8">
        <v>8.34</v>
      </c>
      <c r="J8">
        <f t="shared" si="0"/>
        <v>-4.3000000000006366E-2</v>
      </c>
      <c r="K8">
        <f t="shared" si="0"/>
        <v>1.3999999999999346E-2</v>
      </c>
      <c r="M8">
        <f t="shared" si="1"/>
        <v>2.1841428524711128E-2</v>
      </c>
      <c r="O8" t="s">
        <v>14</v>
      </c>
      <c r="P8">
        <v>148</v>
      </c>
      <c r="Q8">
        <v>148</v>
      </c>
      <c r="R8">
        <v>148</v>
      </c>
      <c r="S8">
        <v>2.1841428524711128E-2</v>
      </c>
      <c r="U8" s="3">
        <v>0.74416504615499379</v>
      </c>
      <c r="W8" s="3" t="s">
        <v>13</v>
      </c>
      <c r="X8" s="3">
        <v>0.74416504615499379</v>
      </c>
      <c r="Y8" s="3">
        <v>0.54556913450249245</v>
      </c>
      <c r="AA8" s="3" t="s">
        <v>155</v>
      </c>
      <c r="AB8" s="3" t="s">
        <v>13</v>
      </c>
      <c r="AC8" s="3">
        <v>0.54556913450249245</v>
      </c>
    </row>
    <row r="9" spans="2:29" x14ac:dyDescent="0.2">
      <c r="B9" t="s">
        <v>15</v>
      </c>
      <c r="C9">
        <v>109.608</v>
      </c>
      <c r="D9">
        <v>8.4220000000000006</v>
      </c>
      <c r="F9" t="s">
        <v>15</v>
      </c>
      <c r="G9">
        <v>109.976</v>
      </c>
      <c r="H9">
        <v>8.4619999999999997</v>
      </c>
      <c r="J9">
        <f t="shared" si="0"/>
        <v>0.367999999999995</v>
      </c>
      <c r="K9">
        <f t="shared" si="0"/>
        <v>3.9999999999999147E-2</v>
      </c>
      <c r="M9">
        <f t="shared" si="1"/>
        <v>0.14894444601931073</v>
      </c>
      <c r="O9" t="s">
        <v>16</v>
      </c>
      <c r="P9">
        <v>149</v>
      </c>
      <c r="Q9">
        <v>149</v>
      </c>
      <c r="R9">
        <v>149</v>
      </c>
      <c r="S9">
        <v>0.14894444601931073</v>
      </c>
      <c r="U9" s="3">
        <v>0.50232336086860552</v>
      </c>
      <c r="W9" s="3" t="s">
        <v>15</v>
      </c>
      <c r="X9" s="3">
        <v>0.50232336086860552</v>
      </c>
      <c r="Y9" s="3">
        <v>0.36826793013923559</v>
      </c>
      <c r="AA9" s="3" t="s">
        <v>156</v>
      </c>
      <c r="AB9" s="3" t="s">
        <v>15</v>
      </c>
      <c r="AC9" s="3">
        <v>0.36826793013923559</v>
      </c>
    </row>
    <row r="10" spans="2:29" x14ac:dyDescent="0.2">
      <c r="B10" t="s">
        <v>17</v>
      </c>
      <c r="C10">
        <v>120.95</v>
      </c>
      <c r="D10">
        <v>8.1509999999999998</v>
      </c>
      <c r="F10" t="s">
        <v>17</v>
      </c>
      <c r="G10">
        <v>121.098</v>
      </c>
      <c r="H10">
        <v>8.1150000000000002</v>
      </c>
      <c r="J10">
        <f t="shared" si="0"/>
        <v>0.14799999999999613</v>
      </c>
      <c r="K10">
        <f t="shared" si="0"/>
        <v>-3.5999999999999588E-2</v>
      </c>
      <c r="M10">
        <f t="shared" si="1"/>
        <v>6.8010352153181769E-2</v>
      </c>
      <c r="O10" t="s">
        <v>18</v>
      </c>
      <c r="P10">
        <v>150</v>
      </c>
      <c r="Q10">
        <v>150</v>
      </c>
      <c r="R10">
        <v>150</v>
      </c>
      <c r="S10">
        <v>6.8010352153181769E-2</v>
      </c>
      <c r="U10" s="3">
        <v>0.45739829121216397</v>
      </c>
      <c r="W10" s="3" t="s">
        <v>17</v>
      </c>
      <c r="X10" s="3">
        <v>0.45739829121216397</v>
      </c>
      <c r="Y10" s="3">
        <v>0.33533204918571907</v>
      </c>
      <c r="AA10" s="3" t="s">
        <v>157</v>
      </c>
      <c r="AB10" s="3" t="s">
        <v>17</v>
      </c>
      <c r="AC10" s="3">
        <v>0.33533204918571907</v>
      </c>
    </row>
    <row r="11" spans="2:29" x14ac:dyDescent="0.2">
      <c r="B11" t="s">
        <v>19</v>
      </c>
      <c r="C11">
        <v>120.514</v>
      </c>
      <c r="D11">
        <v>8.4789999999999992</v>
      </c>
      <c r="O11" t="s">
        <v>18</v>
      </c>
      <c r="P11">
        <v>151</v>
      </c>
      <c r="Q11">
        <v>151</v>
      </c>
      <c r="R11">
        <v>151</v>
      </c>
      <c r="U11" s="3">
        <v>0</v>
      </c>
      <c r="W11" s="6" t="s">
        <v>19</v>
      </c>
      <c r="X11" s="3">
        <v>0</v>
      </c>
      <c r="Y11" s="3">
        <v>0</v>
      </c>
      <c r="AA11" s="3" t="s">
        <v>158</v>
      </c>
      <c r="AB11" s="6" t="s">
        <v>19</v>
      </c>
      <c r="AC11" s="3">
        <v>0</v>
      </c>
    </row>
    <row r="12" spans="2:29" x14ac:dyDescent="0.2">
      <c r="B12" t="s">
        <v>21</v>
      </c>
      <c r="C12">
        <v>122.401</v>
      </c>
      <c r="D12">
        <v>8.3559999999999999</v>
      </c>
      <c r="F12" t="s">
        <v>21</v>
      </c>
      <c r="G12">
        <v>123.91</v>
      </c>
      <c r="H12">
        <v>8.4130000000000003</v>
      </c>
      <c r="J12">
        <f>G12-C12</f>
        <v>1.5090000000000003</v>
      </c>
      <c r="K12">
        <f>H12-D12</f>
        <v>5.7000000000000384E-2</v>
      </c>
      <c r="M12">
        <f t="shared" si="1"/>
        <v>0.59107132564522213</v>
      </c>
      <c r="O12" t="s">
        <v>18</v>
      </c>
      <c r="P12">
        <v>152</v>
      </c>
      <c r="Q12">
        <v>152</v>
      </c>
      <c r="R12">
        <v>152</v>
      </c>
      <c r="S12">
        <v>0.59107132564522213</v>
      </c>
      <c r="U12" s="3">
        <v>0.20525395524997248</v>
      </c>
      <c r="W12" s="3" t="s">
        <v>21</v>
      </c>
      <c r="X12" s="3">
        <v>0.20525395524997248</v>
      </c>
      <c r="Y12" s="3">
        <v>0.15047767064245812</v>
      </c>
      <c r="AA12" s="3" t="s">
        <v>159</v>
      </c>
      <c r="AB12" s="3" t="s">
        <v>21</v>
      </c>
      <c r="AC12" s="3">
        <v>0.15047767064245812</v>
      </c>
    </row>
    <row r="13" spans="2:29" x14ac:dyDescent="0.2">
      <c r="B13" t="s">
        <v>22</v>
      </c>
      <c r="C13">
        <v>123.39100000000001</v>
      </c>
      <c r="D13">
        <v>8.5259999999999998</v>
      </c>
      <c r="O13" t="s">
        <v>11</v>
      </c>
      <c r="P13">
        <v>154</v>
      </c>
      <c r="Q13">
        <v>153</v>
      </c>
      <c r="U13" s="3">
        <v>0</v>
      </c>
    </row>
    <row r="14" spans="2:29" x14ac:dyDescent="0.2">
      <c r="B14" t="s">
        <v>24</v>
      </c>
      <c r="C14">
        <v>123.28400000000001</v>
      </c>
      <c r="D14">
        <v>8.5470000000000006</v>
      </c>
      <c r="O14" t="s">
        <v>11</v>
      </c>
      <c r="P14">
        <v>155</v>
      </c>
      <c r="Q14">
        <v>154</v>
      </c>
      <c r="R14">
        <v>154</v>
      </c>
      <c r="U14" s="3">
        <v>0</v>
      </c>
      <c r="W14" s="6" t="s">
        <v>22</v>
      </c>
      <c r="X14" s="3">
        <v>0</v>
      </c>
      <c r="Y14" s="3">
        <v>0</v>
      </c>
      <c r="AA14" s="3" t="s">
        <v>160</v>
      </c>
      <c r="AB14" s="6" t="s">
        <v>22</v>
      </c>
      <c r="AC14" s="3">
        <v>0</v>
      </c>
    </row>
    <row r="15" spans="2:29" x14ac:dyDescent="0.2">
      <c r="B15" t="s">
        <v>146</v>
      </c>
      <c r="C15">
        <v>124.152</v>
      </c>
      <c r="D15">
        <v>8.5169999999999995</v>
      </c>
      <c r="O15" t="s">
        <v>11</v>
      </c>
      <c r="P15">
        <v>156</v>
      </c>
      <c r="Q15">
        <v>155</v>
      </c>
      <c r="R15">
        <v>155</v>
      </c>
      <c r="U15" s="3">
        <v>0</v>
      </c>
      <c r="W15" s="6" t="s">
        <v>24</v>
      </c>
      <c r="X15" s="3">
        <v>0</v>
      </c>
      <c r="Y15" s="3">
        <v>0</v>
      </c>
      <c r="AA15" s="3" t="s">
        <v>161</v>
      </c>
      <c r="AB15" s="6" t="s">
        <v>24</v>
      </c>
      <c r="AC15" s="3">
        <v>0</v>
      </c>
    </row>
    <row r="16" spans="2:29" x14ac:dyDescent="0.2">
      <c r="B16" t="s">
        <v>26</v>
      </c>
      <c r="C16">
        <v>116.69499999999999</v>
      </c>
      <c r="D16">
        <v>8.4629999999999992</v>
      </c>
      <c r="O16" t="s">
        <v>27</v>
      </c>
      <c r="P16">
        <v>158</v>
      </c>
      <c r="Q16">
        <v>156</v>
      </c>
      <c r="R16">
        <v>156</v>
      </c>
      <c r="U16" s="3">
        <v>0</v>
      </c>
      <c r="AA16" s="3" t="s">
        <v>162</v>
      </c>
    </row>
    <row r="17" spans="2:29" x14ac:dyDescent="0.2">
      <c r="B17" t="s">
        <v>28</v>
      </c>
      <c r="C17">
        <v>123.703</v>
      </c>
      <c r="D17">
        <v>8.4670000000000005</v>
      </c>
      <c r="O17" t="s">
        <v>18</v>
      </c>
      <c r="P17">
        <v>159</v>
      </c>
      <c r="Q17" s="1">
        <v>157</v>
      </c>
      <c r="U17" s="3">
        <v>0</v>
      </c>
    </row>
    <row r="18" spans="2:29" x14ac:dyDescent="0.2">
      <c r="B18" t="s">
        <v>30</v>
      </c>
      <c r="C18">
        <v>122.974</v>
      </c>
      <c r="D18">
        <v>8.3019999999999996</v>
      </c>
      <c r="O18" t="s">
        <v>18</v>
      </c>
      <c r="P18">
        <v>160</v>
      </c>
      <c r="Q18">
        <v>158</v>
      </c>
      <c r="R18">
        <v>158</v>
      </c>
      <c r="U18" s="3">
        <v>0</v>
      </c>
      <c r="W18" s="3" t="s">
        <v>26</v>
      </c>
      <c r="X18" s="3">
        <v>0</v>
      </c>
      <c r="Y18" s="3">
        <v>0</v>
      </c>
      <c r="AA18" s="3" t="s">
        <v>163</v>
      </c>
      <c r="AB18" s="3" t="s">
        <v>26</v>
      </c>
      <c r="AC18" s="3">
        <v>0</v>
      </c>
    </row>
    <row r="19" spans="2:29" x14ac:dyDescent="0.2">
      <c r="B19" t="s">
        <v>32</v>
      </c>
      <c r="C19">
        <v>122.265</v>
      </c>
      <c r="D19">
        <v>8.2870000000000008</v>
      </c>
      <c r="O19" t="s">
        <v>18</v>
      </c>
      <c r="P19">
        <v>161</v>
      </c>
      <c r="Q19">
        <v>159</v>
      </c>
      <c r="R19">
        <v>159</v>
      </c>
      <c r="U19" s="3">
        <v>0</v>
      </c>
      <c r="W19" s="6" t="s">
        <v>28</v>
      </c>
      <c r="X19" s="3">
        <v>0</v>
      </c>
      <c r="Y19" s="3">
        <v>0</v>
      </c>
      <c r="AA19" s="3" t="s">
        <v>164</v>
      </c>
      <c r="AB19" s="6" t="s">
        <v>28</v>
      </c>
      <c r="AC19" s="3">
        <v>0</v>
      </c>
    </row>
    <row r="20" spans="2:29" x14ac:dyDescent="0.2">
      <c r="B20" t="s">
        <v>34</v>
      </c>
      <c r="C20">
        <v>122.783</v>
      </c>
      <c r="D20">
        <v>8.3450000000000006</v>
      </c>
      <c r="O20" t="s">
        <v>11</v>
      </c>
      <c r="P20">
        <v>162</v>
      </c>
      <c r="Q20">
        <v>160</v>
      </c>
      <c r="R20">
        <v>160</v>
      </c>
      <c r="U20" s="3">
        <v>0</v>
      </c>
      <c r="W20" s="6" t="s">
        <v>30</v>
      </c>
      <c r="X20" s="3">
        <v>0</v>
      </c>
      <c r="Y20" s="3">
        <v>0</v>
      </c>
      <c r="AA20" s="3" t="s">
        <v>165</v>
      </c>
      <c r="AB20" s="6" t="s">
        <v>30</v>
      </c>
      <c r="AC20" s="3">
        <v>0</v>
      </c>
    </row>
    <row r="21" spans="2:29" x14ac:dyDescent="0.2">
      <c r="B21" t="s">
        <v>36</v>
      </c>
      <c r="C21">
        <v>123.23399999999999</v>
      </c>
      <c r="D21">
        <v>8.2260000000000009</v>
      </c>
      <c r="O21" t="s">
        <v>38</v>
      </c>
      <c r="P21">
        <v>164</v>
      </c>
      <c r="Q21">
        <v>161</v>
      </c>
      <c r="R21">
        <v>161</v>
      </c>
      <c r="U21" s="3">
        <v>0</v>
      </c>
      <c r="W21" s="6" t="s">
        <v>32</v>
      </c>
      <c r="X21" s="3">
        <v>0</v>
      </c>
      <c r="Y21" s="3">
        <v>0</v>
      </c>
      <c r="AA21" s="3" t="s">
        <v>166</v>
      </c>
      <c r="AB21" s="6" t="s">
        <v>32</v>
      </c>
      <c r="AC21" s="3">
        <v>0</v>
      </c>
    </row>
    <row r="22" spans="2:29" x14ac:dyDescent="0.2">
      <c r="B22" t="s">
        <v>39</v>
      </c>
      <c r="C22">
        <v>124.73699999999999</v>
      </c>
      <c r="D22">
        <v>7.8620000000000001</v>
      </c>
      <c r="F22" t="s">
        <v>39</v>
      </c>
      <c r="G22">
        <v>124.736</v>
      </c>
      <c r="H22">
        <v>7.758</v>
      </c>
      <c r="J22">
        <f>G22-C22</f>
        <v>-9.9999999999056399E-4</v>
      </c>
      <c r="K22">
        <f>H22-D22</f>
        <v>-0.10400000000000009</v>
      </c>
      <c r="M22">
        <f t="shared" si="1"/>
        <v>0.10400073076666344</v>
      </c>
      <c r="O22" t="s">
        <v>18</v>
      </c>
      <c r="P22">
        <v>165</v>
      </c>
      <c r="Q22">
        <v>162</v>
      </c>
      <c r="R22">
        <v>162</v>
      </c>
      <c r="U22" s="3">
        <v>0.19676232960680864</v>
      </c>
      <c r="W22" s="6" t="s">
        <v>34</v>
      </c>
      <c r="X22" s="3">
        <v>0</v>
      </c>
      <c r="Y22" s="3">
        <v>0</v>
      </c>
      <c r="AA22" s="3" t="s">
        <v>167</v>
      </c>
      <c r="AB22" s="6" t="s">
        <v>34</v>
      </c>
      <c r="AC22" s="3">
        <v>0</v>
      </c>
    </row>
    <row r="23" spans="2:29" x14ac:dyDescent="0.2">
      <c r="B23" t="s">
        <v>40</v>
      </c>
      <c r="C23">
        <v>120.381</v>
      </c>
      <c r="D23">
        <v>8.0519999999999996</v>
      </c>
      <c r="O23" t="s">
        <v>42</v>
      </c>
      <c r="P23">
        <v>167</v>
      </c>
      <c r="Q23">
        <v>163</v>
      </c>
      <c r="U23" s="3">
        <v>0</v>
      </c>
      <c r="W23" s="6"/>
      <c r="AB23" s="6"/>
    </row>
    <row r="24" spans="2:29" x14ac:dyDescent="0.2">
      <c r="B24" t="s">
        <v>43</v>
      </c>
      <c r="C24">
        <v>115.928</v>
      </c>
      <c r="D24">
        <v>7.6180000000000003</v>
      </c>
      <c r="F24" t="s">
        <v>43</v>
      </c>
      <c r="G24">
        <v>115.964</v>
      </c>
      <c r="H24">
        <v>7.5890000000000004</v>
      </c>
      <c r="J24">
        <f t="shared" ref="J24:J55" si="2">G24-C24</f>
        <v>3.6000000000001364E-2</v>
      </c>
      <c r="K24">
        <f t="shared" ref="K24:K55" si="3">H24-D24</f>
        <v>-2.8999999999999915E-2</v>
      </c>
      <c r="M24">
        <f t="shared" si="1"/>
        <v>3.2217883232763908E-2</v>
      </c>
      <c r="O24" t="s">
        <v>42</v>
      </c>
      <c r="P24">
        <v>168</v>
      </c>
      <c r="Q24">
        <v>164</v>
      </c>
      <c r="R24">
        <v>164</v>
      </c>
      <c r="U24" s="3">
        <v>0.21022526097348243</v>
      </c>
      <c r="W24" s="6" t="s">
        <v>36</v>
      </c>
      <c r="X24" s="3">
        <v>0</v>
      </c>
      <c r="Y24" s="3">
        <v>0</v>
      </c>
      <c r="AA24" s="3" t="s">
        <v>168</v>
      </c>
      <c r="AB24" s="6" t="s">
        <v>36</v>
      </c>
      <c r="AC24" s="3">
        <v>0</v>
      </c>
    </row>
    <row r="25" spans="2:29" x14ac:dyDescent="0.2">
      <c r="B25" t="s">
        <v>45</v>
      </c>
      <c r="C25">
        <v>120.943</v>
      </c>
      <c r="D25">
        <v>7.67</v>
      </c>
      <c r="F25" t="s">
        <v>45</v>
      </c>
      <c r="G25">
        <v>120.675</v>
      </c>
      <c r="H25">
        <v>7.59</v>
      </c>
      <c r="J25">
        <f t="shared" si="2"/>
        <v>-0.26800000000000068</v>
      </c>
      <c r="K25">
        <f t="shared" si="3"/>
        <v>-8.0000000000000071E-2</v>
      </c>
      <c r="M25">
        <f t="shared" si="1"/>
        <v>0.1315950151031568</v>
      </c>
      <c r="O25" t="s">
        <v>18</v>
      </c>
      <c r="P25">
        <v>169</v>
      </c>
      <c r="Q25">
        <v>165</v>
      </c>
      <c r="R25">
        <v>165</v>
      </c>
      <c r="S25">
        <v>0.10400073076666344</v>
      </c>
      <c r="U25" s="3">
        <v>0.18817593238690916</v>
      </c>
      <c r="W25" s="3" t="s">
        <v>39</v>
      </c>
      <c r="X25" s="3">
        <v>0.19676232960680864</v>
      </c>
      <c r="Y25" s="3">
        <v>0.14425221181904657</v>
      </c>
      <c r="AA25" s="3" t="s">
        <v>169</v>
      </c>
      <c r="AB25" s="3" t="s">
        <v>39</v>
      </c>
      <c r="AC25" s="3">
        <v>0.14425221181904657</v>
      </c>
    </row>
    <row r="26" spans="2:29" x14ac:dyDescent="0.2">
      <c r="B26" t="s">
        <v>46</v>
      </c>
      <c r="C26">
        <v>121.979</v>
      </c>
      <c r="D26">
        <v>7.56</v>
      </c>
      <c r="F26" t="s">
        <v>46</v>
      </c>
      <c r="G26">
        <v>121.63500000000001</v>
      </c>
      <c r="H26">
        <v>7.4710000000000001</v>
      </c>
      <c r="J26">
        <f t="shared" si="2"/>
        <v>-0.34399999999999409</v>
      </c>
      <c r="K26">
        <f t="shared" si="3"/>
        <v>-8.8999999999999524E-2</v>
      </c>
      <c r="M26">
        <f t="shared" si="1"/>
        <v>0.16095984592437734</v>
      </c>
      <c r="O26" t="s">
        <v>14</v>
      </c>
      <c r="P26">
        <v>170</v>
      </c>
      <c r="Q26" s="1">
        <v>166</v>
      </c>
      <c r="U26" s="3">
        <v>0.22520601794815401</v>
      </c>
    </row>
    <row r="27" spans="2:29" x14ac:dyDescent="0.2">
      <c r="B27" t="s">
        <v>47</v>
      </c>
      <c r="C27">
        <v>113.733</v>
      </c>
      <c r="D27">
        <v>8.5990000000000002</v>
      </c>
      <c r="F27" t="s">
        <v>47</v>
      </c>
      <c r="G27">
        <v>113.63500000000001</v>
      </c>
      <c r="H27">
        <v>8.5640000000000001</v>
      </c>
      <c r="J27">
        <f t="shared" si="2"/>
        <v>-9.7999999999998977E-2</v>
      </c>
      <c r="K27">
        <f t="shared" si="3"/>
        <v>-3.5000000000000142E-2</v>
      </c>
      <c r="M27">
        <f t="shared" si="1"/>
        <v>5.1815132924658017E-2</v>
      </c>
      <c r="O27" t="s">
        <v>48</v>
      </c>
      <c r="P27">
        <v>171</v>
      </c>
      <c r="Q27">
        <v>167</v>
      </c>
      <c r="R27">
        <v>167</v>
      </c>
      <c r="U27" s="3">
        <v>0.33707522731479211</v>
      </c>
      <c r="W27" s="6" t="s">
        <v>40</v>
      </c>
      <c r="X27" s="3">
        <v>0</v>
      </c>
      <c r="Y27" s="3">
        <v>0</v>
      </c>
      <c r="AA27" s="3" t="s">
        <v>170</v>
      </c>
      <c r="AB27" s="6" t="s">
        <v>40</v>
      </c>
      <c r="AC27" s="3">
        <v>0</v>
      </c>
    </row>
    <row r="28" spans="2:29" x14ac:dyDescent="0.2">
      <c r="B28" t="s">
        <v>49</v>
      </c>
      <c r="C28">
        <v>121.976</v>
      </c>
      <c r="D28">
        <v>8.6980000000000004</v>
      </c>
      <c r="F28" t="s">
        <v>49</v>
      </c>
      <c r="G28">
        <v>121.99</v>
      </c>
      <c r="H28">
        <v>8.68</v>
      </c>
      <c r="J28">
        <f t="shared" si="2"/>
        <v>1.3999999999995794E-2</v>
      </c>
      <c r="K28">
        <f t="shared" si="3"/>
        <v>-1.8000000000000682E-2</v>
      </c>
      <c r="M28">
        <f t="shared" si="1"/>
        <v>1.8809359372397739E-2</v>
      </c>
      <c r="O28" t="s">
        <v>38</v>
      </c>
      <c r="P28">
        <v>172</v>
      </c>
      <c r="Q28">
        <v>168</v>
      </c>
      <c r="R28">
        <v>168</v>
      </c>
      <c r="S28">
        <v>3.2217883232763908E-2</v>
      </c>
      <c r="U28" s="3">
        <v>0.36458194914498859</v>
      </c>
      <c r="W28" s="6" t="s">
        <v>43</v>
      </c>
      <c r="X28" s="3">
        <v>0.21022526097348243</v>
      </c>
      <c r="Y28" s="3">
        <v>0.15412228009426743</v>
      </c>
      <c r="AA28" s="3" t="s">
        <v>171</v>
      </c>
      <c r="AB28" s="6" t="s">
        <v>43</v>
      </c>
      <c r="AC28" s="3">
        <v>0.15412228009426743</v>
      </c>
    </row>
    <row r="29" spans="2:29" x14ac:dyDescent="0.2">
      <c r="B29" t="s">
        <v>50</v>
      </c>
      <c r="C29">
        <v>119.114</v>
      </c>
      <c r="D29">
        <v>8.4410000000000007</v>
      </c>
      <c r="F29" t="s">
        <v>50</v>
      </c>
      <c r="G29">
        <v>119.098</v>
      </c>
      <c r="H29">
        <v>8.4350000000000005</v>
      </c>
      <c r="J29">
        <f t="shared" si="2"/>
        <v>-1.6000000000005343E-2</v>
      </c>
      <c r="K29">
        <f t="shared" si="3"/>
        <v>-6.0000000000002274E-3</v>
      </c>
      <c r="M29">
        <f t="shared" si="1"/>
        <v>8.6551718642687101E-3</v>
      </c>
      <c r="O29" t="s">
        <v>51</v>
      </c>
      <c r="P29">
        <v>173</v>
      </c>
      <c r="Q29">
        <v>169</v>
      </c>
      <c r="R29">
        <v>169</v>
      </c>
      <c r="S29">
        <v>0.1315950151031568</v>
      </c>
      <c r="U29" s="3">
        <v>0.36908472002178028</v>
      </c>
      <c r="W29" s="3" t="s">
        <v>45</v>
      </c>
      <c r="X29" s="3">
        <v>0.18817593238690916</v>
      </c>
      <c r="Y29" s="3">
        <v>0.13795727318418424</v>
      </c>
      <c r="AA29" s="3" t="s">
        <v>172</v>
      </c>
      <c r="AB29" s="3" t="s">
        <v>45</v>
      </c>
      <c r="AC29" s="3">
        <v>0.13795727318418424</v>
      </c>
    </row>
    <row r="30" spans="2:29" x14ac:dyDescent="0.2">
      <c r="B30" t="s">
        <v>52</v>
      </c>
      <c r="C30">
        <v>120.06</v>
      </c>
      <c r="D30">
        <v>7.718</v>
      </c>
      <c r="F30" t="s">
        <v>52</v>
      </c>
      <c r="G30">
        <v>120.05</v>
      </c>
      <c r="H30">
        <v>7.7060000000000004</v>
      </c>
      <c r="J30">
        <f t="shared" si="2"/>
        <v>-1.0000000000005116E-2</v>
      </c>
      <c r="K30">
        <f t="shared" si="3"/>
        <v>-1.1999999999999567E-2</v>
      </c>
      <c r="M30">
        <f t="shared" si="1"/>
        <v>1.2617448236470208E-2</v>
      </c>
      <c r="O30" t="s">
        <v>51</v>
      </c>
      <c r="P30">
        <v>174</v>
      </c>
      <c r="Q30">
        <v>170</v>
      </c>
      <c r="R30">
        <v>170</v>
      </c>
      <c r="S30">
        <v>0.16095984592437734</v>
      </c>
      <c r="U30" s="3">
        <v>0.48909917082838827</v>
      </c>
      <c r="W30" s="3" t="s">
        <v>46</v>
      </c>
      <c r="X30" s="3">
        <v>0.22520601794815401</v>
      </c>
      <c r="Y30" s="3">
        <v>0.16510511066269148</v>
      </c>
      <c r="AA30" s="3" t="s">
        <v>173</v>
      </c>
      <c r="AB30" s="3" t="s">
        <v>46</v>
      </c>
      <c r="AC30" s="3">
        <v>0.16510511066269148</v>
      </c>
    </row>
    <row r="31" spans="2:29" x14ac:dyDescent="0.2">
      <c r="B31" t="s">
        <v>53</v>
      </c>
      <c r="C31">
        <v>122.07599999999999</v>
      </c>
      <c r="D31">
        <v>8.6259999999999994</v>
      </c>
      <c r="F31" t="s">
        <v>53</v>
      </c>
      <c r="G31">
        <v>122.15300000000001</v>
      </c>
      <c r="H31">
        <v>8.6219999999999999</v>
      </c>
      <c r="J31">
        <f t="shared" si="2"/>
        <v>7.7000000000012392E-2</v>
      </c>
      <c r="K31">
        <f t="shared" si="3"/>
        <v>-3.9999999999995595E-3</v>
      </c>
      <c r="M31">
        <f t="shared" si="1"/>
        <v>3.0285442047298675E-2</v>
      </c>
      <c r="O31" t="s">
        <v>18</v>
      </c>
      <c r="P31">
        <v>175</v>
      </c>
      <c r="Q31">
        <v>171</v>
      </c>
      <c r="R31">
        <v>171</v>
      </c>
      <c r="S31">
        <v>5.1815132924658017E-2</v>
      </c>
      <c r="U31" s="3">
        <v>0.38377058500171735</v>
      </c>
      <c r="W31" s="3" t="s">
        <v>47</v>
      </c>
      <c r="X31" s="3">
        <v>0.33707522731479211</v>
      </c>
      <c r="Y31" s="3">
        <v>0.24711969606546128</v>
      </c>
      <c r="AA31" s="3" t="s">
        <v>174</v>
      </c>
      <c r="AB31" s="3" t="s">
        <v>47</v>
      </c>
      <c r="AC31" s="3">
        <v>0.24711969606546128</v>
      </c>
    </row>
    <row r="32" spans="2:29" x14ac:dyDescent="0.2">
      <c r="B32" t="s">
        <v>55</v>
      </c>
      <c r="C32">
        <v>119.19499999999999</v>
      </c>
      <c r="D32">
        <v>7.8</v>
      </c>
      <c r="F32" t="s">
        <v>55</v>
      </c>
      <c r="G32">
        <v>119.13200000000001</v>
      </c>
      <c r="H32">
        <v>7.7560000000000002</v>
      </c>
      <c r="J32">
        <f t="shared" si="2"/>
        <v>-6.2999999999988177E-2</v>
      </c>
      <c r="K32">
        <f t="shared" si="3"/>
        <v>-4.3999999999999595E-2</v>
      </c>
      <c r="M32">
        <f t="shared" si="1"/>
        <v>5.0391348463796219E-2</v>
      </c>
      <c r="O32" t="s">
        <v>18</v>
      </c>
      <c r="P32">
        <v>176</v>
      </c>
      <c r="Q32">
        <v>172</v>
      </c>
      <c r="R32">
        <v>172</v>
      </c>
      <c r="S32">
        <v>1.8809359372397739E-2</v>
      </c>
      <c r="U32" s="3">
        <v>0.22636263300827184</v>
      </c>
      <c r="W32" s="3" t="s">
        <v>49</v>
      </c>
      <c r="X32" s="3">
        <v>0.36458194914498859</v>
      </c>
      <c r="Y32" s="3">
        <v>0.26728567738834041</v>
      </c>
      <c r="AA32" s="3" t="s">
        <v>175</v>
      </c>
      <c r="AB32" s="3" t="s">
        <v>49</v>
      </c>
      <c r="AC32" s="3">
        <v>0.26728567738834041</v>
      </c>
    </row>
    <row r="33" spans="2:29" x14ac:dyDescent="0.2">
      <c r="B33" t="s">
        <v>56</v>
      </c>
      <c r="C33">
        <v>118.89100000000001</v>
      </c>
      <c r="D33">
        <v>7.5960000000000001</v>
      </c>
      <c r="F33" t="s">
        <v>56</v>
      </c>
      <c r="G33">
        <v>118.944</v>
      </c>
      <c r="H33">
        <v>7.5650000000000004</v>
      </c>
      <c r="J33">
        <f t="shared" si="2"/>
        <v>5.2999999999997272E-2</v>
      </c>
      <c r="K33">
        <f t="shared" si="3"/>
        <v>-3.0999999999999694E-2</v>
      </c>
      <c r="M33">
        <f t="shared" si="1"/>
        <v>3.7255442555416476E-2</v>
      </c>
      <c r="O33" t="s">
        <v>18</v>
      </c>
      <c r="P33">
        <v>177</v>
      </c>
      <c r="Q33">
        <v>173</v>
      </c>
      <c r="R33">
        <v>173</v>
      </c>
      <c r="S33">
        <v>8.6551718642687101E-3</v>
      </c>
      <c r="U33" s="3">
        <v>0.33130501696240378</v>
      </c>
      <c r="W33" s="3" t="s">
        <v>50</v>
      </c>
      <c r="X33" s="3">
        <v>0.36908472002178028</v>
      </c>
      <c r="Y33" s="3">
        <v>0.27058679025679222</v>
      </c>
      <c r="AA33" s="3" t="s">
        <v>176</v>
      </c>
      <c r="AB33" s="3" t="s">
        <v>50</v>
      </c>
      <c r="AC33" s="3">
        <v>0.27058679025679222</v>
      </c>
    </row>
    <row r="34" spans="2:29" x14ac:dyDescent="0.2">
      <c r="B34" t="s">
        <v>57</v>
      </c>
      <c r="C34">
        <v>121.337</v>
      </c>
      <c r="D34">
        <v>8.1869999999999994</v>
      </c>
      <c r="F34" t="s">
        <v>57</v>
      </c>
      <c r="G34">
        <v>121.645</v>
      </c>
      <c r="H34">
        <v>8.2029999999999994</v>
      </c>
      <c r="J34">
        <f t="shared" si="2"/>
        <v>0.30799999999999272</v>
      </c>
      <c r="K34">
        <f t="shared" si="3"/>
        <v>1.6000000000000014E-2</v>
      </c>
      <c r="M34">
        <f t="shared" si="1"/>
        <v>0.12114176818917297</v>
      </c>
      <c r="O34" t="s">
        <v>58</v>
      </c>
      <c r="P34">
        <v>178</v>
      </c>
      <c r="Q34">
        <v>174</v>
      </c>
      <c r="R34">
        <v>174</v>
      </c>
      <c r="S34">
        <v>1.2617448236470208E-2</v>
      </c>
      <c r="U34" s="3">
        <v>0.38008409303328244</v>
      </c>
      <c r="W34" s="3" t="s">
        <v>52</v>
      </c>
      <c r="X34" s="3">
        <v>0.48909917082838827</v>
      </c>
      <c r="Y34" s="3">
        <v>0.35857289010474958</v>
      </c>
      <c r="AA34" s="3" t="s">
        <v>177</v>
      </c>
      <c r="AB34" s="3" t="s">
        <v>52</v>
      </c>
      <c r="AC34" s="3">
        <v>0.35857289010474958</v>
      </c>
    </row>
    <row r="35" spans="2:29" x14ac:dyDescent="0.2">
      <c r="B35" t="s">
        <v>59</v>
      </c>
      <c r="C35">
        <v>121.242</v>
      </c>
      <c r="D35">
        <v>8.7059999999999995</v>
      </c>
      <c r="F35" t="s">
        <v>59</v>
      </c>
      <c r="G35">
        <v>121.27500000000001</v>
      </c>
      <c r="H35">
        <v>8.7230000000000008</v>
      </c>
      <c r="J35">
        <f t="shared" si="2"/>
        <v>3.3000000000001251E-2</v>
      </c>
      <c r="K35">
        <f t="shared" si="3"/>
        <v>1.7000000000001236E-2</v>
      </c>
      <c r="M35">
        <f t="shared" si="1"/>
        <v>2.1319662286257129E-2</v>
      </c>
      <c r="O35" t="s">
        <v>60</v>
      </c>
      <c r="P35">
        <v>179</v>
      </c>
      <c r="Q35">
        <v>175</v>
      </c>
      <c r="R35">
        <v>175</v>
      </c>
      <c r="S35">
        <v>3.0285442047298675E-2</v>
      </c>
      <c r="U35" s="3">
        <v>0.47844458064137374</v>
      </c>
      <c r="W35" s="3" t="s">
        <v>179</v>
      </c>
      <c r="X35" s="3">
        <v>0.38377058500171735</v>
      </c>
      <c r="Y35" s="3">
        <v>0.28135342688924697</v>
      </c>
      <c r="AA35" s="3" t="s">
        <v>178</v>
      </c>
      <c r="AB35" s="3" t="s">
        <v>179</v>
      </c>
      <c r="AC35" s="3">
        <v>0.28135342688924697</v>
      </c>
    </row>
    <row r="36" spans="2:29" x14ac:dyDescent="0.2">
      <c r="B36" t="s">
        <v>61</v>
      </c>
      <c r="C36">
        <v>121.45399999999999</v>
      </c>
      <c r="D36">
        <v>8.1969999999999992</v>
      </c>
      <c r="F36" t="s">
        <v>61</v>
      </c>
      <c r="G36">
        <v>121.41</v>
      </c>
      <c r="H36">
        <v>8.1869999999999994</v>
      </c>
      <c r="J36">
        <f t="shared" si="2"/>
        <v>-4.399999999999693E-2</v>
      </c>
      <c r="K36">
        <f t="shared" si="3"/>
        <v>-9.9999999999997868E-3</v>
      </c>
      <c r="M36">
        <f t="shared" si="1"/>
        <v>1.9856283640196992E-2</v>
      </c>
      <c r="O36" t="s">
        <v>51</v>
      </c>
      <c r="P36">
        <v>180</v>
      </c>
      <c r="Q36">
        <v>176</v>
      </c>
      <c r="R36">
        <v>176</v>
      </c>
      <c r="S36">
        <v>5.0391348463796219E-2</v>
      </c>
      <c r="U36" s="3">
        <v>0.46781383582828839</v>
      </c>
      <c r="W36" s="3" t="s">
        <v>55</v>
      </c>
      <c r="X36" s="3">
        <v>0.22636263300827184</v>
      </c>
      <c r="Y36" s="3">
        <v>0.16595305895126186</v>
      </c>
      <c r="AA36" s="3" t="s">
        <v>180</v>
      </c>
      <c r="AB36" s="3" t="s">
        <v>55</v>
      </c>
      <c r="AC36" s="3">
        <v>0.16595305895126186</v>
      </c>
    </row>
    <row r="37" spans="2:29" x14ac:dyDescent="0.2">
      <c r="B37" t="s">
        <v>62</v>
      </c>
      <c r="C37">
        <v>120.105</v>
      </c>
      <c r="D37">
        <v>8</v>
      </c>
      <c r="F37" t="s">
        <v>62</v>
      </c>
      <c r="G37">
        <v>120.20099999999999</v>
      </c>
      <c r="H37">
        <v>7.9820000000000002</v>
      </c>
      <c r="J37">
        <f t="shared" si="2"/>
        <v>9.5999999999989427E-2</v>
      </c>
      <c r="K37">
        <f t="shared" si="3"/>
        <v>-1.7999999999999794E-2</v>
      </c>
      <c r="M37">
        <f t="shared" si="1"/>
        <v>4.1531096783009286E-2</v>
      </c>
      <c r="O37" t="s">
        <v>18</v>
      </c>
      <c r="P37">
        <v>181</v>
      </c>
      <c r="Q37">
        <v>177</v>
      </c>
      <c r="R37">
        <v>177</v>
      </c>
      <c r="S37">
        <v>3.7255442555416476E-2</v>
      </c>
      <c r="U37" s="3">
        <v>0.75806173401886756</v>
      </c>
      <c r="W37" s="3" t="s">
        <v>56</v>
      </c>
      <c r="X37" s="3">
        <v>0.33130501696240378</v>
      </c>
      <c r="Y37" s="3">
        <v>0.24288938629195686</v>
      </c>
      <c r="AA37" s="3" t="s">
        <v>181</v>
      </c>
      <c r="AB37" s="3" t="s">
        <v>56</v>
      </c>
      <c r="AC37" s="3">
        <v>0.24288938629195686</v>
      </c>
    </row>
    <row r="38" spans="2:29" x14ac:dyDescent="0.2">
      <c r="B38" t="s">
        <v>63</v>
      </c>
      <c r="C38">
        <v>119.312</v>
      </c>
      <c r="D38">
        <v>8.1869999999999994</v>
      </c>
      <c r="F38" t="s">
        <v>63</v>
      </c>
      <c r="G38">
        <v>119.236</v>
      </c>
      <c r="H38">
        <v>8.173</v>
      </c>
      <c r="J38">
        <f t="shared" si="2"/>
        <v>-7.5999999999993406E-2</v>
      </c>
      <c r="K38">
        <f t="shared" si="3"/>
        <v>-1.3999999999999346E-2</v>
      </c>
      <c r="M38">
        <f t="shared" si="1"/>
        <v>3.2771206874325352E-2</v>
      </c>
      <c r="O38" t="s">
        <v>8</v>
      </c>
      <c r="P38">
        <v>182</v>
      </c>
      <c r="Q38">
        <v>178</v>
      </c>
      <c r="R38">
        <v>178</v>
      </c>
      <c r="S38">
        <v>0.12114176818917297</v>
      </c>
      <c r="U38" s="3">
        <v>0.61453168801441904</v>
      </c>
      <c r="W38" s="3" t="s">
        <v>57</v>
      </c>
      <c r="X38" s="3">
        <v>0.38008409303328244</v>
      </c>
      <c r="Y38" s="3">
        <v>0.2786507519343277</v>
      </c>
      <c r="AA38" s="3" t="s">
        <v>182</v>
      </c>
      <c r="AB38" s="3" t="s">
        <v>57</v>
      </c>
      <c r="AC38" s="3">
        <v>0.2786507519343277</v>
      </c>
    </row>
    <row r="39" spans="2:29" x14ac:dyDescent="0.2">
      <c r="B39" t="s">
        <v>64</v>
      </c>
      <c r="C39">
        <v>115.98099999999999</v>
      </c>
      <c r="D39">
        <v>8.1590000000000007</v>
      </c>
      <c r="F39" t="s">
        <v>64</v>
      </c>
      <c r="G39">
        <v>116.054</v>
      </c>
      <c r="H39">
        <v>8.1489999999999991</v>
      </c>
      <c r="J39">
        <f t="shared" si="2"/>
        <v>7.3000000000007503E-2</v>
      </c>
      <c r="K39">
        <f t="shared" si="3"/>
        <v>-1.0000000000001563E-2</v>
      </c>
      <c r="M39">
        <f t="shared" si="1"/>
        <v>3.0166338856417393E-2</v>
      </c>
      <c r="O39" t="s">
        <v>27</v>
      </c>
      <c r="P39">
        <v>183</v>
      </c>
      <c r="Q39">
        <v>179</v>
      </c>
      <c r="R39">
        <v>179</v>
      </c>
      <c r="S39">
        <v>2.1319662286257129E-2</v>
      </c>
      <c r="U39" s="3">
        <v>0.37337829905729508</v>
      </c>
      <c r="W39" s="3" t="s">
        <v>59</v>
      </c>
      <c r="X39" s="3">
        <v>0.47844458064137374</v>
      </c>
      <c r="Y39" s="3">
        <v>0.35076169878792768</v>
      </c>
      <c r="AA39" s="3" t="s">
        <v>183</v>
      </c>
      <c r="AB39" s="3" t="s">
        <v>59</v>
      </c>
      <c r="AC39" s="3">
        <v>0.35076169878792768</v>
      </c>
    </row>
    <row r="40" spans="2:29" x14ac:dyDescent="0.2">
      <c r="B40" t="s">
        <v>65</v>
      </c>
      <c r="C40">
        <v>123.497</v>
      </c>
      <c r="D40">
        <v>8.0220000000000002</v>
      </c>
      <c r="F40" t="s">
        <v>65</v>
      </c>
      <c r="G40">
        <v>123.511</v>
      </c>
      <c r="H40">
        <v>8.0210000000000008</v>
      </c>
      <c r="J40">
        <f t="shared" si="2"/>
        <v>1.3999999999995794E-2</v>
      </c>
      <c r="K40">
        <f t="shared" si="3"/>
        <v>-9.9999999999944578E-4</v>
      </c>
      <c r="M40">
        <f t="shared" si="1"/>
        <v>5.5490539734247479E-3</v>
      </c>
      <c r="O40" t="s">
        <v>14</v>
      </c>
      <c r="P40">
        <v>184</v>
      </c>
      <c r="Q40">
        <v>180</v>
      </c>
      <c r="R40">
        <v>180</v>
      </c>
      <c r="S40">
        <v>1.9856283640196992E-2</v>
      </c>
      <c r="U40" s="3">
        <v>0.50801751964790576</v>
      </c>
      <c r="W40" s="3" t="s">
        <v>61</v>
      </c>
      <c r="X40" s="3">
        <v>0.46781383582828839</v>
      </c>
      <c r="Y40" s="3">
        <v>0.34296798921132404</v>
      </c>
      <c r="AA40" s="3" t="s">
        <v>184</v>
      </c>
      <c r="AB40" s="3" t="s">
        <v>61</v>
      </c>
      <c r="AC40" s="3">
        <v>0.34296798921132404</v>
      </c>
    </row>
    <row r="41" spans="2:29" x14ac:dyDescent="0.2">
      <c r="B41" t="s">
        <v>66</v>
      </c>
      <c r="C41">
        <v>120.464</v>
      </c>
      <c r="D41">
        <v>8.0180000000000007</v>
      </c>
      <c r="F41" t="s">
        <v>66</v>
      </c>
      <c r="G41">
        <v>120.411</v>
      </c>
      <c r="H41">
        <v>7.98</v>
      </c>
      <c r="J41">
        <f t="shared" si="2"/>
        <v>-5.2999999999997272E-2</v>
      </c>
      <c r="K41">
        <f t="shared" si="3"/>
        <v>-3.8000000000000256E-2</v>
      </c>
      <c r="M41">
        <f t="shared" si="1"/>
        <v>4.3254687607240626E-2</v>
      </c>
      <c r="O41" t="s">
        <v>11</v>
      </c>
      <c r="P41">
        <v>185</v>
      </c>
      <c r="Q41">
        <v>181</v>
      </c>
      <c r="R41">
        <v>181</v>
      </c>
      <c r="S41">
        <v>4.1531096783009286E-2</v>
      </c>
      <c r="U41" s="3">
        <v>0.40791854723234305</v>
      </c>
      <c r="W41" s="3" t="s">
        <v>62</v>
      </c>
      <c r="X41" s="3">
        <v>0.75806173401886756</v>
      </c>
      <c r="Y41" s="3">
        <v>0.55575720233706494</v>
      </c>
      <c r="AA41" s="3" t="s">
        <v>185</v>
      </c>
      <c r="AB41" s="3" t="s">
        <v>62</v>
      </c>
      <c r="AC41" s="3">
        <v>0.55575720233706494</v>
      </c>
    </row>
    <row r="42" spans="2:29" x14ac:dyDescent="0.2">
      <c r="B42" t="s">
        <v>67</v>
      </c>
      <c r="C42">
        <v>122.92700000000001</v>
      </c>
      <c r="D42">
        <v>8.0950000000000006</v>
      </c>
      <c r="F42" t="s">
        <v>67</v>
      </c>
      <c r="G42">
        <v>123.188</v>
      </c>
      <c r="H42">
        <v>8.1050000000000004</v>
      </c>
      <c r="J42">
        <f t="shared" si="2"/>
        <v>0.26099999999999568</v>
      </c>
      <c r="K42">
        <f t="shared" si="3"/>
        <v>9.9999999999997868E-3</v>
      </c>
      <c r="M42">
        <f t="shared" si="1"/>
        <v>0.10224672121882271</v>
      </c>
      <c r="O42" t="s">
        <v>69</v>
      </c>
      <c r="P42">
        <v>186</v>
      </c>
      <c r="Q42">
        <v>182</v>
      </c>
      <c r="R42">
        <v>182</v>
      </c>
      <c r="S42">
        <v>3.2771206874325352E-2</v>
      </c>
      <c r="U42" s="3">
        <v>0.53012827395723683</v>
      </c>
      <c r="W42" s="3" t="s">
        <v>63</v>
      </c>
      <c r="X42" s="3">
        <v>0.61453168801441904</v>
      </c>
      <c r="Y42" s="3">
        <v>0.45053113269250861</v>
      </c>
      <c r="AA42" s="3" t="s">
        <v>186</v>
      </c>
      <c r="AB42" s="3" t="s">
        <v>63</v>
      </c>
      <c r="AC42" s="3">
        <v>0.45053113269250861</v>
      </c>
    </row>
    <row r="43" spans="2:29" x14ac:dyDescent="0.2">
      <c r="B43" t="s">
        <v>70</v>
      </c>
      <c r="C43">
        <v>114.041</v>
      </c>
      <c r="D43">
        <v>8.1159999999999997</v>
      </c>
      <c r="F43" t="s">
        <v>70</v>
      </c>
      <c r="G43">
        <v>114.096</v>
      </c>
      <c r="H43">
        <v>8.1129999999999995</v>
      </c>
      <c r="J43">
        <f t="shared" si="2"/>
        <v>5.5000000000006821E-2</v>
      </c>
      <c r="K43">
        <f t="shared" si="3"/>
        <v>-3.0000000000001137E-3</v>
      </c>
      <c r="M43">
        <f t="shared" si="1"/>
        <v>2.1651789764361624E-2</v>
      </c>
      <c r="O43" t="s">
        <v>27</v>
      </c>
      <c r="P43">
        <v>187</v>
      </c>
      <c r="Q43">
        <v>183</v>
      </c>
      <c r="R43">
        <v>183</v>
      </c>
      <c r="S43">
        <v>3.0166338856417393E-2</v>
      </c>
      <c r="U43" s="3">
        <v>0.80980515671912656</v>
      </c>
      <c r="W43" s="3" t="s">
        <v>64</v>
      </c>
      <c r="X43" s="3">
        <v>0.37337829905729508</v>
      </c>
      <c r="Y43" s="3">
        <v>0.27373453847531842</v>
      </c>
      <c r="AA43" s="3" t="s">
        <v>187</v>
      </c>
      <c r="AB43" s="3" t="s">
        <v>64</v>
      </c>
      <c r="AC43" s="3">
        <v>0.27373453847531842</v>
      </c>
    </row>
    <row r="44" spans="2:29" x14ac:dyDescent="0.2">
      <c r="B44" t="s">
        <v>71</v>
      </c>
      <c r="C44">
        <v>123.131</v>
      </c>
      <c r="D44">
        <v>8.0939999999999994</v>
      </c>
      <c r="F44" t="s">
        <v>71</v>
      </c>
      <c r="G44">
        <v>123.29600000000001</v>
      </c>
      <c r="H44">
        <v>8.0589999999999993</v>
      </c>
      <c r="J44">
        <f t="shared" si="2"/>
        <v>0.16500000000000625</v>
      </c>
      <c r="K44">
        <f t="shared" si="3"/>
        <v>-3.5000000000000142E-2</v>
      </c>
      <c r="M44">
        <f t="shared" si="1"/>
        <v>7.3233871944615378E-2</v>
      </c>
      <c r="O44" t="s">
        <v>11</v>
      </c>
      <c r="P44">
        <v>188</v>
      </c>
      <c r="Q44">
        <v>184</v>
      </c>
      <c r="R44">
        <v>184</v>
      </c>
      <c r="S44">
        <v>5.5490539734247479E-3</v>
      </c>
      <c r="U44" s="3">
        <v>0.30829108223829915</v>
      </c>
      <c r="W44" s="3" t="s">
        <v>65</v>
      </c>
      <c r="X44" s="3">
        <v>0.50801751964790576</v>
      </c>
      <c r="Y44" s="3">
        <v>0.3724424842828275</v>
      </c>
      <c r="AA44" s="3" t="s">
        <v>188</v>
      </c>
      <c r="AB44" s="3" t="s">
        <v>65</v>
      </c>
      <c r="AC44" s="3">
        <v>0.3724424842828275</v>
      </c>
    </row>
    <row r="45" spans="2:29" x14ac:dyDescent="0.2">
      <c r="B45" t="s">
        <v>72</v>
      </c>
      <c r="C45">
        <v>120.65300000000001</v>
      </c>
      <c r="D45">
        <v>8.0210000000000008</v>
      </c>
      <c r="F45" t="s">
        <v>72</v>
      </c>
      <c r="G45">
        <v>120.71</v>
      </c>
      <c r="H45">
        <v>8.0129999999999999</v>
      </c>
      <c r="J45">
        <f t="shared" si="2"/>
        <v>5.6999999999987949E-2</v>
      </c>
      <c r="K45">
        <f t="shared" si="3"/>
        <v>-8.0000000000008953E-3</v>
      </c>
      <c r="M45">
        <f t="shared" si="1"/>
        <v>2.3618806066349026E-2</v>
      </c>
      <c r="O45" t="s">
        <v>73</v>
      </c>
      <c r="P45">
        <v>189</v>
      </c>
      <c r="Q45">
        <v>185</v>
      </c>
      <c r="R45">
        <v>185</v>
      </c>
      <c r="S45">
        <v>4.3254687607240626E-2</v>
      </c>
      <c r="U45" s="3">
        <v>0.59456100805553713</v>
      </c>
      <c r="W45" s="3" t="s">
        <v>66</v>
      </c>
      <c r="X45" s="3">
        <v>0.40791854723234305</v>
      </c>
      <c r="Y45" s="3">
        <v>0.29905700343081082</v>
      </c>
      <c r="AA45" s="3" t="s">
        <v>189</v>
      </c>
      <c r="AB45" s="3" t="s">
        <v>66</v>
      </c>
      <c r="AC45" s="3">
        <v>0.29905700343081082</v>
      </c>
    </row>
    <row r="46" spans="2:29" x14ac:dyDescent="0.2">
      <c r="B46" t="s">
        <v>74</v>
      </c>
      <c r="C46">
        <v>122.45699999999999</v>
      </c>
      <c r="D46">
        <v>8.1150000000000002</v>
      </c>
      <c r="F46" t="s">
        <v>74</v>
      </c>
      <c r="G46">
        <v>122.26300000000001</v>
      </c>
      <c r="H46">
        <v>8.1280000000000001</v>
      </c>
      <c r="J46">
        <f t="shared" si="2"/>
        <v>-0.1939999999999884</v>
      </c>
      <c r="K46">
        <f t="shared" si="3"/>
        <v>1.2999999999999901E-2</v>
      </c>
      <c r="M46">
        <f t="shared" si="1"/>
        <v>7.6744198477795789E-2</v>
      </c>
      <c r="O46" t="s">
        <v>11</v>
      </c>
      <c r="P46">
        <v>190</v>
      </c>
      <c r="Q46">
        <v>186</v>
      </c>
      <c r="R46">
        <v>186</v>
      </c>
      <c r="S46">
        <v>0.10224672121882271</v>
      </c>
      <c r="U46" s="3">
        <v>0.51871749311510351</v>
      </c>
      <c r="W46" s="3" t="s">
        <v>68</v>
      </c>
      <c r="X46" s="3">
        <v>0.53012827395723683</v>
      </c>
      <c r="Y46" s="3">
        <v>0.38865252418468355</v>
      </c>
      <c r="AA46" s="3" t="s">
        <v>190</v>
      </c>
      <c r="AB46" s="3" t="s">
        <v>68</v>
      </c>
      <c r="AC46" s="3">
        <v>0.38865252418468355</v>
      </c>
    </row>
    <row r="47" spans="2:29" x14ac:dyDescent="0.2">
      <c r="B47" t="s">
        <v>76</v>
      </c>
      <c r="C47">
        <v>122.27</v>
      </c>
      <c r="D47">
        <v>8.1519999999999992</v>
      </c>
      <c r="F47" t="s">
        <v>76</v>
      </c>
      <c r="G47">
        <v>122.496</v>
      </c>
      <c r="H47">
        <v>8.1029999999999998</v>
      </c>
      <c r="J47">
        <f t="shared" si="2"/>
        <v>0.22599999999999909</v>
      </c>
      <c r="K47">
        <f t="shared" si="3"/>
        <v>-4.8999999999999488E-2</v>
      </c>
      <c r="M47">
        <f t="shared" si="1"/>
        <v>0.100819402894482</v>
      </c>
      <c r="O47" t="s">
        <v>69</v>
      </c>
      <c r="P47">
        <v>191</v>
      </c>
      <c r="Q47">
        <v>187</v>
      </c>
      <c r="R47">
        <v>187</v>
      </c>
      <c r="S47">
        <v>2.1651789764361624E-2</v>
      </c>
      <c r="U47" s="3">
        <v>0.40597959780444287</v>
      </c>
      <c r="W47" s="4" t="s">
        <v>70</v>
      </c>
      <c r="X47" s="4"/>
      <c r="AA47" s="3" t="s">
        <v>191</v>
      </c>
      <c r="AB47" s="4" t="s">
        <v>70</v>
      </c>
    </row>
    <row r="48" spans="2:29" x14ac:dyDescent="0.2">
      <c r="B48" t="s">
        <v>77</v>
      </c>
      <c r="C48">
        <v>119.075</v>
      </c>
      <c r="D48">
        <v>8.2880000000000003</v>
      </c>
      <c r="F48" t="s">
        <v>77</v>
      </c>
      <c r="G48">
        <v>119.087</v>
      </c>
      <c r="H48">
        <v>8.2829999999999995</v>
      </c>
      <c r="J48">
        <f t="shared" si="2"/>
        <v>1.2000000000000455E-2</v>
      </c>
      <c r="K48">
        <f t="shared" si="3"/>
        <v>-5.0000000000007816E-3</v>
      </c>
      <c r="M48">
        <f t="shared" si="1"/>
        <v>6.8474812887666572E-3</v>
      </c>
      <c r="O48" t="s">
        <v>51</v>
      </c>
      <c r="P48">
        <v>192</v>
      </c>
      <c r="Q48">
        <v>188</v>
      </c>
      <c r="R48">
        <v>188</v>
      </c>
      <c r="S48">
        <v>7.3233871944615378E-2</v>
      </c>
      <c r="U48" s="3">
        <v>0.62880894857756553</v>
      </c>
      <c r="W48" s="3" t="s">
        <v>71</v>
      </c>
      <c r="X48" s="3">
        <v>0.30829108223829915</v>
      </c>
      <c r="Y48" s="3">
        <v>0.22601719844357526</v>
      </c>
      <c r="AA48" s="3" t="s">
        <v>192</v>
      </c>
      <c r="AB48" s="3" t="s">
        <v>71</v>
      </c>
      <c r="AC48" s="3">
        <v>0.22601719844357526</v>
      </c>
    </row>
    <row r="49" spans="2:29" x14ac:dyDescent="0.2">
      <c r="B49" t="s">
        <v>78</v>
      </c>
      <c r="C49">
        <v>119.238</v>
      </c>
      <c r="D49">
        <v>8.125</v>
      </c>
      <c r="F49" t="s">
        <v>78</v>
      </c>
      <c r="G49">
        <v>119.30200000000001</v>
      </c>
      <c r="H49">
        <v>8.1020000000000003</v>
      </c>
      <c r="J49">
        <f t="shared" si="2"/>
        <v>6.4000000000007162E-2</v>
      </c>
      <c r="K49">
        <f t="shared" si="3"/>
        <v>-2.2999999999999687E-2</v>
      </c>
      <c r="M49">
        <f t="shared" si="1"/>
        <v>3.3935114557050262E-2</v>
      </c>
      <c r="O49" t="s">
        <v>79</v>
      </c>
      <c r="P49">
        <v>193</v>
      </c>
      <c r="Q49">
        <v>189</v>
      </c>
      <c r="R49">
        <v>189</v>
      </c>
      <c r="S49">
        <v>2.3618806066349026E-2</v>
      </c>
      <c r="U49" s="3">
        <v>0.99017124688319391</v>
      </c>
      <c r="W49" s="3" t="s">
        <v>72</v>
      </c>
      <c r="X49" s="3">
        <v>0.59456100805553713</v>
      </c>
      <c r="Y49" s="3">
        <v>0.43589004381459295</v>
      </c>
      <c r="AA49" s="3" t="s">
        <v>193</v>
      </c>
      <c r="AB49" s="3" t="s">
        <v>72</v>
      </c>
      <c r="AC49" s="3">
        <v>0.43589004381459295</v>
      </c>
    </row>
    <row r="50" spans="2:29" x14ac:dyDescent="0.2">
      <c r="B50" t="s">
        <v>80</v>
      </c>
      <c r="C50">
        <v>119.663</v>
      </c>
      <c r="D50">
        <v>8.08</v>
      </c>
      <c r="F50" t="s">
        <v>80</v>
      </c>
      <c r="G50">
        <v>119.70699999999999</v>
      </c>
      <c r="H50">
        <v>8.0570000000000004</v>
      </c>
      <c r="J50">
        <f t="shared" si="2"/>
        <v>4.399999999999693E-2</v>
      </c>
      <c r="K50">
        <f t="shared" si="3"/>
        <v>-2.2999999999999687E-2</v>
      </c>
      <c r="M50">
        <f t="shared" si="1"/>
        <v>2.8692716845916573E-2</v>
      </c>
      <c r="O50" t="s">
        <v>58</v>
      </c>
      <c r="P50">
        <v>194</v>
      </c>
      <c r="Q50">
        <v>190</v>
      </c>
      <c r="R50">
        <v>190</v>
      </c>
      <c r="S50">
        <v>7.6744198477795789E-2</v>
      </c>
      <c r="U50" s="3">
        <v>0.5403983732134775</v>
      </c>
      <c r="W50" s="3" t="s">
        <v>75</v>
      </c>
      <c r="X50" s="3">
        <v>0.51871749311510351</v>
      </c>
      <c r="Y50" s="3">
        <v>0.38028694740812574</v>
      </c>
      <c r="AA50" s="3" t="s">
        <v>194</v>
      </c>
      <c r="AB50" s="3" t="s">
        <v>75</v>
      </c>
      <c r="AC50" s="3">
        <v>0.38028694740812574</v>
      </c>
    </row>
    <row r="51" spans="2:29" x14ac:dyDescent="0.2">
      <c r="B51" t="s">
        <v>81</v>
      </c>
      <c r="C51">
        <v>123.81699999999999</v>
      </c>
      <c r="D51">
        <v>8.0549999999999997</v>
      </c>
      <c r="F51" t="s">
        <v>81</v>
      </c>
      <c r="G51">
        <v>123.852</v>
      </c>
      <c r="H51">
        <v>8.0429999999999993</v>
      </c>
      <c r="J51">
        <f t="shared" si="2"/>
        <v>3.50000000000108E-2</v>
      </c>
      <c r="K51">
        <f t="shared" si="3"/>
        <v>-1.2000000000000455E-2</v>
      </c>
      <c r="M51">
        <f t="shared" si="1"/>
        <v>1.8171406109603237E-2</v>
      </c>
      <c r="O51" t="s">
        <v>69</v>
      </c>
      <c r="P51">
        <v>195</v>
      </c>
      <c r="Q51">
        <v>191</v>
      </c>
      <c r="R51">
        <v>191</v>
      </c>
      <c r="S51">
        <v>0.100819402894482</v>
      </c>
      <c r="U51" s="3">
        <v>0.67043740364636473</v>
      </c>
      <c r="W51" s="3" t="s">
        <v>76</v>
      </c>
      <c r="X51" s="3">
        <v>0.40597959780444287</v>
      </c>
      <c r="Y51" s="3">
        <v>0.29763550296301905</v>
      </c>
      <c r="AA51" s="3" t="s">
        <v>195</v>
      </c>
      <c r="AB51" s="3" t="s">
        <v>76</v>
      </c>
      <c r="AC51" s="3">
        <v>0.29763550296301905</v>
      </c>
    </row>
    <row r="52" spans="2:29" x14ac:dyDescent="0.2">
      <c r="B52" t="s">
        <v>82</v>
      </c>
      <c r="C52">
        <v>119.038</v>
      </c>
      <c r="D52">
        <v>8.0920000000000005</v>
      </c>
      <c r="F52" t="s">
        <v>82</v>
      </c>
      <c r="G52">
        <v>119.09099999999999</v>
      </c>
      <c r="H52">
        <v>8.0879999999999992</v>
      </c>
      <c r="J52">
        <f t="shared" si="2"/>
        <v>5.2999999999997272E-2</v>
      </c>
      <c r="K52">
        <f t="shared" si="3"/>
        <v>-4.0000000000013358E-3</v>
      </c>
      <c r="M52">
        <f t="shared" si="1"/>
        <v>2.1046804983178961E-2</v>
      </c>
      <c r="O52" t="s">
        <v>18</v>
      </c>
      <c r="P52">
        <v>196</v>
      </c>
      <c r="Q52">
        <v>192</v>
      </c>
      <c r="R52">
        <v>192</v>
      </c>
      <c r="S52">
        <v>6.8474812887666572E-3</v>
      </c>
      <c r="U52" s="3">
        <v>0.56695921871557042</v>
      </c>
      <c r="W52" s="3" t="s">
        <v>77</v>
      </c>
      <c r="X52" s="3">
        <v>0.62880894857756553</v>
      </c>
      <c r="Y52" s="3">
        <v>0.46099820949052317</v>
      </c>
      <c r="AA52" s="3" t="s">
        <v>196</v>
      </c>
      <c r="AB52" s="3" t="s">
        <v>77</v>
      </c>
      <c r="AC52" s="3">
        <v>0.46099820949052317</v>
      </c>
    </row>
    <row r="53" spans="2:29" x14ac:dyDescent="0.2">
      <c r="B53" t="s">
        <v>83</v>
      </c>
      <c r="C53">
        <v>109.32599999999999</v>
      </c>
      <c r="D53">
        <v>8.2479999999999993</v>
      </c>
      <c r="F53" t="s">
        <v>83</v>
      </c>
      <c r="G53">
        <v>109.22799999999999</v>
      </c>
      <c r="H53">
        <v>8.2289999999999992</v>
      </c>
      <c r="J53">
        <f t="shared" si="2"/>
        <v>-9.7999999999998977E-2</v>
      </c>
      <c r="K53">
        <f t="shared" si="3"/>
        <v>-1.9000000000000128E-2</v>
      </c>
      <c r="M53">
        <f t="shared" si="1"/>
        <v>4.2670926870645484E-2</v>
      </c>
      <c r="O53" t="s">
        <v>16</v>
      </c>
      <c r="P53">
        <v>197</v>
      </c>
      <c r="Q53">
        <v>193</v>
      </c>
      <c r="R53">
        <v>193</v>
      </c>
      <c r="S53">
        <v>3.3935114557050262E-2</v>
      </c>
      <c r="U53" s="3">
        <v>0.8088399426324</v>
      </c>
      <c r="W53" s="4" t="s">
        <v>78</v>
      </c>
      <c r="X53" s="4"/>
      <c r="AA53" s="3" t="s">
        <v>197</v>
      </c>
      <c r="AB53" s="4" t="s">
        <v>78</v>
      </c>
    </row>
    <row r="54" spans="2:29" x14ac:dyDescent="0.2">
      <c r="B54" t="s">
        <v>84</v>
      </c>
      <c r="C54">
        <v>120.282</v>
      </c>
      <c r="D54">
        <v>8.5169999999999995</v>
      </c>
      <c r="F54" t="s">
        <v>84</v>
      </c>
      <c r="G54">
        <v>120.27</v>
      </c>
      <c r="H54">
        <v>8.5259999999999998</v>
      </c>
      <c r="J54">
        <f t="shared" si="2"/>
        <v>-1.2000000000000455E-2</v>
      </c>
      <c r="K54">
        <f t="shared" si="3"/>
        <v>9.0000000000003411E-3</v>
      </c>
      <c r="M54">
        <f t="shared" si="1"/>
        <v>1.0143372220322381E-2</v>
      </c>
      <c r="O54" t="s">
        <v>8</v>
      </c>
      <c r="P54">
        <v>198</v>
      </c>
      <c r="Q54">
        <v>194</v>
      </c>
      <c r="R54">
        <v>194</v>
      </c>
      <c r="S54">
        <v>2.8692716845916573E-2</v>
      </c>
      <c r="U54" s="3">
        <v>0.90501129335365527</v>
      </c>
      <c r="W54" s="4" t="s">
        <v>80</v>
      </c>
      <c r="X54" s="4"/>
      <c r="AA54" s="3" t="s">
        <v>198</v>
      </c>
      <c r="AB54" s="4" t="s">
        <v>80</v>
      </c>
    </row>
    <row r="55" spans="2:29" x14ac:dyDescent="0.2">
      <c r="B55" t="s">
        <v>85</v>
      </c>
      <c r="C55">
        <v>120.163</v>
      </c>
      <c r="D55">
        <v>8.1379999999999999</v>
      </c>
      <c r="F55" t="s">
        <v>85</v>
      </c>
      <c r="G55">
        <v>120.378</v>
      </c>
      <c r="H55">
        <v>8.1609999999999996</v>
      </c>
      <c r="J55">
        <f t="shared" si="2"/>
        <v>0.21500000000000341</v>
      </c>
      <c r="K55">
        <f t="shared" si="3"/>
        <v>2.2999999999999687E-2</v>
      </c>
      <c r="M55">
        <f t="shared" si="1"/>
        <v>8.6920653472004034E-2</v>
      </c>
      <c r="O55" t="s">
        <v>86</v>
      </c>
      <c r="P55">
        <v>200</v>
      </c>
      <c r="Q55">
        <v>195</v>
      </c>
      <c r="R55">
        <v>195</v>
      </c>
      <c r="S55">
        <v>1.8171406109603237E-2</v>
      </c>
      <c r="U55" s="3">
        <v>1.0974122610567685</v>
      </c>
      <c r="W55" s="3" t="s">
        <v>81</v>
      </c>
      <c r="X55" s="3">
        <v>0.67043740364636473</v>
      </c>
      <c r="Y55" s="3">
        <v>0.49151724598640079</v>
      </c>
      <c r="AA55" s="3" t="s">
        <v>199</v>
      </c>
      <c r="AB55" s="3" t="s">
        <v>81</v>
      </c>
      <c r="AC55" s="3">
        <v>0.49151724598640079</v>
      </c>
    </row>
    <row r="56" spans="2:29" x14ac:dyDescent="0.2">
      <c r="B56" t="s">
        <v>87</v>
      </c>
      <c r="C56">
        <v>128.851</v>
      </c>
      <c r="D56">
        <v>8.2710000000000008</v>
      </c>
      <c r="F56" t="s">
        <v>87</v>
      </c>
      <c r="G56">
        <v>129.00299999999999</v>
      </c>
      <c r="H56">
        <v>8.298</v>
      </c>
      <c r="J56">
        <f t="shared" ref="J56:J87" si="4">G56-C56</f>
        <v>0.15199999999998681</v>
      </c>
      <c r="K56">
        <f t="shared" ref="K56:K87" si="5">H56-D56</f>
        <v>2.6999999999999247E-2</v>
      </c>
      <c r="M56">
        <f t="shared" si="1"/>
        <v>6.512148646951596E-2</v>
      </c>
      <c r="O56" t="s">
        <v>69</v>
      </c>
      <c r="P56">
        <v>201</v>
      </c>
      <c r="Q56">
        <v>196</v>
      </c>
      <c r="R56">
        <v>196</v>
      </c>
      <c r="S56">
        <v>2.1046804983178961E-2</v>
      </c>
      <c r="U56" s="3">
        <v>1.0727211895267592</v>
      </c>
      <c r="W56" s="4" t="s">
        <v>82</v>
      </c>
      <c r="X56" s="4"/>
      <c r="AA56" s="3" t="s">
        <v>200</v>
      </c>
      <c r="AB56" s="4" t="s">
        <v>82</v>
      </c>
    </row>
    <row r="57" spans="2:29" x14ac:dyDescent="0.2">
      <c r="B57" t="s">
        <v>88</v>
      </c>
      <c r="C57">
        <v>119.194</v>
      </c>
      <c r="D57">
        <v>7.944</v>
      </c>
      <c r="F57" t="s">
        <v>88</v>
      </c>
      <c r="G57">
        <v>119.43899999999999</v>
      </c>
      <c r="H57">
        <v>7.9740000000000002</v>
      </c>
      <c r="J57">
        <f t="shared" si="4"/>
        <v>0.24499999999999034</v>
      </c>
      <c r="K57">
        <f t="shared" si="5"/>
        <v>3.0000000000000249E-2</v>
      </c>
      <c r="M57">
        <f t="shared" si="1"/>
        <v>0.1001189292791293</v>
      </c>
      <c r="O57" t="s">
        <v>42</v>
      </c>
      <c r="P57">
        <v>203</v>
      </c>
      <c r="Q57">
        <v>197</v>
      </c>
      <c r="R57">
        <v>197</v>
      </c>
      <c r="S57">
        <v>4.2670926870645484E-2</v>
      </c>
      <c r="U57" s="3">
        <v>1.0407597404104971</v>
      </c>
      <c r="W57" s="3" t="s">
        <v>83</v>
      </c>
      <c r="X57" s="3">
        <v>0.8088399426324</v>
      </c>
      <c r="Y57" s="3">
        <v>0.59298419044677253</v>
      </c>
      <c r="AA57" s="3" t="s">
        <v>201</v>
      </c>
      <c r="AB57" s="3" t="s">
        <v>83</v>
      </c>
      <c r="AC57" s="3">
        <v>0.59298419044677253</v>
      </c>
    </row>
    <row r="58" spans="2:29" x14ac:dyDescent="0.2">
      <c r="B58" t="s">
        <v>89</v>
      </c>
      <c r="C58">
        <v>120.235</v>
      </c>
      <c r="D58">
        <v>8.2420000000000009</v>
      </c>
      <c r="F58" t="s">
        <v>89</v>
      </c>
      <c r="G58">
        <v>120.383</v>
      </c>
      <c r="H58">
        <v>8.2669999999999995</v>
      </c>
      <c r="J58">
        <f t="shared" si="4"/>
        <v>0.14799999999999613</v>
      </c>
      <c r="K58">
        <f t="shared" si="5"/>
        <v>2.4999999999998579E-2</v>
      </c>
      <c r="M58">
        <f t="shared" si="1"/>
        <v>6.2884083836848209E-2</v>
      </c>
      <c r="O58" t="s">
        <v>90</v>
      </c>
      <c r="P58">
        <v>204</v>
      </c>
      <c r="Q58">
        <v>198</v>
      </c>
      <c r="R58">
        <v>198</v>
      </c>
      <c r="S58">
        <v>1.0143372220322381E-2</v>
      </c>
      <c r="U58" s="3">
        <v>2.960826289558562</v>
      </c>
      <c r="W58" s="3" t="s">
        <v>84</v>
      </c>
      <c r="X58" s="3">
        <v>0.90501129335365527</v>
      </c>
      <c r="Y58" s="3">
        <v>0.66349021709775136</v>
      </c>
      <c r="AA58" s="3" t="s">
        <v>202</v>
      </c>
      <c r="AB58" s="3" t="s">
        <v>84</v>
      </c>
      <c r="AC58" s="3">
        <v>0.66349021709775136</v>
      </c>
    </row>
    <row r="59" spans="2:29" x14ac:dyDescent="0.2">
      <c r="B59" t="s">
        <v>91</v>
      </c>
      <c r="C59">
        <v>113.934</v>
      </c>
      <c r="D59">
        <v>8.0860000000000003</v>
      </c>
      <c r="F59" t="s">
        <v>91</v>
      </c>
      <c r="G59">
        <v>114.099</v>
      </c>
      <c r="H59">
        <v>8.0969999999999995</v>
      </c>
      <c r="J59">
        <f t="shared" si="4"/>
        <v>0.16500000000000625</v>
      </c>
      <c r="K59">
        <f t="shared" si="5"/>
        <v>1.0999999999999233E-2</v>
      </c>
      <c r="M59">
        <f t="shared" si="1"/>
        <v>6.5262546686444114E-2</v>
      </c>
      <c r="O59" t="s">
        <v>48</v>
      </c>
      <c r="P59">
        <v>205</v>
      </c>
      <c r="Q59" s="1">
        <v>199</v>
      </c>
      <c r="U59" s="3">
        <v>1.6270676206043826</v>
      </c>
      <c r="W59" s="6" t="s">
        <v>203</v>
      </c>
      <c r="AB59" s="6" t="s">
        <v>203</v>
      </c>
    </row>
    <row r="60" spans="2:29" x14ac:dyDescent="0.2">
      <c r="B60" t="s">
        <v>92</v>
      </c>
      <c r="C60">
        <v>115.626</v>
      </c>
      <c r="D60">
        <v>8.1120000000000001</v>
      </c>
      <c r="F60" t="s">
        <v>92</v>
      </c>
      <c r="G60">
        <v>115.82899999999999</v>
      </c>
      <c r="H60">
        <v>8.1189999999999998</v>
      </c>
      <c r="J60">
        <f t="shared" si="4"/>
        <v>0.20299999999998875</v>
      </c>
      <c r="K60">
        <f t="shared" si="5"/>
        <v>6.9999999999996732E-3</v>
      </c>
      <c r="M60">
        <f t="shared" si="1"/>
        <v>7.9452929461406904E-2</v>
      </c>
      <c r="O60" t="s">
        <v>48</v>
      </c>
      <c r="P60">
        <v>206</v>
      </c>
      <c r="Q60">
        <v>200</v>
      </c>
      <c r="R60">
        <v>200</v>
      </c>
      <c r="S60">
        <v>8.6920653472004034E-2</v>
      </c>
      <c r="U60" s="3">
        <v>1.2706902078077502</v>
      </c>
      <c r="W60" s="3" t="s">
        <v>85</v>
      </c>
      <c r="X60" s="3">
        <v>1.0974122610567685</v>
      </c>
      <c r="Y60" s="3">
        <v>0.80454498709747913</v>
      </c>
      <c r="AA60" s="3" t="s">
        <v>204</v>
      </c>
      <c r="AB60" s="3" t="s">
        <v>85</v>
      </c>
      <c r="AC60" s="3">
        <v>0.80454498709747913</v>
      </c>
    </row>
    <row r="61" spans="2:29" x14ac:dyDescent="0.2">
      <c r="B61" t="s">
        <v>93</v>
      </c>
      <c r="C61">
        <v>122.008</v>
      </c>
      <c r="D61">
        <v>8.173</v>
      </c>
      <c r="F61" t="s">
        <v>93</v>
      </c>
      <c r="G61">
        <v>122.248</v>
      </c>
      <c r="H61">
        <v>8.1920000000000002</v>
      </c>
      <c r="J61">
        <f t="shared" si="4"/>
        <v>0.24000000000000909</v>
      </c>
      <c r="K61">
        <f t="shared" si="5"/>
        <v>1.9000000000000128E-2</v>
      </c>
      <c r="M61">
        <f t="shared" si="1"/>
        <v>9.5478793456980113E-2</v>
      </c>
      <c r="O61" t="s">
        <v>8</v>
      </c>
      <c r="P61">
        <v>207</v>
      </c>
      <c r="Q61">
        <v>201</v>
      </c>
      <c r="R61">
        <v>201</v>
      </c>
      <c r="S61">
        <v>6.512148646951596E-2</v>
      </c>
      <c r="U61" s="3">
        <v>1.1464827563823239</v>
      </c>
      <c r="W61" s="3" t="s">
        <v>87</v>
      </c>
      <c r="X61" s="3">
        <v>1.0727211895267592</v>
      </c>
      <c r="Y61" s="3">
        <v>0.78644324126277809</v>
      </c>
      <c r="AA61" s="3" t="s">
        <v>205</v>
      </c>
      <c r="AB61" s="3" t="s">
        <v>87</v>
      </c>
      <c r="AC61" s="3">
        <v>0.78644324126277809</v>
      </c>
    </row>
    <row r="62" spans="2:29" x14ac:dyDescent="0.2">
      <c r="B62" t="s">
        <v>94</v>
      </c>
      <c r="C62">
        <v>120.432</v>
      </c>
      <c r="D62">
        <v>8.0939999999999994</v>
      </c>
      <c r="F62" t="s">
        <v>94</v>
      </c>
      <c r="G62">
        <v>120.76</v>
      </c>
      <c r="H62">
        <v>8.1140000000000008</v>
      </c>
      <c r="J62">
        <f t="shared" si="4"/>
        <v>0.32800000000000296</v>
      </c>
      <c r="K62">
        <f t="shared" si="5"/>
        <v>2.000000000000135E-2</v>
      </c>
      <c r="M62">
        <f t="shared" si="1"/>
        <v>0.12943248433063606</v>
      </c>
      <c r="O62" t="s">
        <v>58</v>
      </c>
      <c r="P62">
        <v>208</v>
      </c>
      <c r="Q62" s="1">
        <v>202</v>
      </c>
      <c r="U62" s="3">
        <v>1.2223130576882157</v>
      </c>
      <c r="W62" s="6"/>
      <c r="AB62" s="6"/>
    </row>
    <row r="63" spans="2:29" x14ac:dyDescent="0.2">
      <c r="B63" t="s">
        <v>95</v>
      </c>
      <c r="C63">
        <v>122.938</v>
      </c>
      <c r="D63">
        <v>8.093</v>
      </c>
      <c r="F63" t="s">
        <v>95</v>
      </c>
      <c r="G63">
        <v>123.307</v>
      </c>
      <c r="H63">
        <v>8.0969999999999995</v>
      </c>
      <c r="J63">
        <f t="shared" si="4"/>
        <v>0.36899999999999977</v>
      </c>
      <c r="K63">
        <f t="shared" si="5"/>
        <v>3.9999999999995595E-3</v>
      </c>
      <c r="M63">
        <f t="shared" si="1"/>
        <v>0.14391828236884976</v>
      </c>
      <c r="O63" t="s">
        <v>14</v>
      </c>
      <c r="P63">
        <v>209</v>
      </c>
      <c r="Q63">
        <v>203</v>
      </c>
      <c r="R63">
        <v>203</v>
      </c>
      <c r="S63">
        <v>0.1001189292791293</v>
      </c>
      <c r="U63" s="3">
        <v>0.95064976546360991</v>
      </c>
      <c r="W63" s="3" t="s">
        <v>88</v>
      </c>
      <c r="X63" s="3">
        <v>1.0407597404104971</v>
      </c>
      <c r="Y63" s="3">
        <v>0.76301136923129764</v>
      </c>
      <c r="AA63" s="3" t="s">
        <v>206</v>
      </c>
      <c r="AB63" s="3" t="s">
        <v>88</v>
      </c>
      <c r="AC63" s="3">
        <v>0.76301136923129764</v>
      </c>
    </row>
    <row r="64" spans="2:29" x14ac:dyDescent="0.2">
      <c r="B64" t="s">
        <v>96</v>
      </c>
      <c r="C64">
        <v>120.73699999999999</v>
      </c>
      <c r="D64">
        <v>8.2439999999999998</v>
      </c>
      <c r="F64" t="s">
        <v>96</v>
      </c>
      <c r="G64">
        <v>120.96</v>
      </c>
      <c r="H64">
        <v>8.2550000000000008</v>
      </c>
      <c r="J64">
        <f t="shared" si="4"/>
        <v>0.22299999999999898</v>
      </c>
      <c r="K64">
        <f t="shared" si="5"/>
        <v>1.1000000000001009E-2</v>
      </c>
      <c r="M64">
        <f t="shared" si="1"/>
        <v>8.7634513748864676E-2</v>
      </c>
      <c r="O64" t="s">
        <v>79</v>
      </c>
      <c r="P64">
        <v>210</v>
      </c>
      <c r="Q64">
        <v>204</v>
      </c>
      <c r="R64">
        <v>204</v>
      </c>
      <c r="S64">
        <v>6.2884083836848209E-2</v>
      </c>
      <c r="U64" s="3">
        <v>1.4899281207883275</v>
      </c>
      <c r="W64" s="4" t="s">
        <v>89</v>
      </c>
      <c r="X64" s="4"/>
      <c r="AA64" s="3" t="s">
        <v>207</v>
      </c>
      <c r="AB64" s="4" t="s">
        <v>89</v>
      </c>
    </row>
    <row r="65" spans="2:29" x14ac:dyDescent="0.2">
      <c r="B65" t="s">
        <v>97</v>
      </c>
      <c r="C65">
        <v>121.41200000000001</v>
      </c>
      <c r="D65">
        <v>8.2750000000000004</v>
      </c>
      <c r="F65" t="s">
        <v>97</v>
      </c>
      <c r="G65">
        <v>121.56</v>
      </c>
      <c r="H65">
        <v>8.2859999999999996</v>
      </c>
      <c r="J65">
        <f t="shared" si="4"/>
        <v>0.14799999999999613</v>
      </c>
      <c r="K65">
        <f t="shared" si="5"/>
        <v>1.0999999999999233E-2</v>
      </c>
      <c r="M65">
        <f t="shared" si="1"/>
        <v>5.8740173646319851E-2</v>
      </c>
      <c r="O65" t="s">
        <v>60</v>
      </c>
      <c r="P65">
        <v>211</v>
      </c>
      <c r="Q65">
        <v>205</v>
      </c>
      <c r="R65">
        <v>205</v>
      </c>
      <c r="S65">
        <v>6.5262546686444114E-2</v>
      </c>
      <c r="U65" s="3">
        <v>1.2216470467778122</v>
      </c>
      <c r="W65" s="4" t="s">
        <v>91</v>
      </c>
      <c r="X65" s="4"/>
      <c r="AA65" s="3" t="s">
        <v>208</v>
      </c>
      <c r="AB65" s="4" t="s">
        <v>91</v>
      </c>
    </row>
    <row r="66" spans="2:29" x14ac:dyDescent="0.2">
      <c r="B66" t="s">
        <v>98</v>
      </c>
      <c r="C66">
        <v>120.732</v>
      </c>
      <c r="D66">
        <v>8.2669999999999995</v>
      </c>
      <c r="F66" t="s">
        <v>98</v>
      </c>
      <c r="G66">
        <v>120.872</v>
      </c>
      <c r="H66">
        <v>8.2579999999999991</v>
      </c>
      <c r="J66">
        <f t="shared" si="4"/>
        <v>0.14000000000000057</v>
      </c>
      <c r="K66">
        <f t="shared" si="5"/>
        <v>-9.0000000000003411E-3</v>
      </c>
      <c r="M66">
        <f t="shared" si="1"/>
        <v>5.5319074468035259E-2</v>
      </c>
      <c r="O66" t="s">
        <v>60</v>
      </c>
      <c r="P66">
        <v>212</v>
      </c>
      <c r="Q66">
        <v>206</v>
      </c>
      <c r="R66">
        <v>206</v>
      </c>
      <c r="S66">
        <v>7.9452929461406904E-2</v>
      </c>
      <c r="U66" s="3">
        <v>1.0034288587179412</v>
      </c>
      <c r="W66" s="3" t="s">
        <v>92</v>
      </c>
      <c r="X66" s="3">
        <v>1.2706902078077502</v>
      </c>
      <c r="Y66" s="3">
        <v>0.93158011179965772</v>
      </c>
      <c r="AA66" s="3" t="s">
        <v>209</v>
      </c>
      <c r="AB66" s="3" t="s">
        <v>92</v>
      </c>
      <c r="AC66" s="3">
        <v>0.93158011179965772</v>
      </c>
    </row>
    <row r="67" spans="2:29" x14ac:dyDescent="0.2">
      <c r="B67" t="s">
        <v>99</v>
      </c>
      <c r="C67">
        <v>118.613</v>
      </c>
      <c r="D67">
        <v>8.3710000000000004</v>
      </c>
      <c r="F67" t="s">
        <v>99</v>
      </c>
      <c r="G67">
        <v>118.637</v>
      </c>
      <c r="H67">
        <v>8.3780000000000001</v>
      </c>
      <c r="J67">
        <f t="shared" si="4"/>
        <v>2.4000000000000909E-2</v>
      </c>
      <c r="K67">
        <f t="shared" si="5"/>
        <v>6.9999999999996732E-3</v>
      </c>
      <c r="M67">
        <f t="shared" si="1"/>
        <v>1.1685546628207089E-2</v>
      </c>
      <c r="O67" t="s">
        <v>100</v>
      </c>
      <c r="P67">
        <v>213</v>
      </c>
      <c r="Q67">
        <v>207</v>
      </c>
      <c r="R67">
        <v>207</v>
      </c>
      <c r="S67">
        <v>9.5478793456980113E-2</v>
      </c>
      <c r="U67" s="3">
        <v>1.1432070475373186</v>
      </c>
      <c r="W67" s="3" t="s">
        <v>93</v>
      </c>
      <c r="X67" s="3">
        <v>1.1464827563823239</v>
      </c>
      <c r="Y67" s="3">
        <v>0.84052000070863442</v>
      </c>
      <c r="AA67" s="3" t="s">
        <v>210</v>
      </c>
      <c r="AB67" s="3" t="s">
        <v>93</v>
      </c>
      <c r="AC67" s="3">
        <v>0.84052000070863442</v>
      </c>
    </row>
    <row r="68" spans="2:29" x14ac:dyDescent="0.2">
      <c r="B68" t="s">
        <v>101</v>
      </c>
      <c r="C68">
        <v>121.095</v>
      </c>
      <c r="D68">
        <v>8.4120000000000008</v>
      </c>
      <c r="F68" t="s">
        <v>101</v>
      </c>
      <c r="G68">
        <v>121.246</v>
      </c>
      <c r="H68">
        <v>8.4320000000000004</v>
      </c>
      <c r="J68">
        <f t="shared" si="4"/>
        <v>0.15099999999999625</v>
      </c>
      <c r="K68">
        <f t="shared" si="5"/>
        <v>1.9999999999999574E-2</v>
      </c>
      <c r="M68">
        <f t="shared" si="1"/>
        <v>6.2175171893608869E-2</v>
      </c>
      <c r="O68" t="s">
        <v>60</v>
      </c>
      <c r="P68">
        <v>214</v>
      </c>
      <c r="Q68">
        <v>208</v>
      </c>
      <c r="R68">
        <v>208</v>
      </c>
      <c r="S68">
        <v>0.12943248433063606</v>
      </c>
      <c r="U68" s="3">
        <v>1.2907695698296853</v>
      </c>
      <c r="W68" s="3" t="s">
        <v>94</v>
      </c>
      <c r="X68" s="3">
        <v>1.2223130576882157</v>
      </c>
      <c r="Y68" s="3">
        <v>0.89611340981361132</v>
      </c>
      <c r="AA68" s="3" t="s">
        <v>211</v>
      </c>
      <c r="AB68" s="3" t="s">
        <v>94</v>
      </c>
      <c r="AC68" s="3">
        <v>0.89611340981361132</v>
      </c>
    </row>
    <row r="69" spans="2:29" x14ac:dyDescent="0.2">
      <c r="B69" t="s">
        <v>102</v>
      </c>
      <c r="C69">
        <v>119.825</v>
      </c>
      <c r="D69">
        <v>8.2680000000000007</v>
      </c>
      <c r="F69" t="s">
        <v>102</v>
      </c>
      <c r="G69">
        <v>119.947</v>
      </c>
      <c r="H69">
        <v>8.2799999999999994</v>
      </c>
      <c r="J69">
        <f t="shared" si="4"/>
        <v>0.12199999999999989</v>
      </c>
      <c r="K69">
        <f t="shared" si="5"/>
        <v>1.1999999999998678E-2</v>
      </c>
      <c r="M69">
        <f t="shared" ref="M69:M105" si="6">SQRT(0.152*J69^2+K69^2)</f>
        <v>4.905474492849763E-2</v>
      </c>
      <c r="O69" t="s">
        <v>8</v>
      </c>
      <c r="P69">
        <v>215</v>
      </c>
      <c r="Q69">
        <v>209</v>
      </c>
      <c r="R69">
        <v>209</v>
      </c>
      <c r="S69">
        <v>0.14391828236884976</v>
      </c>
      <c r="U69" s="3">
        <v>1.3669104666628316</v>
      </c>
      <c r="W69" s="4" t="s">
        <v>95</v>
      </c>
      <c r="X69" s="4"/>
      <c r="AA69" s="3" t="s">
        <v>212</v>
      </c>
      <c r="AB69" s="4" t="s">
        <v>95</v>
      </c>
    </row>
    <row r="70" spans="2:29" x14ac:dyDescent="0.2">
      <c r="B70" t="s">
        <v>103</v>
      </c>
      <c r="C70">
        <v>121.71299999999999</v>
      </c>
      <c r="D70">
        <v>8.3550000000000004</v>
      </c>
      <c r="F70" t="s">
        <v>103</v>
      </c>
      <c r="G70">
        <v>121.907</v>
      </c>
      <c r="H70">
        <v>8.3610000000000007</v>
      </c>
      <c r="J70">
        <f t="shared" si="4"/>
        <v>0.19400000000000261</v>
      </c>
      <c r="K70">
        <f t="shared" si="5"/>
        <v>6.0000000000002274E-3</v>
      </c>
      <c r="M70">
        <f t="shared" si="6"/>
        <v>7.5872735551053894E-2</v>
      </c>
      <c r="O70" t="s">
        <v>51</v>
      </c>
      <c r="P70">
        <v>216</v>
      </c>
      <c r="Q70">
        <v>210</v>
      </c>
      <c r="R70">
        <v>210</v>
      </c>
      <c r="S70">
        <v>8.7634513748864676E-2</v>
      </c>
      <c r="U70" s="3">
        <v>1.1615456786509302</v>
      </c>
      <c r="W70" s="4" t="s">
        <v>96</v>
      </c>
      <c r="X70" s="4"/>
      <c r="AA70" s="3" t="s">
        <v>213</v>
      </c>
      <c r="AB70" s="4" t="s">
        <v>96</v>
      </c>
    </row>
    <row r="71" spans="2:29" x14ac:dyDescent="0.2">
      <c r="B71" t="s">
        <v>104</v>
      </c>
      <c r="C71">
        <v>122.99299999999999</v>
      </c>
      <c r="D71">
        <v>8.4090000000000007</v>
      </c>
      <c r="F71" t="s">
        <v>104</v>
      </c>
      <c r="G71">
        <v>123.209</v>
      </c>
      <c r="H71">
        <v>8.4269999999999996</v>
      </c>
      <c r="J71">
        <f t="shared" si="4"/>
        <v>0.21600000000000819</v>
      </c>
      <c r="K71">
        <f t="shared" si="5"/>
        <v>1.7999999999998906E-2</v>
      </c>
      <c r="M71">
        <f t="shared" si="6"/>
        <v>8.6114528390977663E-2</v>
      </c>
      <c r="O71" t="s">
        <v>51</v>
      </c>
      <c r="P71">
        <v>217</v>
      </c>
      <c r="Q71">
        <v>211</v>
      </c>
      <c r="R71">
        <v>211</v>
      </c>
      <c r="S71">
        <v>5.8740173646319851E-2</v>
      </c>
      <c r="U71" s="3">
        <v>1.4432351986091945</v>
      </c>
      <c r="W71" s="3" t="s">
        <v>97</v>
      </c>
      <c r="X71" s="3">
        <v>1.2216470467778122</v>
      </c>
      <c r="Y71" s="3">
        <v>0.89562513775913166</v>
      </c>
      <c r="AA71" s="3" t="s">
        <v>214</v>
      </c>
      <c r="AB71" s="3" t="s">
        <v>97</v>
      </c>
      <c r="AC71" s="3">
        <v>0.89562513775913166</v>
      </c>
    </row>
    <row r="72" spans="2:29" x14ac:dyDescent="0.2">
      <c r="B72" t="s">
        <v>105</v>
      </c>
      <c r="C72">
        <v>119.911</v>
      </c>
      <c r="D72">
        <v>8.3949999999999996</v>
      </c>
      <c r="F72" t="s">
        <v>105</v>
      </c>
      <c r="G72">
        <v>119.996</v>
      </c>
      <c r="H72">
        <v>8.4109999999999996</v>
      </c>
      <c r="J72">
        <f t="shared" si="4"/>
        <v>8.4999999999993747E-2</v>
      </c>
      <c r="K72">
        <f t="shared" si="5"/>
        <v>1.6000000000000014E-2</v>
      </c>
      <c r="M72">
        <f t="shared" si="6"/>
        <v>3.6799456517723719E-2</v>
      </c>
      <c r="O72" t="s">
        <v>60</v>
      </c>
      <c r="P72">
        <v>219</v>
      </c>
      <c r="Q72">
        <v>212</v>
      </c>
      <c r="R72">
        <v>212</v>
      </c>
      <c r="S72">
        <v>5.5319074468035259E-2</v>
      </c>
      <c r="U72" s="3">
        <v>1.3326060607995935</v>
      </c>
      <c r="W72" s="4" t="s">
        <v>98</v>
      </c>
      <c r="X72" s="4"/>
      <c r="AA72" s="3" t="s">
        <v>215</v>
      </c>
      <c r="AB72" s="4" t="s">
        <v>98</v>
      </c>
    </row>
    <row r="73" spans="2:29" x14ac:dyDescent="0.2">
      <c r="B73" t="s">
        <v>106</v>
      </c>
      <c r="C73">
        <v>123.178</v>
      </c>
      <c r="D73">
        <v>8.1690000000000005</v>
      </c>
      <c r="F73" t="s">
        <v>106</v>
      </c>
      <c r="G73">
        <v>123.38500000000001</v>
      </c>
      <c r="H73">
        <v>8.1850000000000005</v>
      </c>
      <c r="J73">
        <f t="shared" si="4"/>
        <v>0.20700000000000784</v>
      </c>
      <c r="K73">
        <f t="shared" si="5"/>
        <v>1.6000000000000014E-2</v>
      </c>
      <c r="M73">
        <f t="shared" si="6"/>
        <v>8.2274224396225656E-2</v>
      </c>
      <c r="O73" t="s">
        <v>14</v>
      </c>
      <c r="P73">
        <v>220</v>
      </c>
      <c r="Q73">
        <v>213</v>
      </c>
      <c r="R73">
        <v>213</v>
      </c>
      <c r="S73">
        <v>1.1685546628207089E-2</v>
      </c>
      <c r="U73" s="3">
        <v>0.92826779920262836</v>
      </c>
      <c r="W73" s="3" t="s">
        <v>99</v>
      </c>
      <c r="X73" s="3">
        <v>1.1432070475373186</v>
      </c>
      <c r="Y73" s="3">
        <v>0.83811848286163859</v>
      </c>
      <c r="AA73" s="3" t="s">
        <v>216</v>
      </c>
      <c r="AB73" s="3" t="s">
        <v>99</v>
      </c>
      <c r="AC73" s="3">
        <v>0.83811848286163859</v>
      </c>
    </row>
    <row r="74" spans="2:29" x14ac:dyDescent="0.2">
      <c r="B74" t="s">
        <v>107</v>
      </c>
      <c r="C74">
        <v>120.437</v>
      </c>
      <c r="D74">
        <v>8.3439999999999994</v>
      </c>
      <c r="F74" t="s">
        <v>107</v>
      </c>
      <c r="G74">
        <v>120.628</v>
      </c>
      <c r="H74">
        <v>8.35</v>
      </c>
      <c r="J74">
        <f t="shared" si="4"/>
        <v>0.1910000000000025</v>
      </c>
      <c r="K74">
        <f t="shared" si="5"/>
        <v>6.0000000000002274E-3</v>
      </c>
      <c r="M74">
        <f t="shared" si="6"/>
        <v>7.4706840382927103E-2</v>
      </c>
      <c r="O74" t="s">
        <v>18</v>
      </c>
      <c r="P74">
        <v>221</v>
      </c>
      <c r="Q74">
        <v>214</v>
      </c>
      <c r="R74">
        <v>214</v>
      </c>
      <c r="S74">
        <v>6.2175171893608869E-2</v>
      </c>
      <c r="U74" s="3">
        <v>1.365281367887321</v>
      </c>
      <c r="W74" s="3" t="s">
        <v>101</v>
      </c>
      <c r="X74" s="3">
        <v>1.2907695698296853</v>
      </c>
      <c r="Y74" s="3">
        <v>0.94630087867290813</v>
      </c>
      <c r="AA74" s="3" t="s">
        <v>217</v>
      </c>
      <c r="AB74" s="3" t="s">
        <v>101</v>
      </c>
      <c r="AC74" s="3">
        <v>0.94630087867290813</v>
      </c>
    </row>
    <row r="75" spans="2:29" x14ac:dyDescent="0.2">
      <c r="B75" t="s">
        <v>108</v>
      </c>
      <c r="C75">
        <v>112.542</v>
      </c>
      <c r="D75">
        <v>7.9820000000000002</v>
      </c>
      <c r="F75" t="s">
        <v>108</v>
      </c>
      <c r="G75">
        <v>112.886</v>
      </c>
      <c r="H75">
        <v>7.9889999999999999</v>
      </c>
      <c r="J75">
        <f t="shared" si="4"/>
        <v>0.34399999999999409</v>
      </c>
      <c r="K75">
        <f t="shared" si="5"/>
        <v>6.9999999999996732E-3</v>
      </c>
      <c r="M75">
        <f t="shared" si="6"/>
        <v>0.13429844377355749</v>
      </c>
      <c r="O75" t="s">
        <v>48</v>
      </c>
      <c r="P75">
        <v>222</v>
      </c>
      <c r="Q75">
        <v>215</v>
      </c>
      <c r="R75">
        <v>215</v>
      </c>
      <c r="S75">
        <v>4.905474492849763E-2</v>
      </c>
      <c r="U75" s="3">
        <v>1.2821874828718676</v>
      </c>
      <c r="W75" s="3" t="s">
        <v>102</v>
      </c>
      <c r="X75" s="3">
        <v>1.3669104666628316</v>
      </c>
      <c r="Y75" s="3">
        <v>1.0021219944322894</v>
      </c>
      <c r="AA75" s="3" t="s">
        <v>218</v>
      </c>
      <c r="AB75" s="3" t="s">
        <v>102</v>
      </c>
      <c r="AC75" s="3">
        <v>1.0021219944322894</v>
      </c>
    </row>
    <row r="76" spans="2:29" x14ac:dyDescent="0.2">
      <c r="B76" t="s">
        <v>109</v>
      </c>
      <c r="C76">
        <v>110.64100000000001</v>
      </c>
      <c r="D76">
        <v>8.3149999999999995</v>
      </c>
      <c r="F76" t="s">
        <v>109</v>
      </c>
      <c r="G76">
        <v>110.67700000000001</v>
      </c>
      <c r="H76">
        <v>8.3290000000000006</v>
      </c>
      <c r="J76">
        <f t="shared" si="4"/>
        <v>3.6000000000001364E-2</v>
      </c>
      <c r="K76">
        <f t="shared" si="5"/>
        <v>1.4000000000001123E-2</v>
      </c>
      <c r="M76">
        <f t="shared" si="6"/>
        <v>1.9824025827264412E-2</v>
      </c>
      <c r="O76" t="s">
        <v>16</v>
      </c>
      <c r="P76">
        <v>223</v>
      </c>
      <c r="Q76">
        <v>216</v>
      </c>
      <c r="R76">
        <v>216</v>
      </c>
      <c r="S76">
        <v>7.5872735551053894E-2</v>
      </c>
      <c r="U76" s="3">
        <v>1.2575913073955574</v>
      </c>
      <c r="W76" s="3" t="s">
        <v>103</v>
      </c>
      <c r="X76" s="3">
        <v>1.1615456786509302</v>
      </c>
      <c r="Y76" s="3">
        <v>0.85156306905432266</v>
      </c>
      <c r="AA76" s="3" t="s">
        <v>219</v>
      </c>
      <c r="AB76" s="3" t="s">
        <v>103</v>
      </c>
      <c r="AC76" s="3">
        <v>0.85156306905432266</v>
      </c>
    </row>
    <row r="77" spans="2:29" x14ac:dyDescent="0.2">
      <c r="B77" t="s">
        <v>110</v>
      </c>
      <c r="C77">
        <v>121.43600000000001</v>
      </c>
      <c r="D77">
        <v>7.9779999999999998</v>
      </c>
      <c r="F77" t="s">
        <v>110</v>
      </c>
      <c r="G77">
        <v>121.54</v>
      </c>
      <c r="H77">
        <v>7.98</v>
      </c>
      <c r="J77">
        <f t="shared" si="4"/>
        <v>0.1039999999999992</v>
      </c>
      <c r="K77">
        <f t="shared" si="5"/>
        <v>2.0000000000006679E-3</v>
      </c>
      <c r="M77">
        <f t="shared" si="6"/>
        <v>4.0595960390166622E-2</v>
      </c>
      <c r="O77" t="s">
        <v>14</v>
      </c>
      <c r="P77">
        <v>224</v>
      </c>
      <c r="Q77">
        <v>217</v>
      </c>
      <c r="R77">
        <v>217</v>
      </c>
      <c r="S77">
        <v>8.6114528390977663E-2</v>
      </c>
      <c r="U77" s="3">
        <v>1.2847258714755749</v>
      </c>
      <c r="W77" s="3" t="s">
        <v>104</v>
      </c>
      <c r="X77" s="3">
        <v>1.4432351986091945</v>
      </c>
      <c r="Y77" s="3">
        <v>1.0580778850835135</v>
      </c>
      <c r="AA77" s="3" t="s">
        <v>220</v>
      </c>
      <c r="AB77" s="3" t="s">
        <v>104</v>
      </c>
      <c r="AC77" s="3">
        <v>1.0580778850835135</v>
      </c>
    </row>
    <row r="78" spans="2:29" x14ac:dyDescent="0.2">
      <c r="B78" t="s">
        <v>111</v>
      </c>
      <c r="C78">
        <v>119.718</v>
      </c>
      <c r="D78">
        <v>8.1880000000000006</v>
      </c>
      <c r="F78" t="s">
        <v>111</v>
      </c>
      <c r="G78">
        <v>119.831</v>
      </c>
      <c r="H78">
        <v>8.173</v>
      </c>
      <c r="J78">
        <f t="shared" si="4"/>
        <v>0.11299999999999955</v>
      </c>
      <c r="K78">
        <f t="shared" si="5"/>
        <v>-1.5000000000000568E-2</v>
      </c>
      <c r="M78">
        <f t="shared" si="6"/>
        <v>4.6539101839206148E-2</v>
      </c>
      <c r="O78" t="s">
        <v>42</v>
      </c>
      <c r="P78">
        <v>225</v>
      </c>
      <c r="Q78" s="1">
        <v>218</v>
      </c>
      <c r="U78" s="3">
        <v>1.1909836101968192</v>
      </c>
    </row>
    <row r="79" spans="2:29" x14ac:dyDescent="0.2">
      <c r="B79" t="s">
        <v>112</v>
      </c>
      <c r="C79">
        <v>116.816</v>
      </c>
      <c r="D79">
        <v>8.0869999999999997</v>
      </c>
      <c r="F79" t="s">
        <v>112</v>
      </c>
      <c r="G79">
        <v>116.934</v>
      </c>
      <c r="H79">
        <v>8.0660000000000007</v>
      </c>
      <c r="J79">
        <f t="shared" si="4"/>
        <v>0.117999999999995</v>
      </c>
      <c r="K79">
        <f t="shared" si="5"/>
        <v>-2.0999999999999019E-2</v>
      </c>
      <c r="M79">
        <f t="shared" si="6"/>
        <v>5.0571217110128755E-2</v>
      </c>
      <c r="O79" t="s">
        <v>27</v>
      </c>
      <c r="P79">
        <v>226</v>
      </c>
      <c r="Q79">
        <v>219</v>
      </c>
      <c r="R79">
        <v>219</v>
      </c>
      <c r="S79">
        <v>3.6799456517723719E-2</v>
      </c>
      <c r="U79" s="3">
        <v>1.2510796595246667</v>
      </c>
      <c r="W79" s="3" t="s">
        <v>105</v>
      </c>
      <c r="X79" s="3">
        <v>1.3326060607995935</v>
      </c>
      <c r="Y79" s="3">
        <v>0.97697243236520592</v>
      </c>
      <c r="AA79" s="3" t="s">
        <v>221</v>
      </c>
      <c r="AB79" s="3" t="s">
        <v>105</v>
      </c>
      <c r="AC79" s="3">
        <v>0.97697243236520592</v>
      </c>
    </row>
    <row r="80" spans="2:29" x14ac:dyDescent="0.2">
      <c r="B80" t="s">
        <v>113</v>
      </c>
      <c r="C80">
        <v>123.25</v>
      </c>
      <c r="D80">
        <v>8.2690000000000001</v>
      </c>
      <c r="F80" t="s">
        <v>113</v>
      </c>
      <c r="G80">
        <v>123.342</v>
      </c>
      <c r="H80">
        <v>8.2579999999999991</v>
      </c>
      <c r="J80">
        <f t="shared" si="4"/>
        <v>9.1999999999998749E-2</v>
      </c>
      <c r="K80">
        <f t="shared" si="5"/>
        <v>-1.1000000000001009E-2</v>
      </c>
      <c r="M80">
        <f t="shared" si="6"/>
        <v>3.7517036130270034E-2</v>
      </c>
      <c r="O80" t="s">
        <v>18</v>
      </c>
      <c r="P80">
        <v>227</v>
      </c>
      <c r="Q80">
        <v>220</v>
      </c>
      <c r="R80">
        <v>220</v>
      </c>
      <c r="S80">
        <v>8.2274224396225656E-2</v>
      </c>
      <c r="U80" s="3">
        <v>1.3212639816311167</v>
      </c>
      <c r="W80" s="4" t="s">
        <v>106</v>
      </c>
      <c r="X80" s="4"/>
      <c r="AA80" s="3" t="s">
        <v>222</v>
      </c>
      <c r="AB80" s="4" t="s">
        <v>106</v>
      </c>
    </row>
    <row r="81" spans="2:29" x14ac:dyDescent="0.2">
      <c r="B81" t="s">
        <v>114</v>
      </c>
      <c r="C81">
        <v>121.97499999999999</v>
      </c>
      <c r="D81">
        <v>8.2360000000000007</v>
      </c>
      <c r="F81" t="s">
        <v>114</v>
      </c>
      <c r="G81">
        <v>122.16800000000001</v>
      </c>
      <c r="H81">
        <v>8.2449999999999992</v>
      </c>
      <c r="J81">
        <f t="shared" si="4"/>
        <v>0.19300000000001205</v>
      </c>
      <c r="K81">
        <f t="shared" si="5"/>
        <v>8.9999999999985647E-3</v>
      </c>
      <c r="M81">
        <f t="shared" si="6"/>
        <v>7.5781580875570825E-2</v>
      </c>
      <c r="O81" t="s">
        <v>11</v>
      </c>
      <c r="P81">
        <v>228</v>
      </c>
      <c r="Q81">
        <v>221</v>
      </c>
      <c r="R81">
        <v>221</v>
      </c>
      <c r="S81">
        <v>7.4706840382927103E-2</v>
      </c>
      <c r="U81" s="3">
        <v>1.2772684800973271</v>
      </c>
      <c r="W81" s="3" t="s">
        <v>107</v>
      </c>
      <c r="X81" s="3">
        <v>1.365281367887321</v>
      </c>
      <c r="Y81" s="3">
        <v>1.0009276545293786</v>
      </c>
      <c r="AA81" s="3" t="s">
        <v>223</v>
      </c>
      <c r="AB81" s="3" t="s">
        <v>107</v>
      </c>
      <c r="AC81" s="3">
        <v>1.0009276545293786</v>
      </c>
    </row>
    <row r="82" spans="2:29" x14ac:dyDescent="0.2">
      <c r="B82" t="s">
        <v>115</v>
      </c>
      <c r="C82">
        <v>125.282</v>
      </c>
      <c r="D82">
        <v>8.2750000000000004</v>
      </c>
      <c r="F82" t="s">
        <v>115</v>
      </c>
      <c r="G82">
        <v>125.465</v>
      </c>
      <c r="H82">
        <v>8.2889999999999997</v>
      </c>
      <c r="J82">
        <f t="shared" si="4"/>
        <v>0.18300000000000693</v>
      </c>
      <c r="K82">
        <f t="shared" si="5"/>
        <v>1.3999999999999346E-2</v>
      </c>
      <c r="M82">
        <f t="shared" si="6"/>
        <v>7.2707138576623739E-2</v>
      </c>
      <c r="O82" t="s">
        <v>69</v>
      </c>
      <c r="P82">
        <v>229</v>
      </c>
      <c r="Q82">
        <v>222</v>
      </c>
      <c r="R82">
        <v>222</v>
      </c>
      <c r="S82">
        <v>0.13429844377355749</v>
      </c>
      <c r="U82" s="3">
        <v>1.4022066020125574</v>
      </c>
      <c r="W82" s="3" t="s">
        <v>108</v>
      </c>
      <c r="X82" s="3">
        <v>1.2821874828718676</v>
      </c>
      <c r="Y82" s="3">
        <v>0.94000910001709292</v>
      </c>
      <c r="AA82" s="3" t="s">
        <v>224</v>
      </c>
      <c r="AB82" s="3" t="s">
        <v>108</v>
      </c>
      <c r="AC82" s="3">
        <v>0.94000910001709292</v>
      </c>
    </row>
    <row r="83" spans="2:29" x14ac:dyDescent="0.2">
      <c r="B83" t="s">
        <v>116</v>
      </c>
      <c r="C83">
        <v>123.178</v>
      </c>
      <c r="D83">
        <v>8.1690000000000005</v>
      </c>
      <c r="F83" t="s">
        <v>116</v>
      </c>
      <c r="G83">
        <v>123.26300000000001</v>
      </c>
      <c r="H83">
        <v>8.18</v>
      </c>
      <c r="J83">
        <f t="shared" si="4"/>
        <v>8.5000000000007958E-2</v>
      </c>
      <c r="K83">
        <f t="shared" si="5"/>
        <v>1.0999999999999233E-2</v>
      </c>
      <c r="M83">
        <f t="shared" si="6"/>
        <v>3.4917044548475017E-2</v>
      </c>
      <c r="O83" t="s">
        <v>69</v>
      </c>
      <c r="P83">
        <v>230</v>
      </c>
      <c r="Q83">
        <v>223</v>
      </c>
      <c r="R83">
        <v>223</v>
      </c>
      <c r="S83">
        <v>1.9824025827264412E-2</v>
      </c>
      <c r="U83" s="3">
        <v>0.9865382070519465</v>
      </c>
      <c r="W83" s="3" t="s">
        <v>109</v>
      </c>
      <c r="X83" s="3">
        <v>1.2575913073955574</v>
      </c>
      <c r="Y83" s="3">
        <v>0.92197692525154085</v>
      </c>
      <c r="AA83" s="3" t="s">
        <v>225</v>
      </c>
      <c r="AB83" s="3" t="s">
        <v>109</v>
      </c>
      <c r="AC83" s="3">
        <v>0.92197692525154085</v>
      </c>
    </row>
    <row r="84" spans="2:29" x14ac:dyDescent="0.2">
      <c r="B84" t="s">
        <v>117</v>
      </c>
      <c r="C84">
        <v>120.732</v>
      </c>
      <c r="D84">
        <v>8.2669999999999995</v>
      </c>
      <c r="F84" t="s">
        <v>117</v>
      </c>
      <c r="G84">
        <v>120.94199999999999</v>
      </c>
      <c r="H84">
        <v>8.2910000000000004</v>
      </c>
      <c r="J84">
        <f t="shared" si="4"/>
        <v>0.20999999999999375</v>
      </c>
      <c r="K84">
        <f t="shared" si="5"/>
        <v>2.4000000000000909E-2</v>
      </c>
      <c r="M84">
        <f t="shared" si="6"/>
        <v>8.5318227829694421E-2</v>
      </c>
      <c r="O84" t="s">
        <v>18</v>
      </c>
      <c r="P84">
        <v>232</v>
      </c>
      <c r="Q84">
        <v>224</v>
      </c>
      <c r="R84">
        <v>224</v>
      </c>
      <c r="S84">
        <v>4.0595960390166622E-2</v>
      </c>
      <c r="U84" s="3">
        <v>0.82913578478821381</v>
      </c>
      <c r="W84" s="3" t="s">
        <v>110</v>
      </c>
      <c r="X84" s="3">
        <v>1.2847258714755749</v>
      </c>
      <c r="Y84" s="3">
        <v>0.94187006685598307</v>
      </c>
      <c r="AA84" s="3" t="s">
        <v>226</v>
      </c>
      <c r="AB84" s="3" t="s">
        <v>110</v>
      </c>
      <c r="AC84" s="3">
        <v>0.94187006685598307</v>
      </c>
    </row>
    <row r="85" spans="2:29" x14ac:dyDescent="0.2">
      <c r="B85" t="s">
        <v>118</v>
      </c>
      <c r="C85">
        <v>117.09399999999999</v>
      </c>
      <c r="D85">
        <v>8.3559999999999999</v>
      </c>
      <c r="F85" t="s">
        <v>118</v>
      </c>
      <c r="G85">
        <v>117.4</v>
      </c>
      <c r="H85">
        <v>8.3960000000000008</v>
      </c>
      <c r="J85">
        <f t="shared" si="4"/>
        <v>0.3060000000000116</v>
      </c>
      <c r="K85">
        <f t="shared" si="5"/>
        <v>4.0000000000000924E-2</v>
      </c>
      <c r="M85">
        <f t="shared" si="6"/>
        <v>0.12582794602154623</v>
      </c>
      <c r="O85" t="s">
        <v>27</v>
      </c>
      <c r="P85">
        <v>233</v>
      </c>
      <c r="Q85">
        <v>225</v>
      </c>
      <c r="R85">
        <v>225</v>
      </c>
      <c r="S85">
        <v>4.6539101839206148E-2</v>
      </c>
      <c r="U85" s="3">
        <v>1.3274603859741607</v>
      </c>
      <c r="W85" s="3" t="s">
        <v>111</v>
      </c>
      <c r="X85" s="3">
        <v>1.1909836101968192</v>
      </c>
      <c r="Y85" s="3">
        <v>0.87314487663587526</v>
      </c>
      <c r="AA85" s="3" t="s">
        <v>227</v>
      </c>
      <c r="AB85" s="3" t="s">
        <v>111</v>
      </c>
      <c r="AC85" s="3">
        <v>0.87314487663587526</v>
      </c>
    </row>
    <row r="86" spans="2:29" x14ac:dyDescent="0.2">
      <c r="B86" t="s">
        <v>119</v>
      </c>
      <c r="C86">
        <v>122.10899999999999</v>
      </c>
      <c r="D86">
        <v>8.3729999999999993</v>
      </c>
      <c r="F86" t="s">
        <v>119</v>
      </c>
      <c r="G86">
        <v>122.13800000000001</v>
      </c>
      <c r="H86">
        <v>8.3829999999999991</v>
      </c>
      <c r="J86">
        <f t="shared" si="4"/>
        <v>2.9000000000010573E-2</v>
      </c>
      <c r="K86">
        <f t="shared" si="5"/>
        <v>9.9999999999997868E-3</v>
      </c>
      <c r="M86">
        <f t="shared" si="6"/>
        <v>1.5094104809497281E-2</v>
      </c>
      <c r="O86" t="s">
        <v>60</v>
      </c>
      <c r="P86">
        <v>234</v>
      </c>
      <c r="Q86">
        <v>226</v>
      </c>
      <c r="R86">
        <v>226</v>
      </c>
      <c r="S86">
        <v>5.0571217110128755E-2</v>
      </c>
      <c r="U86" s="3">
        <v>1.2487459725332082</v>
      </c>
      <c r="W86" s="3" t="s">
        <v>112</v>
      </c>
      <c r="X86" s="3">
        <v>1.2510796595246667</v>
      </c>
      <c r="Y86" s="3">
        <v>0.91720304597373492</v>
      </c>
      <c r="AA86" s="3" t="s">
        <v>228</v>
      </c>
      <c r="AB86" s="3" t="s">
        <v>112</v>
      </c>
      <c r="AC86" s="3">
        <v>0.91720304597373492</v>
      </c>
    </row>
    <row r="87" spans="2:29" x14ac:dyDescent="0.2">
      <c r="B87" t="s">
        <v>120</v>
      </c>
      <c r="C87">
        <v>120.467</v>
      </c>
      <c r="D87">
        <v>8.2710000000000008</v>
      </c>
      <c r="F87" t="s">
        <v>120</v>
      </c>
      <c r="G87">
        <v>120.383</v>
      </c>
      <c r="H87">
        <v>8.2669999999999995</v>
      </c>
      <c r="J87">
        <f t="shared" si="4"/>
        <v>-8.4000000000003183E-2</v>
      </c>
      <c r="K87">
        <f t="shared" si="5"/>
        <v>-4.0000000000013358E-3</v>
      </c>
      <c r="M87">
        <f t="shared" si="6"/>
        <v>3.2992605232083326E-2</v>
      </c>
      <c r="O87" t="s">
        <v>60</v>
      </c>
      <c r="P87">
        <v>235</v>
      </c>
      <c r="Q87">
        <v>227</v>
      </c>
      <c r="R87">
        <v>227</v>
      </c>
      <c r="S87">
        <v>3.7517036130270034E-2</v>
      </c>
      <c r="U87" s="3">
        <v>1.3580461423541812</v>
      </c>
      <c r="W87" s="3" t="s">
        <v>113</v>
      </c>
      <c r="X87" s="3">
        <v>1.3212639816311167</v>
      </c>
      <c r="Y87" s="3">
        <v>0.96865722279257593</v>
      </c>
      <c r="AA87" s="3" t="s">
        <v>229</v>
      </c>
      <c r="AB87" s="3" t="s">
        <v>113</v>
      </c>
      <c r="AC87" s="3">
        <v>0.96865722279257593</v>
      </c>
    </row>
    <row r="88" spans="2:29" x14ac:dyDescent="0.2">
      <c r="B88" t="s">
        <v>121</v>
      </c>
      <c r="C88">
        <v>113.898</v>
      </c>
      <c r="D88">
        <v>8.1460000000000008</v>
      </c>
      <c r="F88" t="s">
        <v>121</v>
      </c>
      <c r="G88">
        <v>114.033</v>
      </c>
      <c r="H88">
        <v>8.1310000000000002</v>
      </c>
      <c r="J88">
        <f t="shared" ref="J88:J105" si="7">G88-C88</f>
        <v>0.13500000000000512</v>
      </c>
      <c r="K88">
        <f t="shared" ref="K88:K105" si="8">H88-D88</f>
        <v>-1.5000000000000568E-2</v>
      </c>
      <c r="M88">
        <f t="shared" si="6"/>
        <v>5.4728420404760697E-2</v>
      </c>
      <c r="O88" t="s">
        <v>48</v>
      </c>
      <c r="P88">
        <v>236</v>
      </c>
      <c r="Q88">
        <v>228</v>
      </c>
      <c r="R88">
        <v>228</v>
      </c>
      <c r="S88">
        <v>7.5781580875570825E-2</v>
      </c>
      <c r="U88" s="3">
        <v>1.5372946225058743</v>
      </c>
      <c r="W88" s="3" t="s">
        <v>114</v>
      </c>
      <c r="X88" s="3">
        <v>1.2772684800973271</v>
      </c>
      <c r="Y88" s="3">
        <v>0.93640283538509017</v>
      </c>
      <c r="AA88" s="3" t="s">
        <v>230</v>
      </c>
      <c r="AB88" s="3" t="s">
        <v>114</v>
      </c>
      <c r="AC88" s="3">
        <v>0.93640283538509017</v>
      </c>
    </row>
    <row r="89" spans="2:29" x14ac:dyDescent="0.2">
      <c r="B89" t="s">
        <v>122</v>
      </c>
      <c r="C89">
        <v>118.23399999999999</v>
      </c>
      <c r="D89">
        <v>8.3780000000000001</v>
      </c>
      <c r="F89" t="s">
        <v>122</v>
      </c>
      <c r="G89">
        <v>118.36499999999999</v>
      </c>
      <c r="H89">
        <v>8.3889999999999993</v>
      </c>
      <c r="J89">
        <f t="shared" si="7"/>
        <v>0.13100000000000023</v>
      </c>
      <c r="K89">
        <f t="shared" si="8"/>
        <v>1.0999999999999233E-2</v>
      </c>
      <c r="M89">
        <f t="shared" si="6"/>
        <v>5.224434897670744E-2</v>
      </c>
      <c r="O89" t="s">
        <v>27</v>
      </c>
      <c r="P89">
        <v>237</v>
      </c>
      <c r="Q89">
        <v>229</v>
      </c>
      <c r="R89">
        <v>229</v>
      </c>
      <c r="S89">
        <v>7.2707138576623739E-2</v>
      </c>
      <c r="U89" s="3">
        <v>1.4386078717323565</v>
      </c>
      <c r="W89" s="3" t="s">
        <v>115</v>
      </c>
      <c r="X89" s="3">
        <v>1.4022066020125574</v>
      </c>
      <c r="Y89" s="3">
        <v>1.0279986223571409</v>
      </c>
      <c r="AA89" s="3" t="s">
        <v>231</v>
      </c>
      <c r="AB89" s="3" t="s">
        <v>115</v>
      </c>
      <c r="AC89" s="3">
        <v>1.0279986223571409</v>
      </c>
    </row>
    <row r="90" spans="2:29" x14ac:dyDescent="0.2">
      <c r="B90" t="s">
        <v>123</v>
      </c>
      <c r="C90">
        <v>122.628</v>
      </c>
      <c r="D90">
        <v>8.4139999999999997</v>
      </c>
      <c r="F90" t="s">
        <v>123</v>
      </c>
      <c r="G90">
        <v>122.761</v>
      </c>
      <c r="H90">
        <v>8.4169999999999998</v>
      </c>
      <c r="J90">
        <f t="shared" si="7"/>
        <v>0.13299999999999557</v>
      </c>
      <c r="K90">
        <f t="shared" si="8"/>
        <v>3.0000000000001137E-3</v>
      </c>
      <c r="M90">
        <f t="shared" si="6"/>
        <v>5.1939657295748703E-2</v>
      </c>
      <c r="O90" t="s">
        <v>60</v>
      </c>
      <c r="P90">
        <v>238</v>
      </c>
      <c r="Q90">
        <v>230</v>
      </c>
      <c r="R90">
        <v>230</v>
      </c>
      <c r="S90">
        <v>3.4917044548475017E-2</v>
      </c>
      <c r="U90" s="3">
        <v>1.683303538267892</v>
      </c>
      <c r="W90" s="4" t="s">
        <v>116</v>
      </c>
      <c r="X90" s="4"/>
      <c r="AA90" s="3" t="s">
        <v>232</v>
      </c>
      <c r="AB90" s="4" t="s">
        <v>116</v>
      </c>
    </row>
    <row r="91" spans="2:29" x14ac:dyDescent="0.2">
      <c r="B91" t="s">
        <v>124</v>
      </c>
      <c r="C91">
        <v>120.256</v>
      </c>
      <c r="D91">
        <v>8.1959999999999997</v>
      </c>
      <c r="F91" t="s">
        <v>124</v>
      </c>
      <c r="G91">
        <v>120.474</v>
      </c>
      <c r="H91">
        <v>8.2140000000000004</v>
      </c>
      <c r="J91">
        <f t="shared" si="7"/>
        <v>0.21800000000000352</v>
      </c>
      <c r="K91">
        <f t="shared" si="8"/>
        <v>1.8000000000000682E-2</v>
      </c>
      <c r="M91">
        <f t="shared" si="6"/>
        <v>8.6877200691552317E-2</v>
      </c>
      <c r="O91" t="s">
        <v>60</v>
      </c>
      <c r="P91">
        <v>239</v>
      </c>
      <c r="Q91">
        <v>231</v>
      </c>
      <c r="U91" s="3">
        <v>0.98465432724567015</v>
      </c>
      <c r="W91" s="4"/>
      <c r="X91" s="4"/>
      <c r="AB91" s="4"/>
    </row>
    <row r="92" spans="2:29" x14ac:dyDescent="0.2">
      <c r="B92" t="s">
        <v>125</v>
      </c>
      <c r="C92">
        <v>120.256</v>
      </c>
      <c r="D92">
        <v>8.1959999999999997</v>
      </c>
      <c r="F92" t="s">
        <v>125</v>
      </c>
      <c r="G92">
        <v>120.434</v>
      </c>
      <c r="H92">
        <v>8.1969999999999992</v>
      </c>
      <c r="J92">
        <f t="shared" si="7"/>
        <v>0.17799999999999727</v>
      </c>
      <c r="K92">
        <f t="shared" si="8"/>
        <v>9.9999999999944578E-4</v>
      </c>
      <c r="M92">
        <f t="shared" si="6"/>
        <v>6.9404380265224261E-2</v>
      </c>
      <c r="O92" t="s">
        <v>60</v>
      </c>
      <c r="P92">
        <v>240</v>
      </c>
      <c r="Q92">
        <v>232</v>
      </c>
      <c r="R92">
        <v>232</v>
      </c>
      <c r="S92">
        <v>8.5318227829694421E-2</v>
      </c>
      <c r="U92" s="3">
        <v>0.96641673813889439</v>
      </c>
      <c r="W92" s="4" t="s">
        <v>117</v>
      </c>
      <c r="X92" s="4"/>
      <c r="AA92" s="3" t="s">
        <v>233</v>
      </c>
      <c r="AB92" s="4" t="s">
        <v>117</v>
      </c>
    </row>
    <row r="93" spans="2:29" x14ac:dyDescent="0.2">
      <c r="B93" t="s">
        <v>126</v>
      </c>
      <c r="C93">
        <v>119.813</v>
      </c>
      <c r="D93">
        <v>8.0609999999999999</v>
      </c>
      <c r="F93" t="s">
        <v>126</v>
      </c>
      <c r="G93">
        <v>120.411</v>
      </c>
      <c r="H93">
        <v>8.0730000000000004</v>
      </c>
      <c r="J93">
        <f t="shared" si="7"/>
        <v>0.59799999999999898</v>
      </c>
      <c r="K93">
        <f t="shared" si="8"/>
        <v>1.2000000000000455E-2</v>
      </c>
      <c r="M93">
        <f t="shared" si="6"/>
        <v>0.2334519393793931</v>
      </c>
      <c r="O93" t="s">
        <v>58</v>
      </c>
      <c r="P93">
        <v>241</v>
      </c>
      <c r="Q93">
        <v>233</v>
      </c>
      <c r="R93">
        <v>233</v>
      </c>
      <c r="S93">
        <v>0.12582794602154623</v>
      </c>
      <c r="U93" s="3">
        <v>1.6869788690356062</v>
      </c>
      <c r="W93" s="3" t="s">
        <v>118</v>
      </c>
      <c r="X93" s="3">
        <v>1.3274603859741607</v>
      </c>
      <c r="Y93" s="3">
        <v>0.97319998783096218</v>
      </c>
      <c r="AA93" s="3" t="s">
        <v>234</v>
      </c>
      <c r="AB93" s="3" t="s">
        <v>118</v>
      </c>
      <c r="AC93" s="3">
        <v>0.97319998783096218</v>
      </c>
    </row>
    <row r="94" spans="2:29" x14ac:dyDescent="0.2">
      <c r="B94" t="s">
        <v>127</v>
      </c>
      <c r="C94">
        <v>121.755</v>
      </c>
      <c r="D94">
        <v>8.1270000000000007</v>
      </c>
      <c r="F94" t="s">
        <v>127</v>
      </c>
      <c r="G94">
        <v>122.828</v>
      </c>
      <c r="H94">
        <v>8.093</v>
      </c>
      <c r="J94">
        <f t="shared" si="7"/>
        <v>1.0730000000000075</v>
      </c>
      <c r="K94">
        <f t="shared" si="8"/>
        <v>-3.4000000000000696E-2</v>
      </c>
      <c r="M94">
        <f t="shared" si="6"/>
        <v>0.4197118154162478</v>
      </c>
      <c r="O94" t="s">
        <v>79</v>
      </c>
      <c r="P94">
        <v>242</v>
      </c>
      <c r="Q94">
        <v>234</v>
      </c>
      <c r="R94">
        <v>234</v>
      </c>
      <c r="S94">
        <v>1.5094104809497281E-2</v>
      </c>
      <c r="U94" s="3">
        <v>1.7339977210602822</v>
      </c>
      <c r="W94" s="3" t="s">
        <v>119</v>
      </c>
      <c r="X94" s="3">
        <v>1.2487459725332082</v>
      </c>
      <c r="Y94" s="3">
        <v>0.91549215186669752</v>
      </c>
      <c r="AA94" s="3" t="s">
        <v>235</v>
      </c>
      <c r="AB94" s="3" t="s">
        <v>119</v>
      </c>
      <c r="AC94" s="3">
        <v>0.91549215186669752</v>
      </c>
    </row>
    <row r="95" spans="2:29" x14ac:dyDescent="0.2">
      <c r="B95" t="s">
        <v>128</v>
      </c>
      <c r="C95">
        <v>122.717</v>
      </c>
      <c r="D95">
        <v>8.3480000000000008</v>
      </c>
      <c r="F95" t="s">
        <v>128</v>
      </c>
      <c r="G95">
        <v>122.871</v>
      </c>
      <c r="H95">
        <v>8.3279999999999994</v>
      </c>
      <c r="J95">
        <f t="shared" si="7"/>
        <v>0.15399999999999636</v>
      </c>
      <c r="K95">
        <f t="shared" si="8"/>
        <v>-2.000000000000135E-2</v>
      </c>
      <c r="M95">
        <f t="shared" si="6"/>
        <v>6.3283741987969419E-2</v>
      </c>
      <c r="O95" t="s">
        <v>51</v>
      </c>
      <c r="P95">
        <v>243</v>
      </c>
      <c r="Q95">
        <v>235</v>
      </c>
      <c r="R95">
        <v>235</v>
      </c>
      <c r="S95">
        <v>3.2992605232083326E-2</v>
      </c>
      <c r="U95" s="3">
        <v>1.0943299988906794</v>
      </c>
      <c r="W95" s="4" t="s">
        <v>120</v>
      </c>
      <c r="X95" s="4"/>
      <c r="AA95" s="3" t="s">
        <v>236</v>
      </c>
      <c r="AB95" s="4" t="s">
        <v>120</v>
      </c>
    </row>
    <row r="96" spans="2:29" x14ac:dyDescent="0.2">
      <c r="B96" t="s">
        <v>129</v>
      </c>
      <c r="C96">
        <v>122.31699999999999</v>
      </c>
      <c r="D96">
        <v>8.5069999999999997</v>
      </c>
      <c r="F96" t="s">
        <v>129</v>
      </c>
      <c r="G96">
        <v>122.681</v>
      </c>
      <c r="H96">
        <v>8.5109999999999992</v>
      </c>
      <c r="J96">
        <f t="shared" si="7"/>
        <v>0.36400000000000432</v>
      </c>
      <c r="K96">
        <f t="shared" si="8"/>
        <v>3.9999999999995595E-3</v>
      </c>
      <c r="M96">
        <f t="shared" si="6"/>
        <v>0.14196968690534073</v>
      </c>
      <c r="O96" t="s">
        <v>51</v>
      </c>
      <c r="P96">
        <v>244</v>
      </c>
      <c r="Q96">
        <v>236</v>
      </c>
      <c r="R96">
        <v>236</v>
      </c>
      <c r="S96">
        <v>5.4728420404760697E-2</v>
      </c>
      <c r="U96" s="3">
        <v>1.6482140426067666</v>
      </c>
      <c r="W96" s="4" t="s">
        <v>121</v>
      </c>
      <c r="X96" s="4"/>
      <c r="AA96" s="3" t="s">
        <v>237</v>
      </c>
      <c r="AB96" s="4" t="s">
        <v>121</v>
      </c>
    </row>
    <row r="97" spans="2:29" x14ac:dyDescent="0.2">
      <c r="B97" t="s">
        <v>130</v>
      </c>
      <c r="C97">
        <v>110.32899999999999</v>
      </c>
      <c r="D97">
        <v>8.5250000000000004</v>
      </c>
      <c r="F97" t="s">
        <v>130</v>
      </c>
      <c r="G97">
        <v>110.542</v>
      </c>
      <c r="H97">
        <v>8.5370000000000008</v>
      </c>
      <c r="J97">
        <f t="shared" si="7"/>
        <v>0.21300000000000807</v>
      </c>
      <c r="K97">
        <f t="shared" si="8"/>
        <v>1.2000000000000455E-2</v>
      </c>
      <c r="M97">
        <f t="shared" si="6"/>
        <v>8.3905232256400633E-2</v>
      </c>
      <c r="O97" t="s">
        <v>16</v>
      </c>
      <c r="P97">
        <v>245</v>
      </c>
      <c r="Q97">
        <v>237</v>
      </c>
      <c r="R97">
        <v>237</v>
      </c>
      <c r="S97">
        <v>5.224434897670744E-2</v>
      </c>
      <c r="U97" s="3">
        <v>1.4128426688889679</v>
      </c>
      <c r="W97" s="3" t="s">
        <v>122</v>
      </c>
      <c r="X97" s="3">
        <v>1.4386078717323565</v>
      </c>
      <c r="Y97" s="3">
        <v>1.0546854565727946</v>
      </c>
      <c r="AA97" s="3" t="s">
        <v>238</v>
      </c>
      <c r="AB97" s="3" t="s">
        <v>122</v>
      </c>
      <c r="AC97" s="3">
        <v>1.0546854565727946</v>
      </c>
    </row>
    <row r="98" spans="2:29" x14ac:dyDescent="0.2">
      <c r="B98" t="s">
        <v>131</v>
      </c>
      <c r="C98">
        <v>108.82</v>
      </c>
      <c r="D98">
        <v>8.3239999999999998</v>
      </c>
      <c r="F98" t="s">
        <v>131</v>
      </c>
      <c r="G98">
        <v>108.962</v>
      </c>
      <c r="H98">
        <v>8.3320000000000007</v>
      </c>
      <c r="J98">
        <f t="shared" si="7"/>
        <v>0.14200000000001012</v>
      </c>
      <c r="K98">
        <f t="shared" si="8"/>
        <v>8.0000000000008953E-3</v>
      </c>
      <c r="M98">
        <f t="shared" si="6"/>
        <v>5.5936821504268999E-2</v>
      </c>
      <c r="O98" t="s">
        <v>16</v>
      </c>
      <c r="P98">
        <v>246</v>
      </c>
      <c r="Q98">
        <v>238</v>
      </c>
      <c r="R98">
        <v>238</v>
      </c>
      <c r="S98">
        <v>5.1939657295748703E-2</v>
      </c>
      <c r="U98" s="3">
        <v>1.4912380778117447</v>
      </c>
      <c r="W98" s="3" t="s">
        <v>123</v>
      </c>
      <c r="X98" s="3">
        <v>1.683303538267892</v>
      </c>
      <c r="Y98" s="3">
        <v>1.2340789979626676</v>
      </c>
      <c r="AA98" s="3" t="s">
        <v>239</v>
      </c>
      <c r="AB98" s="3" t="s">
        <v>123</v>
      </c>
      <c r="AC98" s="3">
        <v>1.2340789979626676</v>
      </c>
    </row>
    <row r="99" spans="2:29" x14ac:dyDescent="0.2">
      <c r="B99" t="s">
        <v>132</v>
      </c>
      <c r="C99">
        <v>120.514</v>
      </c>
      <c r="D99">
        <v>8.4789999999999992</v>
      </c>
      <c r="F99" t="s">
        <v>132</v>
      </c>
      <c r="G99">
        <v>120.623</v>
      </c>
      <c r="H99">
        <v>8.4670000000000005</v>
      </c>
      <c r="J99">
        <f t="shared" si="7"/>
        <v>0.10900000000000887</v>
      </c>
      <c r="K99">
        <f t="shared" si="8"/>
        <v>-1.1999999999998678E-2</v>
      </c>
      <c r="M99">
        <f t="shared" si="6"/>
        <v>4.4157807916610427E-2</v>
      </c>
      <c r="O99" t="s">
        <v>51</v>
      </c>
      <c r="P99">
        <v>247</v>
      </c>
      <c r="Q99">
        <v>239</v>
      </c>
      <c r="R99">
        <v>239</v>
      </c>
      <c r="S99">
        <v>8.6877200691552317E-2</v>
      </c>
      <c r="U99" s="3">
        <v>1.1723467169945017</v>
      </c>
      <c r="W99" s="4" t="s">
        <v>124</v>
      </c>
      <c r="X99" s="4"/>
      <c r="AA99" s="3" t="s">
        <v>240</v>
      </c>
      <c r="AB99" s="4" t="s">
        <v>124</v>
      </c>
    </row>
    <row r="100" spans="2:29" x14ac:dyDescent="0.2">
      <c r="B100" t="s">
        <v>133</v>
      </c>
      <c r="C100">
        <v>121.68600000000001</v>
      </c>
      <c r="D100">
        <v>8.5820000000000007</v>
      </c>
      <c r="F100" t="s">
        <v>133</v>
      </c>
      <c r="G100">
        <v>122.03100000000001</v>
      </c>
      <c r="H100">
        <v>8.5709999999999997</v>
      </c>
      <c r="J100">
        <f t="shared" si="7"/>
        <v>0.34499999999999886</v>
      </c>
      <c r="K100">
        <f t="shared" si="8"/>
        <v>-1.1000000000001009E-2</v>
      </c>
      <c r="M100">
        <f t="shared" si="6"/>
        <v>0.13495480725042699</v>
      </c>
      <c r="O100" t="s">
        <v>51</v>
      </c>
      <c r="P100">
        <v>248</v>
      </c>
      <c r="Q100">
        <v>240</v>
      </c>
      <c r="R100">
        <v>240</v>
      </c>
      <c r="S100">
        <v>6.9404380265224261E-2</v>
      </c>
      <c r="U100" s="3">
        <v>1.5295425113818109</v>
      </c>
      <c r="W100" s="4" t="s">
        <v>125</v>
      </c>
      <c r="X100" s="4"/>
      <c r="AA100" s="3" t="s">
        <v>241</v>
      </c>
      <c r="AB100" s="4" t="s">
        <v>125</v>
      </c>
    </row>
    <row r="101" spans="2:29" x14ac:dyDescent="0.2">
      <c r="B101" t="s">
        <v>134</v>
      </c>
      <c r="C101">
        <v>121.604</v>
      </c>
      <c r="D101">
        <v>8.3789999999999996</v>
      </c>
      <c r="F101" t="s">
        <v>134</v>
      </c>
      <c r="G101">
        <v>121.884</v>
      </c>
      <c r="H101">
        <v>8.4109999999999996</v>
      </c>
      <c r="J101">
        <f t="shared" si="7"/>
        <v>0.28000000000000114</v>
      </c>
      <c r="K101">
        <f t="shared" si="8"/>
        <v>3.2000000000000028E-2</v>
      </c>
      <c r="M101">
        <f t="shared" si="6"/>
        <v>0.11375763710626245</v>
      </c>
      <c r="O101" t="s">
        <v>60</v>
      </c>
      <c r="P101">
        <v>249</v>
      </c>
      <c r="Q101">
        <v>241</v>
      </c>
      <c r="R101">
        <v>241</v>
      </c>
      <c r="S101">
        <v>0.2334519393793931</v>
      </c>
      <c r="U101" s="3">
        <v>1.3526699457359959</v>
      </c>
      <c r="W101" s="4" t="s">
        <v>126</v>
      </c>
      <c r="X101" s="4"/>
      <c r="AA101" s="3" t="s">
        <v>242</v>
      </c>
      <c r="AB101" s="4" t="s">
        <v>126</v>
      </c>
    </row>
    <row r="102" spans="2:29" x14ac:dyDescent="0.2">
      <c r="B102" t="s">
        <v>135</v>
      </c>
      <c r="C102">
        <v>109.727</v>
      </c>
      <c r="D102">
        <v>8.3940000000000001</v>
      </c>
      <c r="F102" t="s">
        <v>135</v>
      </c>
      <c r="G102">
        <v>109.973</v>
      </c>
      <c r="H102">
        <v>8.4130000000000003</v>
      </c>
      <c r="J102">
        <f t="shared" si="7"/>
        <v>0.24599999999999511</v>
      </c>
      <c r="K102">
        <f t="shared" si="8"/>
        <v>1.9000000000000128E-2</v>
      </c>
      <c r="M102">
        <f t="shared" si="6"/>
        <v>9.7772347829023928E-2</v>
      </c>
      <c r="O102" t="s">
        <v>16</v>
      </c>
      <c r="P102">
        <v>250</v>
      </c>
      <c r="Q102">
        <v>242</v>
      </c>
      <c r="R102">
        <v>242</v>
      </c>
      <c r="S102">
        <v>0.4197118154162478</v>
      </c>
      <c r="U102" s="3">
        <v>1.3736827207501563</v>
      </c>
      <c r="W102" s="3" t="s">
        <v>127</v>
      </c>
      <c r="X102" s="5">
        <v>1.7339977210602822</v>
      </c>
      <c r="Y102" s="3">
        <v>1.2712443842882637</v>
      </c>
      <c r="AA102" s="3" t="s">
        <v>243</v>
      </c>
      <c r="AB102" s="3" t="s">
        <v>127</v>
      </c>
      <c r="AC102" s="3">
        <v>1.2712443842882637</v>
      </c>
    </row>
    <row r="103" spans="2:29" x14ac:dyDescent="0.2">
      <c r="B103" t="s">
        <v>136</v>
      </c>
      <c r="C103">
        <v>108.925</v>
      </c>
      <c r="D103">
        <v>8.3350000000000009</v>
      </c>
      <c r="F103" t="s">
        <v>136</v>
      </c>
      <c r="G103">
        <v>109.05200000000001</v>
      </c>
      <c r="H103">
        <v>8.3409999999999993</v>
      </c>
      <c r="J103">
        <f t="shared" si="7"/>
        <v>0.12700000000000955</v>
      </c>
      <c r="K103">
        <f t="shared" si="8"/>
        <v>5.999999999998451E-3</v>
      </c>
      <c r="M103">
        <f t="shared" si="6"/>
        <v>4.9875926056569118E-2</v>
      </c>
      <c r="O103" t="s">
        <v>16</v>
      </c>
      <c r="P103">
        <v>251</v>
      </c>
      <c r="Q103">
        <v>243</v>
      </c>
      <c r="R103">
        <v>243</v>
      </c>
      <c r="S103">
        <v>6.3283741987969419E-2</v>
      </c>
      <c r="U103" s="3">
        <v>1.4445854852332496</v>
      </c>
      <c r="W103" s="3" t="s">
        <v>128</v>
      </c>
      <c r="X103" s="5">
        <v>1.0943299988906794</v>
      </c>
      <c r="Y103" s="3">
        <v>0.80228529066192156</v>
      </c>
      <c r="AA103" s="3" t="s">
        <v>244</v>
      </c>
      <c r="AB103" s="3" t="s">
        <v>128</v>
      </c>
      <c r="AC103" s="3">
        <v>0.80228529066192156</v>
      </c>
    </row>
    <row r="104" spans="2:29" x14ac:dyDescent="0.2">
      <c r="B104" t="s">
        <v>137</v>
      </c>
      <c r="C104">
        <v>115.637</v>
      </c>
      <c r="D104">
        <v>8.266</v>
      </c>
      <c r="F104" t="s">
        <v>137</v>
      </c>
      <c r="G104">
        <v>115.723</v>
      </c>
      <c r="H104">
        <v>8.2710000000000008</v>
      </c>
      <c r="J104">
        <f t="shared" si="7"/>
        <v>8.5999999999998522E-2</v>
      </c>
      <c r="K104">
        <f t="shared" si="8"/>
        <v>5.0000000000007816E-3</v>
      </c>
      <c r="M104">
        <f t="shared" si="6"/>
        <v>3.3899734512234297E-2</v>
      </c>
      <c r="O104" t="s">
        <v>27</v>
      </c>
      <c r="P104">
        <v>252</v>
      </c>
      <c r="Q104">
        <v>244</v>
      </c>
      <c r="R104">
        <v>244</v>
      </c>
      <c r="S104">
        <v>0.14196968690534073</v>
      </c>
      <c r="U104" s="3">
        <v>1.2516227481651434</v>
      </c>
      <c r="W104" s="3" t="s">
        <v>129</v>
      </c>
      <c r="X104" s="5">
        <v>1.6482140426067666</v>
      </c>
      <c r="Y104" s="3">
        <v>1.2083538636300588</v>
      </c>
      <c r="AA104" s="3" t="s">
        <v>245</v>
      </c>
      <c r="AB104" s="3" t="s">
        <v>129</v>
      </c>
      <c r="AC104" s="3">
        <v>1.2083538636300588</v>
      </c>
    </row>
    <row r="105" spans="2:29" x14ac:dyDescent="0.2">
      <c r="B105" t="s">
        <v>138</v>
      </c>
      <c r="C105">
        <v>127.595</v>
      </c>
      <c r="D105">
        <v>8.0879999999999992</v>
      </c>
      <c r="F105" t="s">
        <v>138</v>
      </c>
      <c r="G105">
        <v>127.69</v>
      </c>
      <c r="H105">
        <v>8.0790000000000006</v>
      </c>
      <c r="J105">
        <f t="shared" si="7"/>
        <v>9.4999999999998863E-2</v>
      </c>
      <c r="K105">
        <f t="shared" si="8"/>
        <v>-8.9999999999985647E-3</v>
      </c>
      <c r="M105">
        <f t="shared" si="6"/>
        <v>3.8115613598628334E-2</v>
      </c>
      <c r="O105" t="s">
        <v>60</v>
      </c>
      <c r="P105">
        <v>253</v>
      </c>
      <c r="Q105">
        <v>245</v>
      </c>
      <c r="R105">
        <v>245</v>
      </c>
      <c r="S105">
        <v>8.3905232256400633E-2</v>
      </c>
      <c r="U105" s="3">
        <v>1.0709112478944114</v>
      </c>
      <c r="W105" s="3" t="s">
        <v>130</v>
      </c>
      <c r="X105" s="5">
        <v>1.4128426688889679</v>
      </c>
      <c r="Y105" s="3">
        <v>1.0357962336938407</v>
      </c>
      <c r="AA105" s="3" t="s">
        <v>246</v>
      </c>
      <c r="AB105" s="3" t="s">
        <v>130</v>
      </c>
      <c r="AC105" s="3">
        <v>1.0357962336938407</v>
      </c>
    </row>
    <row r="106" spans="2:29" x14ac:dyDescent="0.2">
      <c r="P106" t="s">
        <v>147</v>
      </c>
      <c r="Q106">
        <v>246</v>
      </c>
      <c r="R106">
        <v>246</v>
      </c>
      <c r="S106">
        <v>5.5936821504268999E-2</v>
      </c>
      <c r="W106" s="4" t="s">
        <v>131</v>
      </c>
      <c r="X106" s="4"/>
      <c r="AA106" s="3" t="s">
        <v>247</v>
      </c>
      <c r="AB106" s="4" t="s">
        <v>131</v>
      </c>
    </row>
    <row r="107" spans="2:29" x14ac:dyDescent="0.2">
      <c r="Q107">
        <v>247</v>
      </c>
      <c r="R107">
        <v>247</v>
      </c>
      <c r="S107">
        <v>4.4157807916610427E-2</v>
      </c>
      <c r="W107" s="3" t="s">
        <v>132</v>
      </c>
      <c r="X107" s="5">
        <v>1.1723467169945017</v>
      </c>
      <c r="Y107" s="3">
        <v>0.85948162579288145</v>
      </c>
      <c r="AA107" s="3" t="s">
        <v>248</v>
      </c>
      <c r="AB107" s="3" t="s">
        <v>132</v>
      </c>
      <c r="AC107" s="3">
        <v>0.85948162579288145</v>
      </c>
    </row>
    <row r="108" spans="2:29" x14ac:dyDescent="0.2">
      <c r="P108" s="2"/>
      <c r="Q108">
        <v>248</v>
      </c>
      <c r="R108">
        <v>248</v>
      </c>
      <c r="S108">
        <v>0.13495480725042699</v>
      </c>
      <c r="W108" s="3" t="s">
        <v>133</v>
      </c>
      <c r="X108" s="5">
        <v>1.5295425113818109</v>
      </c>
      <c r="Y108" s="3">
        <v>1.1213522973578909</v>
      </c>
      <c r="AA108" s="3" t="s">
        <v>249</v>
      </c>
      <c r="AB108" s="3" t="s">
        <v>133</v>
      </c>
      <c r="AC108" s="3">
        <v>1.1213522973578909</v>
      </c>
    </row>
    <row r="109" spans="2:29" x14ac:dyDescent="0.2">
      <c r="P109" s="2"/>
      <c r="Q109">
        <v>249</v>
      </c>
      <c r="R109">
        <v>249</v>
      </c>
      <c r="S109">
        <v>0.11375763710626245</v>
      </c>
      <c r="W109" s="3" t="s">
        <v>134</v>
      </c>
      <c r="X109" s="5">
        <v>1.3526699457359959</v>
      </c>
      <c r="Y109" s="3">
        <v>0.99168185253492291</v>
      </c>
      <c r="AA109" s="3" t="s">
        <v>250</v>
      </c>
      <c r="AB109" s="3" t="s">
        <v>134</v>
      </c>
      <c r="AC109" s="3">
        <v>0.99168185253492291</v>
      </c>
    </row>
    <row r="110" spans="2:29" x14ac:dyDescent="0.2">
      <c r="Q110">
        <v>250</v>
      </c>
      <c r="R110">
        <v>250</v>
      </c>
      <c r="S110">
        <v>9.7772347829023928E-2</v>
      </c>
      <c r="W110" s="3" t="s">
        <v>135</v>
      </c>
      <c r="X110" s="5">
        <v>1.3736827207501563</v>
      </c>
      <c r="Y110" s="3">
        <v>1.0070869317404079</v>
      </c>
      <c r="AA110" s="3" t="s">
        <v>251</v>
      </c>
      <c r="AB110" s="3" t="s">
        <v>135</v>
      </c>
      <c r="AC110" s="3">
        <v>1.0070869317404079</v>
      </c>
    </row>
    <row r="111" spans="2:29" x14ac:dyDescent="0.2">
      <c r="Q111">
        <v>251</v>
      </c>
      <c r="R111">
        <v>251</v>
      </c>
      <c r="S111">
        <v>4.9875926056569118E-2</v>
      </c>
      <c r="W111" s="4" t="s">
        <v>136</v>
      </c>
      <c r="X111" s="4"/>
      <c r="AA111" s="3" t="s">
        <v>252</v>
      </c>
      <c r="AB111" s="4" t="s">
        <v>136</v>
      </c>
    </row>
    <row r="112" spans="2:29" x14ac:dyDescent="0.2">
      <c r="Q112">
        <v>252</v>
      </c>
      <c r="R112">
        <v>252</v>
      </c>
      <c r="S112">
        <v>3.3899734512234297E-2</v>
      </c>
      <c r="W112" s="3" t="s">
        <v>137</v>
      </c>
      <c r="X112" s="5">
        <v>1.2516227481651434</v>
      </c>
      <c r="Y112" s="3">
        <v>0.91760120012122393</v>
      </c>
      <c r="AA112" s="3" t="s">
        <v>253</v>
      </c>
      <c r="AB112" s="3" t="s">
        <v>137</v>
      </c>
      <c r="AC112" s="3">
        <v>0.91760120012122393</v>
      </c>
    </row>
    <row r="113" spans="17:29" x14ac:dyDescent="0.2">
      <c r="Q113">
        <v>253</v>
      </c>
      <c r="R113">
        <v>253</v>
      </c>
      <c r="S113">
        <v>3.8115613598628334E-2</v>
      </c>
      <c r="W113" s="3" t="s">
        <v>138</v>
      </c>
      <c r="X113" s="5">
        <v>1.0709112478944114</v>
      </c>
      <c r="Y113" s="3">
        <v>0.78511632017858846</v>
      </c>
      <c r="AA113" s="3" t="s">
        <v>254</v>
      </c>
      <c r="AB113" s="3" t="s">
        <v>138</v>
      </c>
      <c r="AC113" s="3">
        <v>0.78511632017858846</v>
      </c>
    </row>
    <row r="114" spans="17:29" x14ac:dyDescent="0.2">
      <c r="W114" s="5" t="s">
        <v>255</v>
      </c>
      <c r="X114" s="5">
        <v>1.3640160322368715</v>
      </c>
      <c r="AA114" s="3" t="s">
        <v>147</v>
      </c>
      <c r="AC114" s="3">
        <v>0.57832018473394797</v>
      </c>
    </row>
    <row r="115" spans="17:29" x14ac:dyDescent="0.2">
      <c r="R115" t="s">
        <v>140</v>
      </c>
      <c r="S115">
        <f>AVERAGE(S2:S113)</f>
        <v>7.3510522099579367E-2</v>
      </c>
      <c r="AA115" s="3" t="s">
        <v>141</v>
      </c>
      <c r="AC115" s="3">
        <v>0.375484269012758</v>
      </c>
    </row>
    <row r="116" spans="17:29" x14ac:dyDescent="0.2">
      <c r="R116" t="s">
        <v>141</v>
      </c>
      <c r="S116">
        <f>STDEV(S2:S113)</f>
        <v>7.9087621576669459E-2</v>
      </c>
      <c r="AA116" s="7" t="s">
        <v>256</v>
      </c>
      <c r="AC116" s="3">
        <v>0.20283591572118997</v>
      </c>
    </row>
    <row r="117" spans="17:29" x14ac:dyDescent="0.2">
      <c r="R117" t="s">
        <v>142</v>
      </c>
      <c r="S117">
        <f>S115+S116</f>
        <v>0.15259814367624883</v>
      </c>
      <c r="AA117" s="7" t="s">
        <v>257</v>
      </c>
      <c r="AC117" s="3">
        <v>0.39057805022756897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04DF4-3FF4-704B-A4B6-D162537B101C}">
  <dimension ref="B1:P117"/>
  <sheetViews>
    <sheetView workbookViewId="0">
      <selection activeCell="B1" sqref="B1"/>
    </sheetView>
  </sheetViews>
  <sheetFormatPr baseColWidth="10" defaultRowHeight="16" x14ac:dyDescent="0.2"/>
  <cols>
    <col min="14" max="14" width="16.5" bestFit="1" customWidth="1"/>
  </cols>
  <sheetData>
    <row r="1" spans="2:16" x14ac:dyDescent="0.2">
      <c r="B1" s="8" t="s">
        <v>259</v>
      </c>
      <c r="F1" s="8" t="s">
        <v>260</v>
      </c>
      <c r="N1" t="s">
        <v>139</v>
      </c>
      <c r="O1" t="s">
        <v>6</v>
      </c>
      <c r="P1" t="s">
        <v>4</v>
      </c>
    </row>
    <row r="2" spans="2:16" x14ac:dyDescent="0.2">
      <c r="B2" t="s">
        <v>0</v>
      </c>
      <c r="C2" t="s">
        <v>1</v>
      </c>
      <c r="D2" t="s">
        <v>2</v>
      </c>
      <c r="F2" t="s">
        <v>0</v>
      </c>
      <c r="G2" t="s">
        <v>1</v>
      </c>
      <c r="H2" t="s">
        <v>2</v>
      </c>
      <c r="J2" t="s">
        <v>3</v>
      </c>
      <c r="K2" t="s">
        <v>145</v>
      </c>
      <c r="M2" t="s">
        <v>4</v>
      </c>
      <c r="N2">
        <v>142</v>
      </c>
    </row>
    <row r="3" spans="2:16" x14ac:dyDescent="0.2">
      <c r="N3">
        <v>143</v>
      </c>
    </row>
    <row r="4" spans="2:16" x14ac:dyDescent="0.2">
      <c r="B4" t="s">
        <v>7</v>
      </c>
      <c r="C4">
        <v>121.69199999999999</v>
      </c>
      <c r="D4">
        <v>8.5410000000000004</v>
      </c>
      <c r="F4" t="s">
        <v>7</v>
      </c>
      <c r="G4">
        <v>121.7</v>
      </c>
      <c r="H4">
        <v>8.5419999999999998</v>
      </c>
      <c r="J4">
        <f t="shared" ref="J4:J35" si="0">G4-C4</f>
        <v>8.0000000000097771E-3</v>
      </c>
      <c r="K4">
        <f t="shared" ref="K4:K35" si="1">H4-D4</f>
        <v>9.9999999999944578E-4</v>
      </c>
      <c r="M4">
        <f>SQRT(0.152*J4^2+K4^2)</f>
        <v>3.2753625753529437E-3</v>
      </c>
      <c r="N4">
        <v>144</v>
      </c>
      <c r="O4" t="s">
        <v>7</v>
      </c>
      <c r="P4">
        <v>3.2753625753529437E-3</v>
      </c>
    </row>
    <row r="5" spans="2:16" x14ac:dyDescent="0.2">
      <c r="B5" t="s">
        <v>9</v>
      </c>
      <c r="C5">
        <v>121.822</v>
      </c>
      <c r="D5">
        <v>8.4659999999999993</v>
      </c>
      <c r="F5" t="s">
        <v>9</v>
      </c>
      <c r="G5">
        <v>121.822</v>
      </c>
      <c r="H5">
        <v>8.4659999999999993</v>
      </c>
      <c r="J5">
        <f t="shared" si="0"/>
        <v>0</v>
      </c>
      <c r="K5">
        <f t="shared" si="1"/>
        <v>0</v>
      </c>
      <c r="M5">
        <f t="shared" ref="M5:M68" si="2">SQRT(0.152*J5^2+K5^2)</f>
        <v>0</v>
      </c>
      <c r="N5">
        <v>145</v>
      </c>
      <c r="O5" t="s">
        <v>9</v>
      </c>
      <c r="P5">
        <v>0</v>
      </c>
    </row>
    <row r="6" spans="2:16" x14ac:dyDescent="0.2">
      <c r="B6" t="s">
        <v>10</v>
      </c>
      <c r="C6">
        <v>122.419</v>
      </c>
      <c r="D6">
        <v>8.3849999999999998</v>
      </c>
      <c r="F6" t="s">
        <v>10</v>
      </c>
      <c r="G6">
        <v>122.416</v>
      </c>
      <c r="H6">
        <v>8.3889999999999993</v>
      </c>
      <c r="J6">
        <f t="shared" si="0"/>
        <v>-3.0000000000001137E-3</v>
      </c>
      <c r="K6">
        <f t="shared" si="1"/>
        <v>3.9999999999995595E-3</v>
      </c>
      <c r="M6">
        <f t="shared" si="2"/>
        <v>4.167493251343855E-3</v>
      </c>
      <c r="N6">
        <v>146</v>
      </c>
      <c r="O6" t="s">
        <v>10</v>
      </c>
      <c r="P6">
        <v>4.167493251343855E-3</v>
      </c>
    </row>
    <row r="7" spans="2:16" x14ac:dyDescent="0.2">
      <c r="B7" t="s">
        <v>12</v>
      </c>
      <c r="C7">
        <v>121.64</v>
      </c>
      <c r="D7">
        <v>8.4700000000000006</v>
      </c>
      <c r="F7" t="s">
        <v>12</v>
      </c>
      <c r="G7">
        <v>121.64</v>
      </c>
      <c r="H7">
        <v>8.4700000000000006</v>
      </c>
      <c r="J7">
        <f t="shared" si="0"/>
        <v>0</v>
      </c>
      <c r="K7">
        <f t="shared" si="1"/>
        <v>0</v>
      </c>
      <c r="M7">
        <f t="shared" si="2"/>
        <v>0</v>
      </c>
      <c r="N7">
        <v>147</v>
      </c>
      <c r="O7" t="s">
        <v>12</v>
      </c>
      <c r="P7">
        <v>0</v>
      </c>
    </row>
    <row r="8" spans="2:16" x14ac:dyDescent="0.2">
      <c r="B8" t="s">
        <v>13</v>
      </c>
      <c r="C8">
        <v>123.89400000000001</v>
      </c>
      <c r="D8">
        <v>8.327</v>
      </c>
      <c r="F8" t="s">
        <v>13</v>
      </c>
      <c r="G8">
        <v>123.89</v>
      </c>
      <c r="H8">
        <v>8.327</v>
      </c>
      <c r="J8">
        <f t="shared" si="0"/>
        <v>-4.0000000000048885E-3</v>
      </c>
      <c r="K8">
        <f t="shared" si="1"/>
        <v>0</v>
      </c>
      <c r="M8">
        <f t="shared" si="2"/>
        <v>1.55948709517134E-3</v>
      </c>
      <c r="N8">
        <v>148</v>
      </c>
      <c r="O8" t="s">
        <v>13</v>
      </c>
      <c r="P8">
        <v>1.55948709517134E-3</v>
      </c>
    </row>
    <row r="9" spans="2:16" x14ac:dyDescent="0.2">
      <c r="B9" t="s">
        <v>15</v>
      </c>
      <c r="C9">
        <v>109.60899999999999</v>
      </c>
      <c r="D9">
        <v>8.4220000000000006</v>
      </c>
      <c r="F9" t="s">
        <v>15</v>
      </c>
      <c r="G9">
        <v>109.605</v>
      </c>
      <c r="H9">
        <v>8.423</v>
      </c>
      <c r="J9">
        <f t="shared" si="0"/>
        <v>-3.9999999999906777E-3</v>
      </c>
      <c r="K9">
        <f t="shared" si="1"/>
        <v>9.9999999999944578E-4</v>
      </c>
      <c r="M9">
        <f t="shared" si="2"/>
        <v>1.8525657883021471E-3</v>
      </c>
      <c r="N9">
        <v>149</v>
      </c>
      <c r="O9" t="s">
        <v>15</v>
      </c>
      <c r="P9">
        <v>1.8525657883021471E-3</v>
      </c>
    </row>
    <row r="10" spans="2:16" x14ac:dyDescent="0.2">
      <c r="B10" t="s">
        <v>17</v>
      </c>
      <c r="C10">
        <v>120.956</v>
      </c>
      <c r="D10">
        <v>8.1539999999999999</v>
      </c>
      <c r="F10" t="s">
        <v>17</v>
      </c>
      <c r="G10">
        <v>120.953</v>
      </c>
      <c r="H10">
        <v>8.1549999999999994</v>
      </c>
      <c r="J10">
        <f t="shared" si="0"/>
        <v>-3.0000000000001137E-3</v>
      </c>
      <c r="K10">
        <f t="shared" si="1"/>
        <v>9.9999999999944578E-4</v>
      </c>
      <c r="M10">
        <f t="shared" si="2"/>
        <v>1.5388307249333813E-3</v>
      </c>
      <c r="N10">
        <v>150</v>
      </c>
      <c r="O10" t="s">
        <v>17</v>
      </c>
      <c r="P10">
        <v>1.5388307249333813E-3</v>
      </c>
    </row>
    <row r="11" spans="2:16" x14ac:dyDescent="0.2">
      <c r="B11" t="s">
        <v>19</v>
      </c>
      <c r="C11">
        <v>120.714</v>
      </c>
      <c r="D11">
        <v>8.4700000000000006</v>
      </c>
      <c r="F11" t="s">
        <v>19</v>
      </c>
      <c r="G11">
        <v>120.76900000000001</v>
      </c>
      <c r="H11">
        <v>8.4760000000000009</v>
      </c>
      <c r="J11">
        <f t="shared" si="0"/>
        <v>5.5000000000006821E-2</v>
      </c>
      <c r="K11">
        <f t="shared" si="1"/>
        <v>6.0000000000002274E-3</v>
      </c>
      <c r="M11">
        <f t="shared" si="2"/>
        <v>2.2266566866046431E-2</v>
      </c>
      <c r="N11">
        <v>151</v>
      </c>
      <c r="O11" t="s">
        <v>19</v>
      </c>
      <c r="P11">
        <v>2.2266566866046431E-2</v>
      </c>
    </row>
    <row r="12" spans="2:16" x14ac:dyDescent="0.2">
      <c r="B12" t="s">
        <v>21</v>
      </c>
      <c r="C12">
        <v>122.407</v>
      </c>
      <c r="D12">
        <v>8.359</v>
      </c>
      <c r="F12" t="s">
        <v>21</v>
      </c>
      <c r="G12">
        <v>122.47</v>
      </c>
      <c r="H12">
        <v>8.3480000000000008</v>
      </c>
      <c r="J12">
        <f t="shared" si="0"/>
        <v>6.3000000000002387E-2</v>
      </c>
      <c r="K12">
        <f t="shared" si="1"/>
        <v>-1.0999999999999233E-2</v>
      </c>
      <c r="M12">
        <f t="shared" si="2"/>
        <v>2.6912599279891727E-2</v>
      </c>
      <c r="N12">
        <v>152</v>
      </c>
      <c r="O12" t="s">
        <v>21</v>
      </c>
      <c r="P12">
        <v>2.6912599279891727E-2</v>
      </c>
    </row>
    <row r="13" spans="2:16" x14ac:dyDescent="0.2">
      <c r="B13" t="s">
        <v>22</v>
      </c>
      <c r="C13">
        <v>123.331</v>
      </c>
      <c r="D13">
        <v>8.5220000000000002</v>
      </c>
      <c r="F13" t="s">
        <v>22</v>
      </c>
      <c r="G13">
        <v>123.345</v>
      </c>
      <c r="H13">
        <v>8.5139999999999993</v>
      </c>
      <c r="J13">
        <f t="shared" si="0"/>
        <v>1.3999999999995794E-2</v>
      </c>
      <c r="K13">
        <f t="shared" si="1"/>
        <v>-8.0000000000008953E-3</v>
      </c>
      <c r="M13">
        <f t="shared" si="2"/>
        <v>9.6846269933331154E-3</v>
      </c>
      <c r="N13">
        <v>153</v>
      </c>
    </row>
    <row r="14" spans="2:16" x14ac:dyDescent="0.2">
      <c r="B14" t="s">
        <v>24</v>
      </c>
      <c r="C14">
        <v>123.25700000000001</v>
      </c>
      <c r="D14">
        <v>8.5449999999999999</v>
      </c>
      <c r="F14" t="s">
        <v>24</v>
      </c>
      <c r="G14">
        <v>123.328</v>
      </c>
      <c r="H14">
        <v>8.5340000000000007</v>
      </c>
      <c r="J14">
        <f t="shared" si="0"/>
        <v>7.0999999999997954E-2</v>
      </c>
      <c r="K14">
        <f t="shared" si="1"/>
        <v>-1.0999999999999233E-2</v>
      </c>
      <c r="M14">
        <f t="shared" si="2"/>
        <v>2.9786439867831454E-2</v>
      </c>
      <c r="N14">
        <v>154</v>
      </c>
      <c r="O14" t="s">
        <v>22</v>
      </c>
      <c r="P14">
        <v>9.6846269933331154E-3</v>
      </c>
    </row>
    <row r="15" spans="2:16" x14ac:dyDescent="0.2">
      <c r="B15" t="s">
        <v>146</v>
      </c>
      <c r="C15">
        <v>124.13200000000001</v>
      </c>
      <c r="D15">
        <v>8.516</v>
      </c>
      <c r="F15" t="s">
        <v>146</v>
      </c>
      <c r="G15">
        <v>124.52500000000001</v>
      </c>
      <c r="H15">
        <v>8.5190000000000001</v>
      </c>
      <c r="J15">
        <f t="shared" si="0"/>
        <v>0.39300000000000068</v>
      </c>
      <c r="K15">
        <f t="shared" si="1"/>
        <v>3.0000000000001137E-3</v>
      </c>
      <c r="M15">
        <f t="shared" si="2"/>
        <v>0.15324897389542314</v>
      </c>
      <c r="N15">
        <v>155</v>
      </c>
      <c r="O15" t="s">
        <v>24</v>
      </c>
      <c r="P15">
        <v>2.9786439867831454E-2</v>
      </c>
    </row>
    <row r="16" spans="2:16" x14ac:dyDescent="0.2">
      <c r="B16" t="s">
        <v>26</v>
      </c>
      <c r="C16">
        <v>116.685</v>
      </c>
      <c r="D16">
        <v>8.4629999999999992</v>
      </c>
      <c r="F16" t="s">
        <v>26</v>
      </c>
      <c r="G16">
        <v>117.46</v>
      </c>
      <c r="H16">
        <v>9.02</v>
      </c>
      <c r="J16">
        <f t="shared" si="0"/>
        <v>0.77499999999999147</v>
      </c>
      <c r="K16">
        <f t="shared" si="1"/>
        <v>0.55700000000000038</v>
      </c>
      <c r="M16">
        <f t="shared" si="2"/>
        <v>0.63367499556160367</v>
      </c>
      <c r="N16">
        <v>156</v>
      </c>
      <c r="O16" t="s">
        <v>146</v>
      </c>
      <c r="P16">
        <v>0.15324897389542314</v>
      </c>
    </row>
    <row r="17" spans="2:16" x14ac:dyDescent="0.2">
      <c r="B17" t="s">
        <v>28</v>
      </c>
      <c r="C17">
        <v>123.68899999999999</v>
      </c>
      <c r="D17">
        <v>8.468</v>
      </c>
      <c r="F17" t="s">
        <v>28</v>
      </c>
      <c r="G17">
        <v>121.874</v>
      </c>
      <c r="H17">
        <v>8.1950000000000003</v>
      </c>
      <c r="J17">
        <f t="shared" si="0"/>
        <v>-1.8149999999999977</v>
      </c>
      <c r="K17">
        <f t="shared" si="1"/>
        <v>-0.27299999999999969</v>
      </c>
      <c r="M17">
        <f t="shared" si="2"/>
        <v>0.75845316269364893</v>
      </c>
      <c r="N17" s="1">
        <v>157</v>
      </c>
    </row>
    <row r="18" spans="2:16" x14ac:dyDescent="0.2">
      <c r="B18" t="s">
        <v>30</v>
      </c>
      <c r="C18">
        <v>122.955</v>
      </c>
      <c r="D18">
        <v>8.3019999999999996</v>
      </c>
      <c r="F18" t="s">
        <v>30</v>
      </c>
      <c r="G18">
        <v>122.68300000000001</v>
      </c>
      <c r="H18">
        <v>8.2949999999999999</v>
      </c>
      <c r="J18">
        <f t="shared" si="0"/>
        <v>-0.27199999999999136</v>
      </c>
      <c r="K18">
        <f t="shared" si="1"/>
        <v>-6.9999999999996732E-3</v>
      </c>
      <c r="M18">
        <f t="shared" si="2"/>
        <v>0.1062759050773</v>
      </c>
      <c r="N18">
        <v>158</v>
      </c>
      <c r="O18" t="s">
        <v>26</v>
      </c>
      <c r="P18">
        <v>0.63367499556160367</v>
      </c>
    </row>
    <row r="19" spans="2:16" x14ac:dyDescent="0.2">
      <c r="B19" t="s">
        <v>32</v>
      </c>
      <c r="C19">
        <v>122.258</v>
      </c>
      <c r="D19">
        <v>8.2899999999999991</v>
      </c>
      <c r="F19" t="s">
        <v>32</v>
      </c>
      <c r="G19">
        <v>122.523</v>
      </c>
      <c r="H19">
        <v>8.2929999999999993</v>
      </c>
      <c r="J19">
        <f t="shared" si="0"/>
        <v>0.26500000000000057</v>
      </c>
      <c r="K19">
        <f t="shared" si="1"/>
        <v>3.0000000000001137E-3</v>
      </c>
      <c r="M19">
        <f t="shared" si="2"/>
        <v>0.1033595665625589</v>
      </c>
      <c r="N19">
        <v>159</v>
      </c>
      <c r="O19" t="s">
        <v>28</v>
      </c>
      <c r="P19">
        <v>0.75845316269364893</v>
      </c>
    </row>
    <row r="20" spans="2:16" x14ac:dyDescent="0.2">
      <c r="B20" t="s">
        <v>34</v>
      </c>
      <c r="C20">
        <v>122.764</v>
      </c>
      <c r="D20">
        <v>8.3469999999999995</v>
      </c>
      <c r="F20" t="s">
        <v>34</v>
      </c>
      <c r="G20">
        <v>122.77</v>
      </c>
      <c r="H20">
        <v>8.3490000000000002</v>
      </c>
      <c r="J20">
        <f t="shared" si="0"/>
        <v>6.0000000000002274E-3</v>
      </c>
      <c r="K20">
        <f t="shared" si="1"/>
        <v>2.0000000000006679E-3</v>
      </c>
      <c r="M20">
        <f t="shared" si="2"/>
        <v>3.0776614498679166E-3</v>
      </c>
      <c r="N20">
        <v>160</v>
      </c>
      <c r="O20" t="s">
        <v>30</v>
      </c>
      <c r="P20">
        <v>0.1062759050773</v>
      </c>
    </row>
    <row r="21" spans="2:16" x14ac:dyDescent="0.2">
      <c r="B21" t="s">
        <v>36</v>
      </c>
      <c r="C21">
        <v>123.20699999999999</v>
      </c>
      <c r="D21">
        <v>8.2170000000000005</v>
      </c>
      <c r="F21" t="s">
        <v>36</v>
      </c>
      <c r="G21">
        <v>123.145</v>
      </c>
      <c r="H21">
        <v>8.2100000000000009</v>
      </c>
      <c r="J21">
        <f t="shared" si="0"/>
        <v>-6.1999999999997613E-2</v>
      </c>
      <c r="K21">
        <f t="shared" si="1"/>
        <v>-6.9999999999996732E-3</v>
      </c>
      <c r="M21">
        <f t="shared" si="2"/>
        <v>2.5165214086114E-2</v>
      </c>
      <c r="N21">
        <v>161</v>
      </c>
      <c r="O21" t="s">
        <v>32</v>
      </c>
      <c r="P21">
        <v>0.1033595665625589</v>
      </c>
    </row>
    <row r="22" spans="2:16" x14ac:dyDescent="0.2">
      <c r="B22" t="s">
        <v>39</v>
      </c>
      <c r="C22">
        <v>124.70399999999999</v>
      </c>
      <c r="D22">
        <v>7.8579999999999997</v>
      </c>
      <c r="F22" t="s">
        <v>39</v>
      </c>
      <c r="G22">
        <v>124.708</v>
      </c>
      <c r="H22">
        <v>7.85</v>
      </c>
      <c r="J22">
        <f t="shared" si="0"/>
        <v>4.0000000000048885E-3</v>
      </c>
      <c r="K22">
        <f t="shared" si="1"/>
        <v>-8.0000000000000071E-3</v>
      </c>
      <c r="M22">
        <f t="shared" si="2"/>
        <v>8.1505828012483905E-3</v>
      </c>
      <c r="N22">
        <v>162</v>
      </c>
      <c r="O22" t="s">
        <v>34</v>
      </c>
      <c r="P22">
        <v>3.0776614498679166E-3</v>
      </c>
    </row>
    <row r="23" spans="2:16" x14ac:dyDescent="0.2">
      <c r="B23" t="s">
        <v>40</v>
      </c>
      <c r="C23">
        <v>120.37</v>
      </c>
      <c r="D23">
        <v>8.0579999999999998</v>
      </c>
      <c r="F23" t="s">
        <v>40</v>
      </c>
      <c r="G23">
        <v>120.352</v>
      </c>
      <c r="H23">
        <v>8.0530000000000008</v>
      </c>
      <c r="J23">
        <f t="shared" si="0"/>
        <v>-1.8000000000000682E-2</v>
      </c>
      <c r="K23">
        <f t="shared" si="1"/>
        <v>-4.9999999999990052E-3</v>
      </c>
      <c r="M23">
        <f t="shared" si="2"/>
        <v>8.6167279172545408E-3</v>
      </c>
      <c r="N23">
        <v>163</v>
      </c>
    </row>
    <row r="24" spans="2:16" x14ac:dyDescent="0.2">
      <c r="B24" t="s">
        <v>43</v>
      </c>
      <c r="C24">
        <v>116.134</v>
      </c>
      <c r="D24">
        <v>7.6239999999999997</v>
      </c>
      <c r="F24" t="s">
        <v>43</v>
      </c>
      <c r="G24">
        <v>116.197</v>
      </c>
      <c r="H24">
        <v>7.6210000000000004</v>
      </c>
      <c r="J24">
        <f t="shared" si="0"/>
        <v>6.3000000000002387E-2</v>
      </c>
      <c r="K24">
        <f t="shared" si="1"/>
        <v>-2.9999999999992255E-3</v>
      </c>
      <c r="M24">
        <f t="shared" si="2"/>
        <v>2.4744453924062278E-2</v>
      </c>
      <c r="N24">
        <v>164</v>
      </c>
      <c r="O24" t="s">
        <v>36</v>
      </c>
      <c r="P24">
        <v>2.5165214086114E-2</v>
      </c>
    </row>
    <row r="25" spans="2:16" x14ac:dyDescent="0.2">
      <c r="B25" t="s">
        <v>45</v>
      </c>
      <c r="C25">
        <v>121.011</v>
      </c>
      <c r="D25">
        <v>7.6849999999999996</v>
      </c>
      <c r="F25" t="s">
        <v>45</v>
      </c>
      <c r="G25">
        <v>121.001</v>
      </c>
      <c r="H25">
        <v>7.6890000000000001</v>
      </c>
      <c r="J25">
        <f t="shared" si="0"/>
        <v>-9.9999999999909051E-3</v>
      </c>
      <c r="K25">
        <f t="shared" si="1"/>
        <v>4.0000000000004476E-3</v>
      </c>
      <c r="M25">
        <f t="shared" si="2"/>
        <v>5.5856960175054218E-3</v>
      </c>
      <c r="N25">
        <v>165</v>
      </c>
      <c r="O25" t="s">
        <v>39</v>
      </c>
      <c r="P25">
        <v>8.1505828012483905E-3</v>
      </c>
    </row>
    <row r="26" spans="2:16" x14ac:dyDescent="0.2">
      <c r="B26" t="s">
        <v>46</v>
      </c>
      <c r="C26">
        <v>122.014</v>
      </c>
      <c r="D26">
        <v>7.585</v>
      </c>
      <c r="F26" t="s">
        <v>46</v>
      </c>
      <c r="G26">
        <v>122.01600000000001</v>
      </c>
      <c r="H26">
        <v>7.59</v>
      </c>
      <c r="J26">
        <f t="shared" si="0"/>
        <v>2.0000000000095497E-3</v>
      </c>
      <c r="K26">
        <f t="shared" si="1"/>
        <v>4.9999999999998934E-3</v>
      </c>
      <c r="M26">
        <f t="shared" si="2"/>
        <v>5.0604347639313305E-3</v>
      </c>
      <c r="N26" s="1">
        <v>166</v>
      </c>
    </row>
    <row r="27" spans="2:16" x14ac:dyDescent="0.2">
      <c r="B27" t="s">
        <v>47</v>
      </c>
      <c r="C27">
        <v>113.73699999999999</v>
      </c>
      <c r="D27">
        <v>8.5820000000000007</v>
      </c>
      <c r="F27" t="s">
        <v>47</v>
      </c>
      <c r="G27">
        <v>113.73099999999999</v>
      </c>
      <c r="H27">
        <v>8.5779999999999994</v>
      </c>
      <c r="J27">
        <f t="shared" si="0"/>
        <v>-6.0000000000002274E-3</v>
      </c>
      <c r="K27">
        <f t="shared" si="1"/>
        <v>-4.0000000000013358E-3</v>
      </c>
      <c r="M27">
        <f t="shared" si="2"/>
        <v>4.6337889464250631E-3</v>
      </c>
      <c r="N27">
        <v>167</v>
      </c>
      <c r="O27" t="s">
        <v>40</v>
      </c>
      <c r="P27">
        <v>8.6167279172545408E-3</v>
      </c>
    </row>
    <row r="28" spans="2:16" x14ac:dyDescent="0.2">
      <c r="B28" t="s">
        <v>49</v>
      </c>
      <c r="C28">
        <v>122.011</v>
      </c>
      <c r="D28">
        <v>8.6850000000000005</v>
      </c>
      <c r="F28" t="s">
        <v>49</v>
      </c>
      <c r="G28">
        <v>122.023</v>
      </c>
      <c r="H28">
        <v>8.6829999999999998</v>
      </c>
      <c r="J28">
        <f t="shared" si="0"/>
        <v>1.2000000000000455E-2</v>
      </c>
      <c r="K28">
        <f t="shared" si="1"/>
        <v>-2.0000000000006679E-3</v>
      </c>
      <c r="M28">
        <f t="shared" si="2"/>
        <v>5.0880251571709363E-3</v>
      </c>
      <c r="N28">
        <v>168</v>
      </c>
      <c r="O28" t="s">
        <v>43</v>
      </c>
      <c r="P28">
        <v>2.4744453924062278E-2</v>
      </c>
    </row>
    <row r="29" spans="2:16" x14ac:dyDescent="0.2">
      <c r="B29" t="s">
        <v>50</v>
      </c>
      <c r="C29">
        <v>119.16200000000001</v>
      </c>
      <c r="D29">
        <v>8.4380000000000006</v>
      </c>
      <c r="F29" t="s">
        <v>50</v>
      </c>
      <c r="G29">
        <v>119.157</v>
      </c>
      <c r="H29">
        <v>8.44</v>
      </c>
      <c r="J29">
        <f t="shared" si="0"/>
        <v>-5.0000000000096634E-3</v>
      </c>
      <c r="K29">
        <f t="shared" si="1"/>
        <v>1.9999999999988916E-3</v>
      </c>
      <c r="M29">
        <f t="shared" si="2"/>
        <v>2.7928480087556244E-3</v>
      </c>
      <c r="N29">
        <v>169</v>
      </c>
      <c r="O29" t="s">
        <v>45</v>
      </c>
      <c r="P29">
        <v>5.5856960175054218E-3</v>
      </c>
    </row>
    <row r="30" spans="2:16" x14ac:dyDescent="0.2">
      <c r="B30" t="s">
        <v>52</v>
      </c>
      <c r="C30">
        <v>120.08499999999999</v>
      </c>
      <c r="D30">
        <v>7.7350000000000003</v>
      </c>
      <c r="F30" t="s">
        <v>52</v>
      </c>
      <c r="G30">
        <v>120.096</v>
      </c>
      <c r="H30">
        <v>7.734</v>
      </c>
      <c r="J30">
        <f t="shared" si="0"/>
        <v>1.1000000000009891E-2</v>
      </c>
      <c r="K30">
        <f t="shared" si="1"/>
        <v>-1.000000000000334E-3</v>
      </c>
      <c r="M30">
        <f t="shared" si="2"/>
        <v>4.4036348622511542E-3</v>
      </c>
      <c r="N30">
        <v>170</v>
      </c>
      <c r="O30" t="s">
        <v>46</v>
      </c>
      <c r="P30">
        <v>5.0604347639313305E-3</v>
      </c>
    </row>
    <row r="31" spans="2:16" x14ac:dyDescent="0.2">
      <c r="B31" t="s">
        <v>53</v>
      </c>
      <c r="C31">
        <v>122.03400000000001</v>
      </c>
      <c r="D31">
        <v>8.61</v>
      </c>
      <c r="F31" t="s">
        <v>53</v>
      </c>
      <c r="G31">
        <v>122.063</v>
      </c>
      <c r="H31">
        <v>8.6080000000000005</v>
      </c>
      <c r="J31">
        <f t="shared" si="0"/>
        <v>2.8999999999996362E-2</v>
      </c>
      <c r="K31">
        <f t="shared" si="1"/>
        <v>-1.9999999999988916E-3</v>
      </c>
      <c r="M31">
        <f t="shared" si="2"/>
        <v>1.1481811703732277E-2</v>
      </c>
      <c r="N31">
        <v>171</v>
      </c>
      <c r="O31" t="s">
        <v>47</v>
      </c>
      <c r="P31">
        <v>4.6337889464250631E-3</v>
      </c>
    </row>
    <row r="32" spans="2:16" x14ac:dyDescent="0.2">
      <c r="B32" t="s">
        <v>55</v>
      </c>
      <c r="C32">
        <v>119.258</v>
      </c>
      <c r="D32">
        <v>7.8179999999999996</v>
      </c>
      <c r="F32" t="s">
        <v>55</v>
      </c>
      <c r="G32">
        <v>119.255</v>
      </c>
      <c r="H32">
        <v>7.819</v>
      </c>
      <c r="J32">
        <f t="shared" si="0"/>
        <v>-3.0000000000001137E-3</v>
      </c>
      <c r="K32">
        <f t="shared" si="1"/>
        <v>1.000000000000334E-3</v>
      </c>
      <c r="M32">
        <f t="shared" si="2"/>
        <v>1.5388307249339583E-3</v>
      </c>
      <c r="N32">
        <v>172</v>
      </c>
      <c r="O32" t="s">
        <v>49</v>
      </c>
      <c r="P32">
        <v>5.0880251571709363E-3</v>
      </c>
    </row>
    <row r="33" spans="2:16" x14ac:dyDescent="0.2">
      <c r="B33" t="s">
        <v>56</v>
      </c>
      <c r="C33">
        <v>118.965</v>
      </c>
      <c r="D33">
        <v>7.6150000000000002</v>
      </c>
      <c r="F33" t="s">
        <v>56</v>
      </c>
      <c r="G33">
        <v>118.97</v>
      </c>
      <c r="H33">
        <v>7.6159999999999997</v>
      </c>
      <c r="J33">
        <f t="shared" si="0"/>
        <v>4.9999999999954525E-3</v>
      </c>
      <c r="K33">
        <f t="shared" si="1"/>
        <v>9.9999999999944578E-4</v>
      </c>
      <c r="M33">
        <f t="shared" si="2"/>
        <v>2.1908902300188339E-3</v>
      </c>
      <c r="N33">
        <v>173</v>
      </c>
      <c r="O33" t="s">
        <v>50</v>
      </c>
      <c r="P33">
        <v>2.7928480087556244E-3</v>
      </c>
    </row>
    <row r="34" spans="2:16" x14ac:dyDescent="0.2">
      <c r="B34" t="s">
        <v>57</v>
      </c>
      <c r="C34">
        <v>121.41200000000001</v>
      </c>
      <c r="D34">
        <v>8.2010000000000005</v>
      </c>
      <c r="F34" t="s">
        <v>57</v>
      </c>
      <c r="G34">
        <v>121.42100000000001</v>
      </c>
      <c r="H34">
        <v>8.2029999999999994</v>
      </c>
      <c r="J34">
        <f t="shared" si="0"/>
        <v>9.0000000000003411E-3</v>
      </c>
      <c r="K34">
        <f t="shared" si="1"/>
        <v>1.9999999999988916E-3</v>
      </c>
      <c r="M34">
        <f t="shared" si="2"/>
        <v>4.0388117064300609E-3</v>
      </c>
      <c r="N34">
        <v>174</v>
      </c>
      <c r="O34" t="s">
        <v>52</v>
      </c>
      <c r="P34">
        <v>4.4036348622511542E-3</v>
      </c>
    </row>
    <row r="35" spans="2:16" x14ac:dyDescent="0.2">
      <c r="B35" t="s">
        <v>59</v>
      </c>
      <c r="C35">
        <v>121.277</v>
      </c>
      <c r="D35">
        <v>8.6869999999999994</v>
      </c>
      <c r="F35" t="s">
        <v>59</v>
      </c>
      <c r="G35">
        <v>121.28100000000001</v>
      </c>
      <c r="H35">
        <v>8.6880000000000006</v>
      </c>
      <c r="J35">
        <f t="shared" si="0"/>
        <v>4.0000000000048885E-3</v>
      </c>
      <c r="K35">
        <f t="shared" si="1"/>
        <v>1.0000000000012221E-3</v>
      </c>
      <c r="M35">
        <f t="shared" si="2"/>
        <v>1.8525657883077698E-3</v>
      </c>
      <c r="N35">
        <v>175</v>
      </c>
      <c r="O35" t="s">
        <v>53</v>
      </c>
      <c r="P35">
        <v>1.1481811703732277E-2</v>
      </c>
    </row>
    <row r="36" spans="2:16" x14ac:dyDescent="0.2">
      <c r="B36" t="s">
        <v>61</v>
      </c>
      <c r="C36">
        <v>121.491</v>
      </c>
      <c r="D36">
        <v>8.2029999999999994</v>
      </c>
      <c r="F36" t="s">
        <v>61</v>
      </c>
      <c r="G36">
        <v>121.491</v>
      </c>
      <c r="H36">
        <v>8.2029999999999994</v>
      </c>
      <c r="J36">
        <f t="shared" ref="J36:J67" si="3">G36-C36</f>
        <v>0</v>
      </c>
      <c r="K36">
        <f t="shared" ref="K36:K67" si="4">H36-D36</f>
        <v>0</v>
      </c>
      <c r="M36">
        <f t="shared" si="2"/>
        <v>0</v>
      </c>
      <c r="N36">
        <v>176</v>
      </c>
      <c r="O36" t="s">
        <v>55</v>
      </c>
      <c r="P36">
        <v>1.5388307249339583E-3</v>
      </c>
    </row>
    <row r="37" spans="2:16" x14ac:dyDescent="0.2">
      <c r="B37" t="s">
        <v>62</v>
      </c>
      <c r="C37">
        <v>120.11499999999999</v>
      </c>
      <c r="D37">
        <v>8.016</v>
      </c>
      <c r="F37" t="s">
        <v>62</v>
      </c>
      <c r="G37">
        <v>120.11799999999999</v>
      </c>
      <c r="H37">
        <v>8.0169999999999995</v>
      </c>
      <c r="J37">
        <f t="shared" si="3"/>
        <v>3.0000000000001137E-3</v>
      </c>
      <c r="K37">
        <f t="shared" si="4"/>
        <v>9.9999999999944578E-4</v>
      </c>
      <c r="M37">
        <f t="shared" si="2"/>
        <v>1.5388307249333813E-3</v>
      </c>
      <c r="N37">
        <v>177</v>
      </c>
      <c r="O37" t="s">
        <v>56</v>
      </c>
      <c r="P37">
        <v>2.1908902300188339E-3</v>
      </c>
    </row>
    <row r="38" spans="2:16" x14ac:dyDescent="0.2">
      <c r="B38" t="s">
        <v>63</v>
      </c>
      <c r="C38">
        <v>119.32599999999999</v>
      </c>
      <c r="D38">
        <v>8.1920000000000002</v>
      </c>
      <c r="F38" t="s">
        <v>63</v>
      </c>
      <c r="G38">
        <v>119.322</v>
      </c>
      <c r="H38">
        <v>8.1910000000000007</v>
      </c>
      <c r="J38">
        <f t="shared" si="3"/>
        <v>-3.9999999999906777E-3</v>
      </c>
      <c r="K38">
        <f t="shared" si="4"/>
        <v>-9.9999999999944578E-4</v>
      </c>
      <c r="M38">
        <f t="shared" si="2"/>
        <v>1.8525657883021471E-3</v>
      </c>
      <c r="N38">
        <v>178</v>
      </c>
      <c r="O38" t="s">
        <v>57</v>
      </c>
      <c r="P38">
        <v>4.0388117064300609E-3</v>
      </c>
    </row>
    <row r="39" spans="2:16" x14ac:dyDescent="0.2">
      <c r="B39" t="s">
        <v>64</v>
      </c>
      <c r="C39">
        <v>115.96599999999999</v>
      </c>
      <c r="D39">
        <v>8.1639999999999997</v>
      </c>
      <c r="F39" t="s">
        <v>64</v>
      </c>
      <c r="G39">
        <v>115.98099999999999</v>
      </c>
      <c r="H39">
        <v>8.1660000000000004</v>
      </c>
      <c r="J39">
        <f t="shared" si="3"/>
        <v>1.5000000000000568E-2</v>
      </c>
      <c r="K39">
        <f t="shared" si="4"/>
        <v>2.0000000000006679E-3</v>
      </c>
      <c r="M39">
        <f t="shared" si="2"/>
        <v>6.1806148561454029E-3</v>
      </c>
      <c r="N39">
        <v>179</v>
      </c>
      <c r="O39" t="s">
        <v>59</v>
      </c>
      <c r="P39">
        <v>1.8525657883077698E-3</v>
      </c>
    </row>
    <row r="40" spans="2:16" x14ac:dyDescent="0.2">
      <c r="B40" t="s">
        <v>65</v>
      </c>
      <c r="C40">
        <v>123.51300000000001</v>
      </c>
      <c r="D40">
        <v>8.0310000000000006</v>
      </c>
      <c r="F40" t="s">
        <v>65</v>
      </c>
      <c r="G40">
        <v>123.508</v>
      </c>
      <c r="H40">
        <v>8.032</v>
      </c>
      <c r="J40">
        <f t="shared" si="3"/>
        <v>-5.0000000000096634E-3</v>
      </c>
      <c r="K40">
        <f t="shared" si="4"/>
        <v>9.9999999999944578E-4</v>
      </c>
      <c r="M40">
        <f t="shared" si="2"/>
        <v>2.1908902300237635E-3</v>
      </c>
      <c r="N40">
        <v>180</v>
      </c>
      <c r="O40" t="s">
        <v>61</v>
      </c>
      <c r="P40">
        <v>0</v>
      </c>
    </row>
    <row r="41" spans="2:16" x14ac:dyDescent="0.2">
      <c r="B41" t="s">
        <v>66</v>
      </c>
      <c r="C41">
        <v>120.458</v>
      </c>
      <c r="D41">
        <v>8.0220000000000002</v>
      </c>
      <c r="F41" t="s">
        <v>66</v>
      </c>
      <c r="G41">
        <v>120.467</v>
      </c>
      <c r="H41">
        <v>8.0239999999999991</v>
      </c>
      <c r="J41">
        <f t="shared" si="3"/>
        <v>9.0000000000003411E-3</v>
      </c>
      <c r="K41">
        <f t="shared" si="4"/>
        <v>1.9999999999988916E-3</v>
      </c>
      <c r="M41">
        <f t="shared" si="2"/>
        <v>4.0388117064300609E-3</v>
      </c>
      <c r="N41">
        <v>181</v>
      </c>
      <c r="O41" t="s">
        <v>62</v>
      </c>
      <c r="P41">
        <v>1.5388307249333813E-3</v>
      </c>
    </row>
    <row r="42" spans="2:16" x14ac:dyDescent="0.2">
      <c r="B42" t="s">
        <v>67</v>
      </c>
      <c r="C42">
        <v>122.934</v>
      </c>
      <c r="D42">
        <v>8.1020000000000003</v>
      </c>
      <c r="F42" t="s">
        <v>67</v>
      </c>
      <c r="G42">
        <v>122.934</v>
      </c>
      <c r="H42">
        <v>8.1020000000000003</v>
      </c>
      <c r="J42">
        <f t="shared" si="3"/>
        <v>0</v>
      </c>
      <c r="K42">
        <f t="shared" si="4"/>
        <v>0</v>
      </c>
      <c r="M42">
        <f t="shared" si="2"/>
        <v>0</v>
      </c>
      <c r="N42">
        <v>182</v>
      </c>
      <c r="O42" t="s">
        <v>63</v>
      </c>
      <c r="P42">
        <v>1.8525657883021471E-3</v>
      </c>
    </row>
    <row r="43" spans="2:16" x14ac:dyDescent="0.2">
      <c r="B43" t="s">
        <v>70</v>
      </c>
      <c r="C43">
        <v>114.04600000000001</v>
      </c>
      <c r="D43">
        <v>8.1210000000000004</v>
      </c>
      <c r="F43" t="s">
        <v>70</v>
      </c>
      <c r="G43">
        <v>114.04600000000001</v>
      </c>
      <c r="H43">
        <v>8.1240000000000006</v>
      </c>
      <c r="J43">
        <f t="shared" si="3"/>
        <v>0</v>
      </c>
      <c r="K43">
        <f t="shared" si="4"/>
        <v>3.0000000000001137E-3</v>
      </c>
      <c r="M43">
        <f t="shared" si="2"/>
        <v>3.0000000000001137E-3</v>
      </c>
      <c r="N43">
        <v>183</v>
      </c>
      <c r="O43" t="s">
        <v>64</v>
      </c>
      <c r="P43">
        <v>6.1806148561454029E-3</v>
      </c>
    </row>
    <row r="44" spans="2:16" x14ac:dyDescent="0.2">
      <c r="B44" t="s">
        <v>71</v>
      </c>
      <c r="C44">
        <v>123.10899999999999</v>
      </c>
      <c r="D44">
        <v>8.1020000000000003</v>
      </c>
      <c r="F44" t="s">
        <v>71</v>
      </c>
      <c r="G44">
        <v>123.154</v>
      </c>
      <c r="H44">
        <v>8.1039999999999992</v>
      </c>
      <c r="J44">
        <f t="shared" si="3"/>
        <v>4.5000000000001705E-2</v>
      </c>
      <c r="K44">
        <f t="shared" si="4"/>
        <v>1.9999999999988916E-3</v>
      </c>
      <c r="M44">
        <f t="shared" si="2"/>
        <v>1.765785943992133E-2</v>
      </c>
      <c r="N44">
        <v>184</v>
      </c>
      <c r="O44" t="s">
        <v>65</v>
      </c>
      <c r="P44">
        <v>2.1908902300237635E-3</v>
      </c>
    </row>
    <row r="45" spans="2:16" x14ac:dyDescent="0.2">
      <c r="B45" t="s">
        <v>72</v>
      </c>
      <c r="C45">
        <v>120.66</v>
      </c>
      <c r="D45">
        <v>8.0250000000000004</v>
      </c>
      <c r="F45" t="s">
        <v>72</v>
      </c>
      <c r="G45">
        <v>120.66</v>
      </c>
      <c r="H45">
        <v>8.0250000000000004</v>
      </c>
      <c r="J45">
        <f t="shared" si="3"/>
        <v>0</v>
      </c>
      <c r="K45">
        <f t="shared" si="4"/>
        <v>0</v>
      </c>
      <c r="M45">
        <f t="shared" si="2"/>
        <v>0</v>
      </c>
      <c r="N45">
        <v>185</v>
      </c>
      <c r="O45" t="s">
        <v>66</v>
      </c>
      <c r="P45">
        <v>4.0388117064300609E-3</v>
      </c>
    </row>
    <row r="46" spans="2:16" x14ac:dyDescent="0.2">
      <c r="B46" t="s">
        <v>74</v>
      </c>
      <c r="C46">
        <v>122.538</v>
      </c>
      <c r="D46">
        <v>8.1240000000000006</v>
      </c>
      <c r="F46" t="s">
        <v>74</v>
      </c>
      <c r="G46">
        <v>122.557</v>
      </c>
      <c r="H46">
        <v>8.125</v>
      </c>
      <c r="J46">
        <f t="shared" si="3"/>
        <v>1.9000000000005457E-2</v>
      </c>
      <c r="K46">
        <f t="shared" si="4"/>
        <v>9.9999999999944578E-4</v>
      </c>
      <c r="M46">
        <f t="shared" si="2"/>
        <v>7.4747575211528035E-3</v>
      </c>
      <c r="N46">
        <v>186</v>
      </c>
      <c r="O46" t="s">
        <v>67</v>
      </c>
      <c r="P46">
        <v>0</v>
      </c>
    </row>
    <row r="47" spans="2:16" x14ac:dyDescent="0.2">
      <c r="B47" t="s">
        <v>76</v>
      </c>
      <c r="C47">
        <v>122.351</v>
      </c>
      <c r="D47">
        <v>8.157</v>
      </c>
      <c r="F47" t="s">
        <v>76</v>
      </c>
      <c r="G47">
        <v>122.35599999999999</v>
      </c>
      <c r="H47">
        <v>8.157</v>
      </c>
      <c r="J47">
        <f t="shared" si="3"/>
        <v>4.9999999999954525E-3</v>
      </c>
      <c r="K47">
        <f t="shared" si="4"/>
        <v>0</v>
      </c>
      <c r="M47">
        <f t="shared" si="2"/>
        <v>1.9493588689600198E-3</v>
      </c>
      <c r="N47">
        <v>187</v>
      </c>
      <c r="O47" t="s">
        <v>70</v>
      </c>
      <c r="P47">
        <v>3.0000000000001137E-3</v>
      </c>
    </row>
    <row r="48" spans="2:16" x14ac:dyDescent="0.2">
      <c r="B48" t="s">
        <v>77</v>
      </c>
      <c r="C48">
        <v>119.059</v>
      </c>
      <c r="D48">
        <v>8.3000000000000007</v>
      </c>
      <c r="F48" t="s">
        <v>77</v>
      </c>
      <c r="G48">
        <v>119.06100000000001</v>
      </c>
      <c r="H48">
        <v>8.3030000000000008</v>
      </c>
      <c r="J48">
        <f t="shared" si="3"/>
        <v>2.0000000000095497E-3</v>
      </c>
      <c r="K48">
        <f t="shared" si="4"/>
        <v>3.0000000000001137E-3</v>
      </c>
      <c r="M48">
        <f t="shared" si="2"/>
        <v>3.0996774025705462E-3</v>
      </c>
      <c r="N48">
        <v>188</v>
      </c>
      <c r="O48" t="s">
        <v>71</v>
      </c>
      <c r="P48">
        <v>1.765785943992133E-2</v>
      </c>
    </row>
    <row r="49" spans="2:16" x14ac:dyDescent="0.2">
      <c r="B49" t="s">
        <v>78</v>
      </c>
      <c r="C49">
        <v>119.246</v>
      </c>
      <c r="D49">
        <v>8.1270000000000007</v>
      </c>
      <c r="F49" t="s">
        <v>78</v>
      </c>
      <c r="G49">
        <v>119.26300000000001</v>
      </c>
      <c r="H49">
        <v>8.1270000000000007</v>
      </c>
      <c r="J49">
        <f t="shared" si="3"/>
        <v>1.7000000000010118E-2</v>
      </c>
      <c r="K49">
        <f t="shared" si="4"/>
        <v>0</v>
      </c>
      <c r="M49">
        <f t="shared" si="2"/>
        <v>6.6278201544740399E-3</v>
      </c>
      <c r="N49">
        <v>189</v>
      </c>
      <c r="O49" t="s">
        <v>72</v>
      </c>
      <c r="P49">
        <v>0</v>
      </c>
    </row>
    <row r="50" spans="2:16" x14ac:dyDescent="0.2">
      <c r="B50" t="s">
        <v>80</v>
      </c>
      <c r="C50">
        <v>119.645</v>
      </c>
      <c r="D50">
        <v>8.08</v>
      </c>
      <c r="F50" t="s">
        <v>80</v>
      </c>
      <c r="G50">
        <v>119.645</v>
      </c>
      <c r="H50">
        <v>8.08</v>
      </c>
      <c r="J50">
        <f t="shared" si="3"/>
        <v>0</v>
      </c>
      <c r="K50">
        <f t="shared" si="4"/>
        <v>0</v>
      </c>
      <c r="M50">
        <f t="shared" si="2"/>
        <v>0</v>
      </c>
      <c r="N50">
        <v>190</v>
      </c>
      <c r="O50" t="s">
        <v>74</v>
      </c>
      <c r="P50">
        <v>7.4747575211528035E-3</v>
      </c>
    </row>
    <row r="51" spans="2:16" x14ac:dyDescent="0.2">
      <c r="B51" t="s">
        <v>81</v>
      </c>
      <c r="C51">
        <v>123.852</v>
      </c>
      <c r="D51">
        <v>8.0609999999999999</v>
      </c>
      <c r="F51" t="s">
        <v>81</v>
      </c>
      <c r="G51">
        <v>123.88200000000001</v>
      </c>
      <c r="H51">
        <v>8.0619999999999994</v>
      </c>
      <c r="J51">
        <f t="shared" si="3"/>
        <v>3.0000000000001137E-2</v>
      </c>
      <c r="K51">
        <f t="shared" si="4"/>
        <v>9.9999999999944578E-4</v>
      </c>
      <c r="M51">
        <f t="shared" si="2"/>
        <v>1.1738824472663743E-2</v>
      </c>
      <c r="N51">
        <v>191</v>
      </c>
      <c r="O51" t="s">
        <v>76</v>
      </c>
      <c r="P51">
        <v>1.9493588689600198E-3</v>
      </c>
    </row>
    <row r="52" spans="2:16" x14ac:dyDescent="0.2">
      <c r="B52" t="s">
        <v>82</v>
      </c>
      <c r="C52">
        <v>119.08799999999999</v>
      </c>
      <c r="D52">
        <v>8.1020000000000003</v>
      </c>
      <c r="F52" t="s">
        <v>82</v>
      </c>
      <c r="G52">
        <v>119.102</v>
      </c>
      <c r="H52">
        <v>8.1020000000000003</v>
      </c>
      <c r="J52">
        <f t="shared" si="3"/>
        <v>1.4000000000010004E-2</v>
      </c>
      <c r="K52">
        <f t="shared" si="4"/>
        <v>0</v>
      </c>
      <c r="M52">
        <f t="shared" si="2"/>
        <v>5.4582048330969199E-3</v>
      </c>
      <c r="N52">
        <v>192</v>
      </c>
      <c r="O52" t="s">
        <v>77</v>
      </c>
      <c r="P52">
        <v>3.0996774025705462E-3</v>
      </c>
    </row>
    <row r="53" spans="2:16" x14ac:dyDescent="0.2">
      <c r="B53" t="s">
        <v>83</v>
      </c>
      <c r="C53">
        <v>109.339</v>
      </c>
      <c r="D53">
        <v>8.2560000000000002</v>
      </c>
      <c r="F53" t="s">
        <v>83</v>
      </c>
      <c r="G53">
        <v>109.32</v>
      </c>
      <c r="H53">
        <v>8.2579999999999991</v>
      </c>
      <c r="J53">
        <f t="shared" si="3"/>
        <v>-1.9000000000005457E-2</v>
      </c>
      <c r="K53">
        <f t="shared" si="4"/>
        <v>1.9999999999988916E-3</v>
      </c>
      <c r="M53">
        <f t="shared" si="2"/>
        <v>7.6728091335590432E-3</v>
      </c>
      <c r="N53">
        <v>193</v>
      </c>
      <c r="O53" t="s">
        <v>78</v>
      </c>
      <c r="P53">
        <v>6.6278201544740399E-3</v>
      </c>
    </row>
    <row r="54" spans="2:16" x14ac:dyDescent="0.2">
      <c r="B54" t="s">
        <v>84</v>
      </c>
      <c r="C54">
        <v>120.288</v>
      </c>
      <c r="D54">
        <v>8.5210000000000008</v>
      </c>
      <c r="F54" t="s">
        <v>84</v>
      </c>
      <c r="G54">
        <v>120.28100000000001</v>
      </c>
      <c r="H54">
        <v>8.5220000000000002</v>
      </c>
      <c r="J54">
        <f t="shared" si="3"/>
        <v>-6.9999999999907914E-3</v>
      </c>
      <c r="K54">
        <f t="shared" si="4"/>
        <v>9.9999999999944578E-4</v>
      </c>
      <c r="M54">
        <f t="shared" si="2"/>
        <v>2.9065443399300299E-3</v>
      </c>
      <c r="N54">
        <v>194</v>
      </c>
      <c r="O54" t="s">
        <v>80</v>
      </c>
      <c r="P54">
        <v>0</v>
      </c>
    </row>
    <row r="55" spans="2:16" x14ac:dyDescent="0.2">
      <c r="B55" t="s">
        <v>85</v>
      </c>
      <c r="C55">
        <v>120.143</v>
      </c>
      <c r="D55">
        <v>8.1359999999999992</v>
      </c>
      <c r="F55" t="s">
        <v>85</v>
      </c>
      <c r="G55">
        <v>120.161</v>
      </c>
      <c r="H55">
        <v>8.1379999999999999</v>
      </c>
      <c r="J55">
        <f t="shared" si="3"/>
        <v>1.8000000000000682E-2</v>
      </c>
      <c r="K55">
        <f t="shared" si="4"/>
        <v>2.0000000000006679E-3</v>
      </c>
      <c r="M55">
        <f t="shared" si="2"/>
        <v>7.297122720634922E-3</v>
      </c>
      <c r="N55">
        <v>195</v>
      </c>
      <c r="O55" t="s">
        <v>81</v>
      </c>
      <c r="P55">
        <v>1.1738824472663743E-2</v>
      </c>
    </row>
    <row r="56" spans="2:16" x14ac:dyDescent="0.2">
      <c r="B56" t="s">
        <v>87</v>
      </c>
      <c r="C56">
        <v>128.816</v>
      </c>
      <c r="D56">
        <v>8.2690000000000001</v>
      </c>
      <c r="F56" t="s">
        <v>87</v>
      </c>
      <c r="G56">
        <v>128.81800000000001</v>
      </c>
      <c r="H56">
        <v>8.27</v>
      </c>
      <c r="J56">
        <f t="shared" si="3"/>
        <v>2.0000000000095497E-3</v>
      </c>
      <c r="K56">
        <f t="shared" si="4"/>
        <v>9.9999999999944578E-4</v>
      </c>
      <c r="M56">
        <f t="shared" si="2"/>
        <v>1.2680693987336411E-3</v>
      </c>
      <c r="N56">
        <v>196</v>
      </c>
      <c r="O56" t="s">
        <v>82</v>
      </c>
      <c r="P56">
        <v>5.4582048330969199E-3</v>
      </c>
    </row>
    <row r="57" spans="2:16" x14ac:dyDescent="0.2">
      <c r="B57" t="s">
        <v>88</v>
      </c>
      <c r="C57">
        <v>119.152</v>
      </c>
      <c r="D57">
        <v>7.9379999999999997</v>
      </c>
      <c r="F57" t="s">
        <v>88</v>
      </c>
      <c r="G57">
        <v>119.164</v>
      </c>
      <c r="H57">
        <v>7.9409999999999998</v>
      </c>
      <c r="J57">
        <f t="shared" si="3"/>
        <v>1.2000000000000455E-2</v>
      </c>
      <c r="K57">
        <f t="shared" si="4"/>
        <v>3.0000000000001137E-3</v>
      </c>
      <c r="M57">
        <f t="shared" si="2"/>
        <v>5.5576973649167282E-3</v>
      </c>
      <c r="N57">
        <v>197</v>
      </c>
      <c r="O57" t="s">
        <v>83</v>
      </c>
      <c r="P57">
        <v>7.6728091335590432E-3</v>
      </c>
    </row>
    <row r="58" spans="2:16" x14ac:dyDescent="0.2">
      <c r="B58" t="s">
        <v>89</v>
      </c>
      <c r="C58">
        <v>120.217</v>
      </c>
      <c r="D58">
        <v>8.2460000000000004</v>
      </c>
      <c r="F58" t="s">
        <v>89</v>
      </c>
      <c r="G58">
        <v>120.226</v>
      </c>
      <c r="H58">
        <v>8.2490000000000006</v>
      </c>
      <c r="J58">
        <f t="shared" si="3"/>
        <v>9.0000000000003411E-3</v>
      </c>
      <c r="K58">
        <f t="shared" si="4"/>
        <v>3.0000000000001137E-3</v>
      </c>
      <c r="M58">
        <f t="shared" si="2"/>
        <v>4.6164921748012974E-3</v>
      </c>
      <c r="N58">
        <v>198</v>
      </c>
      <c r="O58" t="s">
        <v>84</v>
      </c>
      <c r="P58">
        <v>2.9065443399300299E-3</v>
      </c>
    </row>
    <row r="59" spans="2:16" x14ac:dyDescent="0.2">
      <c r="B59" t="s">
        <v>91</v>
      </c>
      <c r="C59">
        <v>113.93300000000001</v>
      </c>
      <c r="D59">
        <v>8.0890000000000004</v>
      </c>
      <c r="F59" t="s">
        <v>91</v>
      </c>
      <c r="G59">
        <v>113.93600000000001</v>
      </c>
      <c r="H59">
        <v>8.0909999999999993</v>
      </c>
      <c r="J59">
        <f t="shared" si="3"/>
        <v>3.0000000000001137E-3</v>
      </c>
      <c r="K59">
        <f t="shared" si="4"/>
        <v>1.9999999999988916E-3</v>
      </c>
      <c r="M59">
        <f t="shared" si="2"/>
        <v>2.3168944732109985E-3</v>
      </c>
      <c r="N59" s="1">
        <v>199</v>
      </c>
    </row>
    <row r="60" spans="2:16" x14ac:dyDescent="0.2">
      <c r="B60" t="s">
        <v>92</v>
      </c>
      <c r="C60">
        <v>115.622</v>
      </c>
      <c r="D60">
        <v>8.1150000000000002</v>
      </c>
      <c r="F60" t="s">
        <v>92</v>
      </c>
      <c r="G60">
        <v>115.631</v>
      </c>
      <c r="H60">
        <v>8.1159999999999997</v>
      </c>
      <c r="J60">
        <f t="shared" si="3"/>
        <v>9.0000000000003411E-3</v>
      </c>
      <c r="K60">
        <f t="shared" si="4"/>
        <v>9.9999999999944578E-4</v>
      </c>
      <c r="M60">
        <f t="shared" si="2"/>
        <v>3.6485613603172173E-3</v>
      </c>
      <c r="N60">
        <v>200</v>
      </c>
      <c r="O60" t="s">
        <v>85</v>
      </c>
      <c r="P60">
        <v>7.297122720634922E-3</v>
      </c>
    </row>
    <row r="61" spans="2:16" x14ac:dyDescent="0.2">
      <c r="B61" t="s">
        <v>93</v>
      </c>
      <c r="C61">
        <v>122.005</v>
      </c>
      <c r="D61">
        <v>8.1769999999999996</v>
      </c>
      <c r="F61" t="s">
        <v>93</v>
      </c>
      <c r="G61">
        <v>122.005</v>
      </c>
      <c r="H61">
        <v>8.1809999999999992</v>
      </c>
      <c r="J61">
        <f t="shared" si="3"/>
        <v>0</v>
      </c>
      <c r="K61">
        <f t="shared" si="4"/>
        <v>3.9999999999995595E-3</v>
      </c>
      <c r="M61">
        <f t="shared" si="2"/>
        <v>3.9999999999995595E-3</v>
      </c>
      <c r="N61">
        <v>201</v>
      </c>
      <c r="O61" t="s">
        <v>87</v>
      </c>
      <c r="P61">
        <v>1.2680693987336411E-3</v>
      </c>
    </row>
    <row r="62" spans="2:16" x14ac:dyDescent="0.2">
      <c r="B62" t="s">
        <v>94</v>
      </c>
      <c r="C62">
        <v>120.42400000000001</v>
      </c>
      <c r="D62">
        <v>8.0950000000000006</v>
      </c>
      <c r="F62" t="s">
        <v>94</v>
      </c>
      <c r="G62">
        <v>120.458</v>
      </c>
      <c r="H62">
        <v>8.0969999999999995</v>
      </c>
      <c r="J62">
        <f t="shared" si="3"/>
        <v>3.3999999999991815E-2</v>
      </c>
      <c r="K62">
        <f t="shared" si="4"/>
        <v>1.9999999999988916E-3</v>
      </c>
      <c r="M62">
        <f t="shared" si="2"/>
        <v>1.3405670442014864E-2</v>
      </c>
      <c r="N62" s="1">
        <v>202</v>
      </c>
    </row>
    <row r="63" spans="2:16" x14ac:dyDescent="0.2">
      <c r="B63" t="s">
        <v>95</v>
      </c>
      <c r="C63">
        <v>122.931</v>
      </c>
      <c r="D63">
        <v>8.1010000000000009</v>
      </c>
      <c r="F63" t="s">
        <v>95</v>
      </c>
      <c r="G63">
        <v>122.979</v>
      </c>
      <c r="H63">
        <v>8.1069999999999993</v>
      </c>
      <c r="J63">
        <f t="shared" si="3"/>
        <v>4.8000000000001819E-2</v>
      </c>
      <c r="K63">
        <f t="shared" si="4"/>
        <v>5.999999999998451E-3</v>
      </c>
      <c r="M63">
        <f t="shared" si="2"/>
        <v>1.9652175452097104E-2</v>
      </c>
      <c r="N63">
        <v>203</v>
      </c>
      <c r="O63" t="s">
        <v>88</v>
      </c>
      <c r="P63">
        <v>5.5576973649167282E-3</v>
      </c>
    </row>
    <row r="64" spans="2:16" x14ac:dyDescent="0.2">
      <c r="B64" t="s">
        <v>96</v>
      </c>
      <c r="C64">
        <v>120.73699999999999</v>
      </c>
      <c r="D64">
        <v>8.2449999999999992</v>
      </c>
      <c r="F64" t="s">
        <v>96</v>
      </c>
      <c r="G64">
        <v>120.77</v>
      </c>
      <c r="H64">
        <v>8.2469999999999999</v>
      </c>
      <c r="J64">
        <f t="shared" si="3"/>
        <v>3.3000000000001251E-2</v>
      </c>
      <c r="K64">
        <f t="shared" si="4"/>
        <v>2.0000000000006679E-3</v>
      </c>
      <c r="M64">
        <f t="shared" si="2"/>
        <v>1.3020291855408435E-2</v>
      </c>
      <c r="N64">
        <v>204</v>
      </c>
      <c r="O64" t="s">
        <v>89</v>
      </c>
      <c r="P64">
        <v>4.6164921748012974E-3</v>
      </c>
    </row>
    <row r="65" spans="2:16" x14ac:dyDescent="0.2">
      <c r="B65" t="s">
        <v>97</v>
      </c>
      <c r="C65">
        <v>121.41500000000001</v>
      </c>
      <c r="D65">
        <v>8.2789999999999999</v>
      </c>
      <c r="F65" t="s">
        <v>97</v>
      </c>
      <c r="G65">
        <v>121.434</v>
      </c>
      <c r="H65">
        <v>8.2810000000000006</v>
      </c>
      <c r="J65">
        <f t="shared" si="3"/>
        <v>1.8999999999991246E-2</v>
      </c>
      <c r="K65">
        <f t="shared" si="4"/>
        <v>2.0000000000006679E-3</v>
      </c>
      <c r="M65">
        <f t="shared" si="2"/>
        <v>7.6728091335541582E-3</v>
      </c>
      <c r="N65">
        <v>205</v>
      </c>
      <c r="O65" t="s">
        <v>91</v>
      </c>
      <c r="P65">
        <v>2.3168944732109985E-3</v>
      </c>
    </row>
    <row r="66" spans="2:16" x14ac:dyDescent="0.2">
      <c r="B66" t="s">
        <v>98</v>
      </c>
      <c r="C66">
        <v>120.73</v>
      </c>
      <c r="D66">
        <v>8.2690000000000001</v>
      </c>
      <c r="F66" t="s">
        <v>98</v>
      </c>
      <c r="G66">
        <v>120.747</v>
      </c>
      <c r="H66">
        <v>8.27</v>
      </c>
      <c r="J66">
        <f t="shared" si="3"/>
        <v>1.6999999999995907E-2</v>
      </c>
      <c r="K66">
        <f t="shared" si="4"/>
        <v>9.9999999999944578E-4</v>
      </c>
      <c r="M66">
        <f t="shared" si="2"/>
        <v>6.7028352210074318E-3</v>
      </c>
      <c r="N66">
        <v>206</v>
      </c>
      <c r="O66" t="s">
        <v>92</v>
      </c>
      <c r="P66">
        <v>3.6485613603172173E-3</v>
      </c>
    </row>
    <row r="67" spans="2:16" x14ac:dyDescent="0.2">
      <c r="B67" t="s">
        <v>99</v>
      </c>
      <c r="C67">
        <v>118.65</v>
      </c>
      <c r="D67">
        <v>8.3699999999999992</v>
      </c>
      <c r="F67" t="s">
        <v>99</v>
      </c>
      <c r="G67">
        <v>118.63800000000001</v>
      </c>
      <c r="H67">
        <v>8.3719999999999999</v>
      </c>
      <c r="J67">
        <f t="shared" si="3"/>
        <v>-1.2000000000000455E-2</v>
      </c>
      <c r="K67">
        <f t="shared" si="4"/>
        <v>2.0000000000006679E-3</v>
      </c>
      <c r="M67">
        <f t="shared" si="2"/>
        <v>5.0880251571709363E-3</v>
      </c>
      <c r="N67">
        <v>207</v>
      </c>
      <c r="O67" t="s">
        <v>93</v>
      </c>
      <c r="P67">
        <v>3.9999999999995595E-3</v>
      </c>
    </row>
    <row r="68" spans="2:16" x14ac:dyDescent="0.2">
      <c r="B68" t="s">
        <v>101</v>
      </c>
      <c r="C68">
        <v>121.13</v>
      </c>
      <c r="D68">
        <v>8.4149999999999991</v>
      </c>
      <c r="F68" t="s">
        <v>101</v>
      </c>
      <c r="G68">
        <v>121.13200000000001</v>
      </c>
      <c r="H68">
        <v>8.4179999999999993</v>
      </c>
      <c r="J68">
        <f t="shared" ref="J68:J99" si="5">G68-C68</f>
        <v>2.0000000000095497E-3</v>
      </c>
      <c r="K68">
        <f t="shared" ref="K68:K99" si="6">H68-D68</f>
        <v>3.0000000000001137E-3</v>
      </c>
      <c r="M68">
        <f t="shared" si="2"/>
        <v>3.0996774025705462E-3</v>
      </c>
      <c r="N68">
        <v>208</v>
      </c>
      <c r="O68" t="s">
        <v>94</v>
      </c>
      <c r="P68">
        <v>1.3405670442014864E-2</v>
      </c>
    </row>
    <row r="69" spans="2:16" x14ac:dyDescent="0.2">
      <c r="B69" t="s">
        <v>102</v>
      </c>
      <c r="C69">
        <v>119.84099999999999</v>
      </c>
      <c r="D69">
        <v>8.27</v>
      </c>
      <c r="F69" t="s">
        <v>102</v>
      </c>
      <c r="G69">
        <v>119.845</v>
      </c>
      <c r="H69">
        <v>8.27</v>
      </c>
      <c r="J69">
        <f t="shared" si="5"/>
        <v>4.0000000000048885E-3</v>
      </c>
      <c r="K69">
        <f t="shared" si="6"/>
        <v>0</v>
      </c>
      <c r="M69">
        <f t="shared" ref="M69:M105" si="7">SQRT(0.152*J69^2+K69^2)</f>
        <v>1.55948709517134E-3</v>
      </c>
      <c r="N69">
        <v>209</v>
      </c>
      <c r="O69" t="s">
        <v>95</v>
      </c>
      <c r="P69">
        <v>1.9652175452097104E-2</v>
      </c>
    </row>
    <row r="70" spans="2:16" x14ac:dyDescent="0.2">
      <c r="B70" t="s">
        <v>103</v>
      </c>
      <c r="C70">
        <v>121.71899999999999</v>
      </c>
      <c r="D70">
        <v>8.3610000000000007</v>
      </c>
      <c r="F70" t="s">
        <v>103</v>
      </c>
      <c r="G70">
        <v>121.735</v>
      </c>
      <c r="H70">
        <v>8.36</v>
      </c>
      <c r="J70">
        <f t="shared" si="5"/>
        <v>1.6000000000005343E-2</v>
      </c>
      <c r="K70">
        <f t="shared" si="6"/>
        <v>-1.0000000000012221E-3</v>
      </c>
      <c r="M70">
        <f t="shared" si="7"/>
        <v>6.3175944789158811E-3</v>
      </c>
      <c r="N70">
        <v>210</v>
      </c>
      <c r="O70" t="s">
        <v>96</v>
      </c>
      <c r="P70">
        <v>1.3020291855408435E-2</v>
      </c>
    </row>
    <row r="71" spans="2:16" x14ac:dyDescent="0.2">
      <c r="B71" t="s">
        <v>104</v>
      </c>
      <c r="C71">
        <v>123.003</v>
      </c>
      <c r="D71">
        <v>8.41</v>
      </c>
      <c r="F71" t="s">
        <v>104</v>
      </c>
      <c r="G71">
        <v>123.01600000000001</v>
      </c>
      <c r="H71">
        <v>8.4109999999999996</v>
      </c>
      <c r="J71">
        <f t="shared" si="5"/>
        <v>1.300000000000523E-2</v>
      </c>
      <c r="K71">
        <f t="shared" si="6"/>
        <v>9.9999999999944578E-4</v>
      </c>
      <c r="M71">
        <f t="shared" si="7"/>
        <v>5.1660429731100336E-3</v>
      </c>
      <c r="N71">
        <v>211</v>
      </c>
      <c r="O71" t="s">
        <v>97</v>
      </c>
      <c r="P71">
        <v>7.6728091335541582E-3</v>
      </c>
    </row>
    <row r="72" spans="2:16" x14ac:dyDescent="0.2">
      <c r="B72" t="s">
        <v>105</v>
      </c>
      <c r="C72">
        <v>119.892</v>
      </c>
      <c r="D72">
        <v>8.3979999999999997</v>
      </c>
      <c r="F72" t="s">
        <v>105</v>
      </c>
      <c r="G72">
        <v>119.88800000000001</v>
      </c>
      <c r="H72">
        <v>8.4</v>
      </c>
      <c r="J72">
        <f t="shared" si="5"/>
        <v>-3.9999999999906777E-3</v>
      </c>
      <c r="K72">
        <f t="shared" si="6"/>
        <v>2.0000000000006679E-3</v>
      </c>
      <c r="M72">
        <f t="shared" si="7"/>
        <v>2.536138797461869E-3</v>
      </c>
      <c r="N72">
        <v>212</v>
      </c>
      <c r="O72" t="s">
        <v>98</v>
      </c>
      <c r="P72">
        <v>6.7028352210074318E-3</v>
      </c>
    </row>
    <row r="73" spans="2:16" x14ac:dyDescent="0.2">
      <c r="B73" t="s">
        <v>106</v>
      </c>
      <c r="C73">
        <v>123.166</v>
      </c>
      <c r="D73">
        <v>8.1690000000000005</v>
      </c>
      <c r="F73" t="s">
        <v>106</v>
      </c>
      <c r="G73">
        <v>123.18</v>
      </c>
      <c r="H73">
        <v>8.17</v>
      </c>
      <c r="J73">
        <f t="shared" si="5"/>
        <v>1.4000000000010004E-2</v>
      </c>
      <c r="K73">
        <f t="shared" si="6"/>
        <v>9.9999999999944578E-4</v>
      </c>
      <c r="M73">
        <f t="shared" si="7"/>
        <v>5.5490539734301984E-3</v>
      </c>
      <c r="N73">
        <v>213</v>
      </c>
      <c r="O73" t="s">
        <v>99</v>
      </c>
      <c r="P73">
        <v>5.0880251571709363E-3</v>
      </c>
    </row>
    <row r="74" spans="2:16" x14ac:dyDescent="0.2">
      <c r="B74" t="s">
        <v>107</v>
      </c>
      <c r="C74">
        <v>120.453</v>
      </c>
      <c r="D74">
        <v>8.3460000000000001</v>
      </c>
      <c r="F74" t="s">
        <v>107</v>
      </c>
      <c r="G74">
        <v>120.452</v>
      </c>
      <c r="H74">
        <v>8.3460000000000001</v>
      </c>
      <c r="J74">
        <f t="shared" si="5"/>
        <v>-1.0000000000047748E-3</v>
      </c>
      <c r="K74">
        <f t="shared" si="6"/>
        <v>0</v>
      </c>
      <c r="M74">
        <f t="shared" si="7"/>
        <v>3.8987177379422013E-4</v>
      </c>
      <c r="N74">
        <v>214</v>
      </c>
      <c r="O74" t="s">
        <v>101</v>
      </c>
      <c r="P74">
        <v>3.0996774025705462E-3</v>
      </c>
    </row>
    <row r="75" spans="2:16" x14ac:dyDescent="0.2">
      <c r="B75" t="s">
        <v>108</v>
      </c>
      <c r="C75">
        <v>112.562</v>
      </c>
      <c r="D75">
        <v>7.9859999999999998</v>
      </c>
      <c r="F75" t="s">
        <v>108</v>
      </c>
      <c r="G75">
        <v>112.57899999999999</v>
      </c>
      <c r="H75">
        <v>7.9859999999999998</v>
      </c>
      <c r="J75">
        <f t="shared" si="5"/>
        <v>1.6999999999995907E-2</v>
      </c>
      <c r="K75">
        <f t="shared" si="6"/>
        <v>0</v>
      </c>
      <c r="M75">
        <f t="shared" si="7"/>
        <v>6.6278201544685E-3</v>
      </c>
      <c r="N75">
        <v>215</v>
      </c>
      <c r="O75" t="s">
        <v>102</v>
      </c>
      <c r="P75">
        <v>1.55948709517134E-3</v>
      </c>
    </row>
    <row r="76" spans="2:16" x14ac:dyDescent="0.2">
      <c r="B76" t="s">
        <v>109</v>
      </c>
      <c r="C76">
        <v>110.642</v>
      </c>
      <c r="D76">
        <v>8.3179999999999996</v>
      </c>
      <c r="F76" t="s">
        <v>109</v>
      </c>
      <c r="G76">
        <v>110.63200000000001</v>
      </c>
      <c r="H76">
        <v>8.32</v>
      </c>
      <c r="J76">
        <f t="shared" si="5"/>
        <v>-9.9999999999909051E-3</v>
      </c>
      <c r="K76">
        <f t="shared" si="6"/>
        <v>2.0000000000006679E-3</v>
      </c>
      <c r="M76">
        <f t="shared" si="7"/>
        <v>4.3817804600384787E-3</v>
      </c>
      <c r="N76">
        <v>216</v>
      </c>
      <c r="O76" t="s">
        <v>103</v>
      </c>
      <c r="P76">
        <v>6.3175944789158811E-3</v>
      </c>
    </row>
    <row r="77" spans="2:16" x14ac:dyDescent="0.2">
      <c r="B77" t="s">
        <v>110</v>
      </c>
      <c r="C77">
        <v>121.45699999999999</v>
      </c>
      <c r="D77">
        <v>7.9829999999999997</v>
      </c>
      <c r="F77" t="s">
        <v>110</v>
      </c>
      <c r="G77">
        <v>121.46</v>
      </c>
      <c r="H77">
        <v>7.9820000000000002</v>
      </c>
      <c r="J77">
        <f t="shared" si="5"/>
        <v>3.0000000000001137E-3</v>
      </c>
      <c r="K77">
        <f t="shared" si="6"/>
        <v>-9.9999999999944578E-4</v>
      </c>
      <c r="M77">
        <f t="shared" si="7"/>
        <v>1.5388307249333813E-3</v>
      </c>
      <c r="N77">
        <v>217</v>
      </c>
      <c r="O77" t="s">
        <v>104</v>
      </c>
      <c r="P77">
        <v>5.1660429731100336E-3</v>
      </c>
    </row>
    <row r="78" spans="2:16" x14ac:dyDescent="0.2">
      <c r="B78" t="s">
        <v>111</v>
      </c>
      <c r="C78">
        <v>119.703</v>
      </c>
      <c r="D78">
        <v>8.1869999999999994</v>
      </c>
      <c r="F78" t="s">
        <v>111</v>
      </c>
      <c r="G78">
        <v>119.708</v>
      </c>
      <c r="H78">
        <v>8.1859999999999999</v>
      </c>
      <c r="J78">
        <f t="shared" si="5"/>
        <v>4.9999999999954525E-3</v>
      </c>
      <c r="K78">
        <f t="shared" si="6"/>
        <v>-9.9999999999944578E-4</v>
      </c>
      <c r="M78">
        <f t="shared" si="7"/>
        <v>2.1908902300188339E-3</v>
      </c>
      <c r="N78" s="1">
        <v>218</v>
      </c>
    </row>
    <row r="79" spans="2:16" x14ac:dyDescent="0.2">
      <c r="B79" t="s">
        <v>112</v>
      </c>
      <c r="C79">
        <v>116.804</v>
      </c>
      <c r="D79">
        <v>8.09</v>
      </c>
      <c r="F79" t="s">
        <v>112</v>
      </c>
      <c r="G79">
        <v>116.819</v>
      </c>
      <c r="H79">
        <v>8.0879999999999992</v>
      </c>
      <c r="J79">
        <f t="shared" si="5"/>
        <v>1.5000000000000568E-2</v>
      </c>
      <c r="K79">
        <f t="shared" si="6"/>
        <v>-2.0000000000006679E-3</v>
      </c>
      <c r="M79">
        <f t="shared" si="7"/>
        <v>6.1806148561454029E-3</v>
      </c>
      <c r="N79">
        <v>219</v>
      </c>
      <c r="O79" t="s">
        <v>105</v>
      </c>
      <c r="P79">
        <v>2.536138797461869E-3</v>
      </c>
    </row>
    <row r="80" spans="2:16" x14ac:dyDescent="0.2">
      <c r="B80" t="s">
        <v>113</v>
      </c>
      <c r="C80">
        <v>123.249</v>
      </c>
      <c r="D80">
        <v>8.27</v>
      </c>
      <c r="F80" t="s">
        <v>113</v>
      </c>
      <c r="G80">
        <v>123.26</v>
      </c>
      <c r="H80">
        <v>8.27</v>
      </c>
      <c r="J80">
        <f t="shared" si="5"/>
        <v>1.1000000000009891E-2</v>
      </c>
      <c r="K80">
        <f t="shared" si="6"/>
        <v>0</v>
      </c>
      <c r="M80">
        <f t="shared" si="7"/>
        <v>4.2885895117198E-3</v>
      </c>
      <c r="N80">
        <v>220</v>
      </c>
      <c r="O80" t="s">
        <v>106</v>
      </c>
      <c r="P80">
        <v>5.5490539734301984E-3</v>
      </c>
    </row>
    <row r="81" spans="2:16" x14ac:dyDescent="0.2">
      <c r="B81" t="s">
        <v>114</v>
      </c>
      <c r="C81">
        <v>121.956</v>
      </c>
      <c r="D81">
        <v>8.2370000000000001</v>
      </c>
      <c r="F81" t="s">
        <v>114</v>
      </c>
      <c r="G81">
        <v>122.002</v>
      </c>
      <c r="H81">
        <v>8.2420000000000009</v>
      </c>
      <c r="J81">
        <f t="shared" si="5"/>
        <v>4.5999999999992269E-2</v>
      </c>
      <c r="K81">
        <f t="shared" si="6"/>
        <v>5.0000000000007816E-3</v>
      </c>
      <c r="M81">
        <f t="shared" si="7"/>
        <v>1.8618055752411412E-2</v>
      </c>
      <c r="N81">
        <v>221</v>
      </c>
      <c r="O81" t="s">
        <v>107</v>
      </c>
      <c r="P81">
        <v>3.8987177379422013E-4</v>
      </c>
    </row>
    <row r="82" spans="2:16" x14ac:dyDescent="0.2">
      <c r="B82" t="s">
        <v>115</v>
      </c>
      <c r="C82">
        <v>125.27</v>
      </c>
      <c r="D82">
        <v>8.2759999999999998</v>
      </c>
      <c r="F82" t="s">
        <v>115</v>
      </c>
      <c r="G82">
        <v>125.301</v>
      </c>
      <c r="H82">
        <v>8.2810000000000006</v>
      </c>
      <c r="J82">
        <f t="shared" si="5"/>
        <v>3.1000000000005912E-2</v>
      </c>
      <c r="K82">
        <f t="shared" si="6"/>
        <v>5.0000000000007816E-3</v>
      </c>
      <c r="M82">
        <f t="shared" si="7"/>
        <v>1.3079449529703592E-2</v>
      </c>
      <c r="N82">
        <v>222</v>
      </c>
      <c r="O82" t="s">
        <v>108</v>
      </c>
      <c r="P82">
        <v>6.6278201544685E-3</v>
      </c>
    </row>
    <row r="83" spans="2:16" x14ac:dyDescent="0.2">
      <c r="B83" t="s">
        <v>116</v>
      </c>
      <c r="C83">
        <v>123.166</v>
      </c>
      <c r="D83">
        <v>8.1690000000000005</v>
      </c>
      <c r="F83" t="s">
        <v>116</v>
      </c>
      <c r="G83">
        <v>123.18</v>
      </c>
      <c r="H83">
        <v>8.17</v>
      </c>
      <c r="J83">
        <f t="shared" si="5"/>
        <v>1.4000000000010004E-2</v>
      </c>
      <c r="K83">
        <f t="shared" si="6"/>
        <v>9.9999999999944578E-4</v>
      </c>
      <c r="M83">
        <f t="shared" si="7"/>
        <v>5.5490539734301984E-3</v>
      </c>
      <c r="N83">
        <v>223</v>
      </c>
      <c r="O83" t="s">
        <v>109</v>
      </c>
      <c r="P83">
        <v>4.3817804600384787E-3</v>
      </c>
    </row>
    <row r="84" spans="2:16" x14ac:dyDescent="0.2">
      <c r="B84" t="s">
        <v>117</v>
      </c>
      <c r="C84">
        <v>120.73</v>
      </c>
      <c r="D84">
        <v>8.2690000000000001</v>
      </c>
      <c r="F84" t="s">
        <v>117</v>
      </c>
      <c r="G84">
        <v>120.747</v>
      </c>
      <c r="H84">
        <v>8.27</v>
      </c>
      <c r="J84">
        <f t="shared" si="5"/>
        <v>1.6999999999995907E-2</v>
      </c>
      <c r="K84">
        <f t="shared" si="6"/>
        <v>9.9999999999944578E-4</v>
      </c>
      <c r="M84">
        <f t="shared" si="7"/>
        <v>6.7028352210074318E-3</v>
      </c>
      <c r="N84">
        <v>224</v>
      </c>
      <c r="O84" t="s">
        <v>110</v>
      </c>
      <c r="P84">
        <v>1.5388307249333813E-3</v>
      </c>
    </row>
    <row r="85" spans="2:16" x14ac:dyDescent="0.2">
      <c r="B85" t="s">
        <v>118</v>
      </c>
      <c r="C85">
        <v>117.095</v>
      </c>
      <c r="D85">
        <v>8.3580000000000005</v>
      </c>
      <c r="F85" t="s">
        <v>118</v>
      </c>
      <c r="G85">
        <v>117.14</v>
      </c>
      <c r="H85">
        <v>8.3659999999999997</v>
      </c>
      <c r="J85">
        <f t="shared" si="5"/>
        <v>4.5000000000001705E-2</v>
      </c>
      <c r="K85">
        <f t="shared" si="6"/>
        <v>7.9999999999991189E-3</v>
      </c>
      <c r="M85">
        <f t="shared" si="7"/>
        <v>1.9282116066448963E-2</v>
      </c>
      <c r="N85">
        <v>225</v>
      </c>
      <c r="O85" t="s">
        <v>111</v>
      </c>
      <c r="P85">
        <v>2.1908902300188339E-3</v>
      </c>
    </row>
    <row r="86" spans="2:16" x14ac:dyDescent="0.2">
      <c r="B86" t="s">
        <v>119</v>
      </c>
      <c r="C86">
        <v>122.116</v>
      </c>
      <c r="D86">
        <v>8.3770000000000007</v>
      </c>
      <c r="F86" t="s">
        <v>119</v>
      </c>
      <c r="G86">
        <v>122.09399999999999</v>
      </c>
      <c r="H86">
        <v>8.3770000000000007</v>
      </c>
      <c r="J86">
        <f t="shared" si="5"/>
        <v>-2.2000000000005571E-2</v>
      </c>
      <c r="K86">
        <f t="shared" si="6"/>
        <v>0</v>
      </c>
      <c r="M86">
        <f t="shared" si="7"/>
        <v>8.5771790234340593E-3</v>
      </c>
      <c r="N86">
        <v>226</v>
      </c>
      <c r="O86" t="s">
        <v>112</v>
      </c>
      <c r="P86">
        <v>6.1806148561454029E-3</v>
      </c>
    </row>
    <row r="87" spans="2:16" x14ac:dyDescent="0.2">
      <c r="B87" t="s">
        <v>120</v>
      </c>
      <c r="C87">
        <v>120.482</v>
      </c>
      <c r="D87">
        <v>8.2769999999999992</v>
      </c>
      <c r="F87" t="s">
        <v>120</v>
      </c>
      <c r="G87">
        <v>120.423</v>
      </c>
      <c r="H87">
        <v>8.2759999999999998</v>
      </c>
      <c r="J87">
        <f t="shared" si="5"/>
        <v>-5.8999999999997499E-2</v>
      </c>
      <c r="K87">
        <f t="shared" si="6"/>
        <v>-9.9999999999944578E-4</v>
      </c>
      <c r="M87">
        <f t="shared" si="7"/>
        <v>2.3024161222506109E-2</v>
      </c>
      <c r="N87">
        <v>227</v>
      </c>
      <c r="O87" t="s">
        <v>113</v>
      </c>
      <c r="P87">
        <v>4.2885895117198E-3</v>
      </c>
    </row>
    <row r="88" spans="2:16" x14ac:dyDescent="0.2">
      <c r="B88" t="s">
        <v>121</v>
      </c>
      <c r="C88">
        <v>113.907</v>
      </c>
      <c r="D88">
        <v>8.1489999999999991</v>
      </c>
      <c r="F88" t="s">
        <v>121</v>
      </c>
      <c r="G88">
        <v>113.91</v>
      </c>
      <c r="H88">
        <v>8.1449999999999996</v>
      </c>
      <c r="J88">
        <f t="shared" si="5"/>
        <v>3.0000000000001137E-3</v>
      </c>
      <c r="K88">
        <f t="shared" si="6"/>
        <v>-3.9999999999995595E-3</v>
      </c>
      <c r="M88">
        <f t="shared" si="7"/>
        <v>4.167493251343855E-3</v>
      </c>
      <c r="N88">
        <v>228</v>
      </c>
      <c r="O88" t="s">
        <v>114</v>
      </c>
      <c r="P88">
        <v>1.8618055752411412E-2</v>
      </c>
    </row>
    <row r="89" spans="2:16" x14ac:dyDescent="0.2">
      <c r="B89" t="s">
        <v>122</v>
      </c>
      <c r="C89">
        <v>118.241</v>
      </c>
      <c r="D89">
        <v>8.3819999999999997</v>
      </c>
      <c r="F89" t="s">
        <v>122</v>
      </c>
      <c r="G89">
        <v>118.259</v>
      </c>
      <c r="H89">
        <v>8.3829999999999991</v>
      </c>
      <c r="J89">
        <f t="shared" si="5"/>
        <v>1.8000000000000682E-2</v>
      </c>
      <c r="K89">
        <f t="shared" si="6"/>
        <v>9.9999999999944578E-4</v>
      </c>
      <c r="M89">
        <f t="shared" si="7"/>
        <v>7.0885823688522252E-3</v>
      </c>
      <c r="N89">
        <v>229</v>
      </c>
      <c r="O89" t="s">
        <v>115</v>
      </c>
      <c r="P89">
        <v>1.3079449529703592E-2</v>
      </c>
    </row>
    <row r="90" spans="2:16" x14ac:dyDescent="0.2">
      <c r="B90" t="s">
        <v>123</v>
      </c>
      <c r="C90">
        <v>122.63800000000001</v>
      </c>
      <c r="D90">
        <v>8.4160000000000004</v>
      </c>
      <c r="F90" t="s">
        <v>123</v>
      </c>
      <c r="G90">
        <v>122.658</v>
      </c>
      <c r="H90">
        <v>8.4169999999999998</v>
      </c>
      <c r="J90">
        <f t="shared" si="5"/>
        <v>1.9999999999996021E-2</v>
      </c>
      <c r="K90">
        <f t="shared" si="6"/>
        <v>9.9999999999944578E-4</v>
      </c>
      <c r="M90">
        <f t="shared" si="7"/>
        <v>7.8612976028118089E-3</v>
      </c>
      <c r="N90">
        <v>230</v>
      </c>
      <c r="O90" t="s">
        <v>116</v>
      </c>
      <c r="P90">
        <v>5.5490539734301984E-3</v>
      </c>
    </row>
    <row r="91" spans="2:16" x14ac:dyDescent="0.2">
      <c r="B91" t="s">
        <v>124</v>
      </c>
      <c r="C91">
        <v>120.271</v>
      </c>
      <c r="D91">
        <v>8.2010000000000005</v>
      </c>
      <c r="F91" t="s">
        <v>124</v>
      </c>
      <c r="G91">
        <v>120.295</v>
      </c>
      <c r="H91">
        <v>8.2010000000000005</v>
      </c>
      <c r="J91">
        <f t="shared" si="5"/>
        <v>2.4000000000000909E-2</v>
      </c>
      <c r="K91">
        <f t="shared" si="6"/>
        <v>0</v>
      </c>
      <c r="M91">
        <f t="shared" si="7"/>
        <v>9.3569225710169613E-3</v>
      </c>
      <c r="N91">
        <v>231</v>
      </c>
    </row>
    <row r="92" spans="2:16" x14ac:dyDescent="0.2">
      <c r="B92" t="s">
        <v>125</v>
      </c>
      <c r="C92">
        <v>120.271</v>
      </c>
      <c r="D92">
        <v>8.2010000000000005</v>
      </c>
      <c r="F92" t="s">
        <v>125</v>
      </c>
      <c r="G92">
        <v>120.295</v>
      </c>
      <c r="H92">
        <v>8.2010000000000005</v>
      </c>
      <c r="J92">
        <f t="shared" si="5"/>
        <v>2.4000000000000909E-2</v>
      </c>
      <c r="K92">
        <f t="shared" si="6"/>
        <v>0</v>
      </c>
      <c r="M92">
        <f t="shared" si="7"/>
        <v>9.3569225710169613E-3</v>
      </c>
      <c r="N92">
        <v>232</v>
      </c>
      <c r="O92" t="s">
        <v>117</v>
      </c>
      <c r="P92">
        <v>6.7028352210074318E-3</v>
      </c>
    </row>
    <row r="93" spans="2:16" x14ac:dyDescent="0.2">
      <c r="B93" t="s">
        <v>126</v>
      </c>
      <c r="C93">
        <v>119.82299999999999</v>
      </c>
      <c r="D93">
        <v>8.0660000000000007</v>
      </c>
      <c r="F93" t="s">
        <v>126</v>
      </c>
      <c r="G93">
        <v>119.90300000000001</v>
      </c>
      <c r="H93">
        <v>8.0649999999999995</v>
      </c>
      <c r="J93">
        <f t="shared" si="5"/>
        <v>8.0000000000012506E-2</v>
      </c>
      <c r="K93">
        <f t="shared" si="6"/>
        <v>-1.0000000000012221E-3</v>
      </c>
      <c r="M93">
        <f t="shared" si="7"/>
        <v>3.1205768697474937E-2</v>
      </c>
      <c r="N93">
        <v>233</v>
      </c>
      <c r="O93" t="s">
        <v>118</v>
      </c>
      <c r="P93">
        <v>1.9282116066448963E-2</v>
      </c>
    </row>
    <row r="94" spans="2:16" x14ac:dyDescent="0.2">
      <c r="B94" t="s">
        <v>127</v>
      </c>
      <c r="C94">
        <v>121.774</v>
      </c>
      <c r="D94">
        <v>8.1319999999999997</v>
      </c>
      <c r="F94" t="s">
        <v>127</v>
      </c>
      <c r="G94">
        <v>121.92100000000001</v>
      </c>
      <c r="H94">
        <v>8.1180000000000003</v>
      </c>
      <c r="J94">
        <f t="shared" si="5"/>
        <v>0.14700000000000557</v>
      </c>
      <c r="K94">
        <f t="shared" si="6"/>
        <v>-1.3999999999999346E-2</v>
      </c>
      <c r="M94">
        <f t="shared" si="7"/>
        <v>5.8996338869460624E-2</v>
      </c>
      <c r="N94">
        <v>234</v>
      </c>
      <c r="O94" t="s">
        <v>119</v>
      </c>
      <c r="P94">
        <v>8.5771790234340593E-3</v>
      </c>
    </row>
    <row r="95" spans="2:16" x14ac:dyDescent="0.2">
      <c r="B95" t="s">
        <v>128</v>
      </c>
      <c r="C95">
        <v>122.717</v>
      </c>
      <c r="D95">
        <v>8.3480000000000008</v>
      </c>
      <c r="F95" t="s">
        <v>128</v>
      </c>
      <c r="G95">
        <v>122.717</v>
      </c>
      <c r="H95">
        <v>8.3480000000000008</v>
      </c>
      <c r="J95">
        <f t="shared" si="5"/>
        <v>0</v>
      </c>
      <c r="K95">
        <f t="shared" si="6"/>
        <v>0</v>
      </c>
      <c r="M95">
        <f t="shared" si="7"/>
        <v>0</v>
      </c>
      <c r="N95">
        <v>235</v>
      </c>
      <c r="O95" t="s">
        <v>120</v>
      </c>
      <c r="P95">
        <v>2.3024161222506109E-2</v>
      </c>
    </row>
    <row r="96" spans="2:16" x14ac:dyDescent="0.2">
      <c r="B96" t="s">
        <v>129</v>
      </c>
      <c r="C96">
        <v>122.32599999999999</v>
      </c>
      <c r="D96">
        <v>8.5079999999999991</v>
      </c>
      <c r="F96" t="s">
        <v>129</v>
      </c>
      <c r="G96">
        <v>122.36199999999999</v>
      </c>
      <c r="H96">
        <v>8.5050000000000008</v>
      </c>
      <c r="J96">
        <f t="shared" si="5"/>
        <v>3.6000000000001364E-2</v>
      </c>
      <c r="K96">
        <f t="shared" si="6"/>
        <v>-2.9999999999983373E-3</v>
      </c>
      <c r="M96">
        <f t="shared" si="7"/>
        <v>1.4352421398495968E-2</v>
      </c>
      <c r="N96">
        <v>236</v>
      </c>
      <c r="O96" t="s">
        <v>121</v>
      </c>
      <c r="P96">
        <v>4.167493251343855E-3</v>
      </c>
    </row>
    <row r="97" spans="2:16" x14ac:dyDescent="0.2">
      <c r="B97" t="s">
        <v>130</v>
      </c>
      <c r="C97">
        <v>110.327</v>
      </c>
      <c r="D97">
        <v>8.5259999999999998</v>
      </c>
      <c r="F97" t="s">
        <v>130</v>
      </c>
      <c r="G97">
        <v>110.34099999999999</v>
      </c>
      <c r="H97">
        <v>8.5239999999999991</v>
      </c>
      <c r="J97">
        <f t="shared" si="5"/>
        <v>1.3999999999995794E-2</v>
      </c>
      <c r="K97">
        <f t="shared" si="6"/>
        <v>-2.0000000000006679E-3</v>
      </c>
      <c r="M97">
        <f t="shared" si="7"/>
        <v>5.8130886798658738E-3</v>
      </c>
      <c r="N97">
        <v>237</v>
      </c>
      <c r="O97" t="s">
        <v>122</v>
      </c>
      <c r="P97">
        <v>7.0885823688522252E-3</v>
      </c>
    </row>
    <row r="98" spans="2:16" x14ac:dyDescent="0.2">
      <c r="B98" t="s">
        <v>131</v>
      </c>
      <c r="C98">
        <v>108.815</v>
      </c>
      <c r="D98">
        <v>8.3279999999999994</v>
      </c>
      <c r="F98" t="s">
        <v>131</v>
      </c>
      <c r="G98">
        <v>108.85599999999999</v>
      </c>
      <c r="H98">
        <v>8.3249999999999993</v>
      </c>
      <c r="J98">
        <f t="shared" si="5"/>
        <v>4.0999999999996817E-2</v>
      </c>
      <c r="K98">
        <f t="shared" si="6"/>
        <v>-3.0000000000001137E-3</v>
      </c>
      <c r="M98">
        <f t="shared" si="7"/>
        <v>1.6263824888382222E-2</v>
      </c>
      <c r="N98">
        <v>238</v>
      </c>
      <c r="O98" t="s">
        <v>123</v>
      </c>
      <c r="P98">
        <v>7.8612976028118089E-3</v>
      </c>
    </row>
    <row r="99" spans="2:16" x14ac:dyDescent="0.2">
      <c r="B99" t="s">
        <v>132</v>
      </c>
      <c r="C99">
        <v>120.52500000000001</v>
      </c>
      <c r="D99">
        <v>8.4819999999999993</v>
      </c>
      <c r="F99" t="s">
        <v>132</v>
      </c>
      <c r="G99">
        <v>120.542</v>
      </c>
      <c r="H99">
        <v>8.4779999999999998</v>
      </c>
      <c r="J99">
        <f t="shared" si="5"/>
        <v>1.6999999999995907E-2</v>
      </c>
      <c r="K99">
        <f t="shared" si="6"/>
        <v>-3.9999999999995595E-3</v>
      </c>
      <c r="M99">
        <f t="shared" si="7"/>
        <v>7.7413177172865949E-3</v>
      </c>
      <c r="N99">
        <v>239</v>
      </c>
      <c r="O99" t="s">
        <v>124</v>
      </c>
      <c r="P99">
        <v>9.3569225710169613E-3</v>
      </c>
    </row>
    <row r="100" spans="2:16" x14ac:dyDescent="0.2">
      <c r="B100" t="s">
        <v>133</v>
      </c>
      <c r="C100">
        <v>121.70099999999999</v>
      </c>
      <c r="D100">
        <v>8.5839999999999996</v>
      </c>
      <c r="F100" t="s">
        <v>133</v>
      </c>
      <c r="G100">
        <v>121.748</v>
      </c>
      <c r="H100">
        <v>8.58</v>
      </c>
      <c r="J100">
        <f t="shared" ref="J100:J105" si="8">G100-C100</f>
        <v>4.7000000000011255E-2</v>
      </c>
      <c r="K100">
        <f t="shared" ref="K100:K105" si="9">H100-D100</f>
        <v>-3.9999999999995595E-3</v>
      </c>
      <c r="M100">
        <f t="shared" si="7"/>
        <v>1.875547919942749E-2</v>
      </c>
      <c r="N100">
        <v>240</v>
      </c>
      <c r="O100" t="s">
        <v>125</v>
      </c>
      <c r="P100">
        <v>9.3569225710169613E-3</v>
      </c>
    </row>
    <row r="101" spans="2:16" x14ac:dyDescent="0.2">
      <c r="B101" t="s">
        <v>134</v>
      </c>
      <c r="C101">
        <v>121.621</v>
      </c>
      <c r="D101">
        <v>8.3800000000000008</v>
      </c>
      <c r="F101" t="s">
        <v>134</v>
      </c>
      <c r="G101">
        <v>121.652</v>
      </c>
      <c r="H101">
        <v>8.3840000000000003</v>
      </c>
      <c r="J101">
        <f t="shared" si="8"/>
        <v>3.1000000000005912E-2</v>
      </c>
      <c r="K101">
        <f t="shared" si="9"/>
        <v>3.9999999999995595E-3</v>
      </c>
      <c r="M101">
        <f t="shared" si="7"/>
        <v>1.2730750174284789E-2</v>
      </c>
      <c r="N101">
        <v>241</v>
      </c>
      <c r="O101" t="s">
        <v>126</v>
      </c>
      <c r="P101">
        <v>3.1205768697474937E-2</v>
      </c>
    </row>
    <row r="102" spans="2:16" x14ac:dyDescent="0.2">
      <c r="B102" t="s">
        <v>135</v>
      </c>
      <c r="C102">
        <v>109.729</v>
      </c>
      <c r="D102">
        <v>8.3970000000000002</v>
      </c>
      <c r="F102" t="s">
        <v>135</v>
      </c>
      <c r="G102">
        <v>109.753</v>
      </c>
      <c r="H102">
        <v>8.3989999999999991</v>
      </c>
      <c r="J102">
        <f t="shared" si="8"/>
        <v>2.4000000000000909E-2</v>
      </c>
      <c r="K102">
        <f t="shared" si="9"/>
        <v>1.9999999999988916E-3</v>
      </c>
      <c r="M102">
        <f t="shared" si="7"/>
        <v>9.5682809323306452E-3</v>
      </c>
      <c r="N102">
        <v>242</v>
      </c>
      <c r="O102" t="s">
        <v>127</v>
      </c>
      <c r="P102">
        <v>5.8996338869460624E-2</v>
      </c>
    </row>
    <row r="103" spans="2:16" x14ac:dyDescent="0.2">
      <c r="B103" t="s">
        <v>136</v>
      </c>
      <c r="C103">
        <v>108.93899999999999</v>
      </c>
      <c r="D103">
        <v>8.34</v>
      </c>
      <c r="F103" t="s">
        <v>136</v>
      </c>
      <c r="G103">
        <v>108.94799999999999</v>
      </c>
      <c r="H103">
        <v>8.3379999999999992</v>
      </c>
      <c r="J103">
        <f t="shared" si="8"/>
        <v>9.0000000000003411E-3</v>
      </c>
      <c r="K103">
        <f t="shared" si="9"/>
        <v>-2.0000000000006679E-3</v>
      </c>
      <c r="M103">
        <f t="shared" si="7"/>
        <v>4.0388117064309404E-3</v>
      </c>
      <c r="N103">
        <v>243</v>
      </c>
      <c r="O103" t="s">
        <v>128</v>
      </c>
      <c r="P103">
        <v>0</v>
      </c>
    </row>
    <row r="104" spans="2:16" x14ac:dyDescent="0.2">
      <c r="B104" t="s">
        <v>137</v>
      </c>
      <c r="C104">
        <v>115.651</v>
      </c>
      <c r="D104">
        <v>8.2690000000000001</v>
      </c>
      <c r="F104" t="s">
        <v>137</v>
      </c>
      <c r="G104">
        <v>115.661</v>
      </c>
      <c r="H104">
        <v>8.2690000000000001</v>
      </c>
      <c r="J104">
        <f t="shared" si="8"/>
        <v>1.0000000000005116E-2</v>
      </c>
      <c r="K104">
        <f t="shared" si="9"/>
        <v>0</v>
      </c>
      <c r="M104">
        <f t="shared" si="7"/>
        <v>3.8987177379255799E-3</v>
      </c>
      <c r="N104">
        <v>244</v>
      </c>
      <c r="O104" t="s">
        <v>129</v>
      </c>
      <c r="P104">
        <v>1.4352421398495968E-2</v>
      </c>
    </row>
    <row r="105" spans="2:16" x14ac:dyDescent="0.2">
      <c r="B105" t="s">
        <v>138</v>
      </c>
      <c r="C105">
        <v>127.625</v>
      </c>
      <c r="D105">
        <v>8.0909999999999993</v>
      </c>
      <c r="F105" t="s">
        <v>138</v>
      </c>
      <c r="G105">
        <v>127.634</v>
      </c>
      <c r="H105">
        <v>8.0879999999999992</v>
      </c>
      <c r="J105">
        <f t="shared" si="8"/>
        <v>9.0000000000003411E-3</v>
      </c>
      <c r="K105">
        <f t="shared" si="9"/>
        <v>-3.0000000000001137E-3</v>
      </c>
      <c r="M105">
        <f t="shared" si="7"/>
        <v>4.6164921748012974E-3</v>
      </c>
      <c r="N105">
        <v>245</v>
      </c>
      <c r="O105" t="s">
        <v>130</v>
      </c>
      <c r="P105">
        <v>5.8130886798658738E-3</v>
      </c>
    </row>
    <row r="106" spans="2:16" x14ac:dyDescent="0.2">
      <c r="N106">
        <v>246</v>
      </c>
      <c r="O106" t="s">
        <v>131</v>
      </c>
      <c r="P106">
        <v>1.6263824888382222E-2</v>
      </c>
    </row>
    <row r="107" spans="2:16" x14ac:dyDescent="0.2">
      <c r="N107">
        <v>247</v>
      </c>
      <c r="O107" t="s">
        <v>132</v>
      </c>
      <c r="P107">
        <v>7.7413177172865949E-3</v>
      </c>
    </row>
    <row r="108" spans="2:16" x14ac:dyDescent="0.2">
      <c r="N108">
        <v>248</v>
      </c>
      <c r="O108" t="s">
        <v>133</v>
      </c>
      <c r="P108">
        <v>1.875547919942749E-2</v>
      </c>
    </row>
    <row r="109" spans="2:16" x14ac:dyDescent="0.2">
      <c r="N109">
        <v>249</v>
      </c>
      <c r="O109" t="s">
        <v>134</v>
      </c>
      <c r="P109">
        <v>1.2730750174284789E-2</v>
      </c>
    </row>
    <row r="110" spans="2:16" x14ac:dyDescent="0.2">
      <c r="N110">
        <v>250</v>
      </c>
      <c r="O110" t="s">
        <v>135</v>
      </c>
      <c r="P110">
        <v>9.5682809323306452E-3</v>
      </c>
    </row>
    <row r="111" spans="2:16" x14ac:dyDescent="0.2">
      <c r="N111">
        <v>251</v>
      </c>
      <c r="O111" t="s">
        <v>136</v>
      </c>
      <c r="P111">
        <v>4.0388117064309404E-3</v>
      </c>
    </row>
    <row r="112" spans="2:16" x14ac:dyDescent="0.2">
      <c r="N112">
        <v>252</v>
      </c>
      <c r="O112" t="s">
        <v>137</v>
      </c>
      <c r="P112">
        <v>3.8987177379255799E-3</v>
      </c>
    </row>
    <row r="113" spans="14:16" x14ac:dyDescent="0.2">
      <c r="N113">
        <v>253</v>
      </c>
      <c r="O113" t="s">
        <v>138</v>
      </c>
      <c r="P113">
        <v>4.6164921748012974E-3</v>
      </c>
    </row>
    <row r="115" spans="14:16" x14ac:dyDescent="0.2">
      <c r="O115" t="s">
        <v>147</v>
      </c>
      <c r="P115">
        <f>AVERAGE(P2:P113)</f>
        <v>2.4731220806948128E-2</v>
      </c>
    </row>
    <row r="116" spans="14:16" x14ac:dyDescent="0.2">
      <c r="O116" t="s">
        <v>141</v>
      </c>
      <c r="P116">
        <f>STDEV(P2:P113)</f>
        <v>9.8167816164166047E-2</v>
      </c>
    </row>
    <row r="117" spans="14:16" x14ac:dyDescent="0.2">
      <c r="O117" t="s">
        <v>142</v>
      </c>
      <c r="P117">
        <f>P115+P116</f>
        <v>0.12289903697111418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0E317-549D-FB4F-9B2C-9A0C1A6C5EC8}">
  <dimension ref="A1:AU35"/>
  <sheetViews>
    <sheetView workbookViewId="0">
      <selection sqref="A1:XFD1048576"/>
    </sheetView>
  </sheetViews>
  <sheetFormatPr baseColWidth="10" defaultRowHeight="16" x14ac:dyDescent="0.2"/>
  <sheetData>
    <row r="1" spans="1:47" x14ac:dyDescent="0.2">
      <c r="A1" t="s">
        <v>527</v>
      </c>
      <c r="C1" s="23" t="s">
        <v>528</v>
      </c>
      <c r="M1" s="23" t="s">
        <v>529</v>
      </c>
      <c r="W1" t="s">
        <v>465</v>
      </c>
      <c r="AF1" t="s">
        <v>465</v>
      </c>
      <c r="AG1" t="s">
        <v>530</v>
      </c>
      <c r="AO1" s="24" t="s">
        <v>531</v>
      </c>
    </row>
    <row r="2" spans="1:47" x14ac:dyDescent="0.2">
      <c r="A2" t="s">
        <v>467</v>
      </c>
      <c r="C2" s="14"/>
      <c r="D2" t="s">
        <v>468</v>
      </c>
      <c r="E2" t="s">
        <v>469</v>
      </c>
      <c r="F2" t="s">
        <v>470</v>
      </c>
      <c r="G2" t="s">
        <v>473</v>
      </c>
      <c r="H2" t="s">
        <v>475</v>
      </c>
      <c r="I2" t="s">
        <v>477</v>
      </c>
      <c r="J2" t="s">
        <v>479</v>
      </c>
      <c r="K2" t="s">
        <v>480</v>
      </c>
      <c r="N2" t="s">
        <v>468</v>
      </c>
      <c r="O2" t="s">
        <v>469</v>
      </c>
      <c r="P2" t="s">
        <v>470</v>
      </c>
      <c r="Q2" t="s">
        <v>473</v>
      </c>
      <c r="R2" t="s">
        <v>475</v>
      </c>
      <c r="S2" t="s">
        <v>477</v>
      </c>
      <c r="T2" t="s">
        <v>479</v>
      </c>
      <c r="U2" t="s">
        <v>480</v>
      </c>
      <c r="W2" t="s">
        <v>481</v>
      </c>
      <c r="X2" t="s">
        <v>482</v>
      </c>
      <c r="Y2" t="s">
        <v>483</v>
      </c>
      <c r="Z2" t="s">
        <v>484</v>
      </c>
      <c r="AA2" t="s">
        <v>485</v>
      </c>
      <c r="AB2" t="s">
        <v>486</v>
      </c>
      <c r="AC2" t="s">
        <v>487</v>
      </c>
      <c r="AF2" t="s">
        <v>481</v>
      </c>
      <c r="AG2" t="s">
        <v>482</v>
      </c>
      <c r="AH2" t="s">
        <v>483</v>
      </c>
      <c r="AI2" t="s">
        <v>484</v>
      </c>
      <c r="AJ2" t="s">
        <v>485</v>
      </c>
      <c r="AK2" t="s">
        <v>486</v>
      </c>
      <c r="AL2" t="s">
        <v>487</v>
      </c>
      <c r="AO2" t="s">
        <v>481</v>
      </c>
      <c r="AP2" t="s">
        <v>482</v>
      </c>
      <c r="AQ2" t="s">
        <v>483</v>
      </c>
      <c r="AR2" t="s">
        <v>484</v>
      </c>
      <c r="AS2" t="s">
        <v>485</v>
      </c>
      <c r="AT2" t="s">
        <v>486</v>
      </c>
      <c r="AU2" t="s">
        <v>487</v>
      </c>
    </row>
    <row r="3" spans="1:47" x14ac:dyDescent="0.2">
      <c r="A3" s="18" t="s">
        <v>488</v>
      </c>
      <c r="B3" s="18"/>
      <c r="C3" t="s">
        <v>532</v>
      </c>
      <c r="D3" t="s">
        <v>490</v>
      </c>
      <c r="E3" t="s">
        <v>490</v>
      </c>
      <c r="F3" t="s">
        <v>490</v>
      </c>
      <c r="G3">
        <v>11.657999999999999</v>
      </c>
      <c r="H3" t="s">
        <v>490</v>
      </c>
      <c r="I3" t="s">
        <v>490</v>
      </c>
      <c r="J3" t="s">
        <v>490</v>
      </c>
      <c r="K3" t="s">
        <v>490</v>
      </c>
      <c r="M3" t="s">
        <v>532</v>
      </c>
      <c r="N3" t="s">
        <v>490</v>
      </c>
      <c r="O3" t="s">
        <v>490</v>
      </c>
      <c r="P3" t="s">
        <v>490</v>
      </c>
      <c r="Q3">
        <v>11.672000000000001</v>
      </c>
      <c r="R3" t="s">
        <v>490</v>
      </c>
      <c r="S3" t="s">
        <v>490</v>
      </c>
      <c r="T3" t="s">
        <v>490</v>
      </c>
      <c r="U3" t="s">
        <v>490</v>
      </c>
      <c r="AE3" t="s">
        <v>489</v>
      </c>
      <c r="AN3" t="s">
        <v>489</v>
      </c>
    </row>
    <row r="4" spans="1:47" x14ac:dyDescent="0.2">
      <c r="A4" t="s">
        <v>491</v>
      </c>
      <c r="C4" t="s">
        <v>489</v>
      </c>
      <c r="D4">
        <v>12.31</v>
      </c>
      <c r="E4" t="s">
        <v>490</v>
      </c>
      <c r="F4" t="s">
        <v>490</v>
      </c>
      <c r="G4" t="s">
        <v>490</v>
      </c>
      <c r="H4" t="s">
        <v>490</v>
      </c>
      <c r="I4" t="s">
        <v>490</v>
      </c>
      <c r="J4" t="s">
        <v>490</v>
      </c>
      <c r="K4" t="s">
        <v>490</v>
      </c>
      <c r="AE4" t="s">
        <v>492</v>
      </c>
      <c r="AF4">
        <v>3.0000000000001137E-3</v>
      </c>
      <c r="AN4" t="s">
        <v>492</v>
      </c>
      <c r="AO4">
        <v>3.0000000000001137E-3</v>
      </c>
    </row>
    <row r="5" spans="1:47" x14ac:dyDescent="0.2">
      <c r="C5" t="s">
        <v>492</v>
      </c>
      <c r="D5">
        <v>13.43</v>
      </c>
      <c r="E5" t="s">
        <v>490</v>
      </c>
      <c r="F5" t="s">
        <v>490</v>
      </c>
      <c r="G5" t="s">
        <v>490</v>
      </c>
      <c r="H5" t="s">
        <v>490</v>
      </c>
      <c r="I5" t="s">
        <v>490</v>
      </c>
      <c r="J5" t="s">
        <v>490</v>
      </c>
      <c r="K5" t="s">
        <v>490</v>
      </c>
      <c r="M5" t="s">
        <v>492</v>
      </c>
      <c r="N5">
        <v>13.433</v>
      </c>
      <c r="O5" t="s">
        <v>490</v>
      </c>
      <c r="P5" t="s">
        <v>490</v>
      </c>
      <c r="Q5" t="s">
        <v>490</v>
      </c>
      <c r="R5" t="s">
        <v>490</v>
      </c>
      <c r="S5" t="s">
        <v>490</v>
      </c>
      <c r="T5" t="s">
        <v>490</v>
      </c>
      <c r="U5" t="s">
        <v>490</v>
      </c>
      <c r="V5" t="s">
        <v>492</v>
      </c>
      <c r="W5">
        <f>ABS(N5-D5)</f>
        <v>3.0000000000001137E-3</v>
      </c>
      <c r="AE5" t="s">
        <v>493</v>
      </c>
      <c r="AJ5">
        <v>4.1999999999999815E-2</v>
      </c>
      <c r="AK5">
        <v>3.3000000000000362E-2</v>
      </c>
      <c r="AN5" t="s">
        <v>493</v>
      </c>
      <c r="AS5">
        <v>4.1999999999999815E-2</v>
      </c>
      <c r="AT5">
        <v>3.3000000000000362E-2</v>
      </c>
    </row>
    <row r="6" spans="1:47" x14ac:dyDescent="0.2">
      <c r="C6" t="s">
        <v>493</v>
      </c>
      <c r="D6" t="s">
        <v>490</v>
      </c>
      <c r="E6" t="s">
        <v>490</v>
      </c>
      <c r="F6" t="s">
        <v>490</v>
      </c>
      <c r="G6" t="s">
        <v>490</v>
      </c>
      <c r="H6">
        <v>8.6069999999999993</v>
      </c>
      <c r="I6">
        <v>5.234</v>
      </c>
      <c r="J6">
        <v>7.68</v>
      </c>
      <c r="K6" t="s">
        <v>490</v>
      </c>
      <c r="M6" t="s">
        <v>493</v>
      </c>
      <c r="N6" t="s">
        <v>490</v>
      </c>
      <c r="O6" t="s">
        <v>490</v>
      </c>
      <c r="P6" t="s">
        <v>490</v>
      </c>
      <c r="Q6" t="s">
        <v>490</v>
      </c>
      <c r="R6">
        <v>8.5229999999999997</v>
      </c>
      <c r="S6">
        <v>5.2759999999999998</v>
      </c>
      <c r="T6">
        <v>7.7130000000000001</v>
      </c>
      <c r="U6" t="s">
        <v>490</v>
      </c>
      <c r="V6" t="s">
        <v>493</v>
      </c>
      <c r="AA6">
        <f>ABS(S6-I6)</f>
        <v>4.1999999999999815E-2</v>
      </c>
      <c r="AB6">
        <f>ABS(T6-J6)</f>
        <v>3.3000000000000362E-2</v>
      </c>
      <c r="AE6" s="22" t="s">
        <v>494</v>
      </c>
      <c r="AN6" s="22" t="s">
        <v>494</v>
      </c>
    </row>
    <row r="7" spans="1:47" x14ac:dyDescent="0.2">
      <c r="C7" t="s">
        <v>494</v>
      </c>
      <c r="D7" t="s">
        <v>490</v>
      </c>
      <c r="E7" t="s">
        <v>490</v>
      </c>
      <c r="F7" t="s">
        <v>490</v>
      </c>
      <c r="G7" t="s">
        <v>490</v>
      </c>
      <c r="H7">
        <v>8.2330000000000005</v>
      </c>
      <c r="I7">
        <v>5.5229999999999997</v>
      </c>
      <c r="J7">
        <v>7.6189999999999998</v>
      </c>
      <c r="K7" t="s">
        <v>490</v>
      </c>
      <c r="M7" t="s">
        <v>494</v>
      </c>
      <c r="N7" t="s">
        <v>490</v>
      </c>
      <c r="O7" t="s">
        <v>490</v>
      </c>
      <c r="P7" t="s">
        <v>490</v>
      </c>
      <c r="Q7" t="s">
        <v>490</v>
      </c>
      <c r="R7">
        <v>8.5510000000000002</v>
      </c>
      <c r="S7" t="s">
        <v>490</v>
      </c>
      <c r="T7" t="s">
        <v>490</v>
      </c>
      <c r="U7" t="s">
        <v>490</v>
      </c>
      <c r="V7" t="s">
        <v>494</v>
      </c>
      <c r="AE7" s="22" t="s">
        <v>495</v>
      </c>
      <c r="AN7" s="22" t="s">
        <v>495</v>
      </c>
    </row>
    <row r="8" spans="1:47" x14ac:dyDescent="0.2">
      <c r="C8" t="s">
        <v>495</v>
      </c>
      <c r="D8" t="s">
        <v>490</v>
      </c>
      <c r="E8" t="s">
        <v>490</v>
      </c>
      <c r="F8">
        <v>6.9989999999999997</v>
      </c>
      <c r="G8" t="s">
        <v>490</v>
      </c>
      <c r="H8" t="s">
        <v>490</v>
      </c>
      <c r="I8" t="s">
        <v>490</v>
      </c>
      <c r="J8" t="s">
        <v>490</v>
      </c>
      <c r="K8" t="s">
        <v>490</v>
      </c>
      <c r="AE8" s="19" t="s">
        <v>496</v>
      </c>
      <c r="AJ8" s="19">
        <v>9.1999999999999638E-2</v>
      </c>
      <c r="AK8" s="19">
        <v>0.125</v>
      </c>
      <c r="AN8" s="19" t="s">
        <v>496</v>
      </c>
      <c r="AS8" s="19">
        <v>9.1999999999999638E-2</v>
      </c>
      <c r="AT8" s="19">
        <v>0.125</v>
      </c>
    </row>
    <row r="9" spans="1:47" x14ac:dyDescent="0.2">
      <c r="C9" t="s">
        <v>496</v>
      </c>
      <c r="D9" t="s">
        <v>490</v>
      </c>
      <c r="E9" t="s">
        <v>490</v>
      </c>
      <c r="F9" t="s">
        <v>490</v>
      </c>
      <c r="G9">
        <v>10.721</v>
      </c>
      <c r="H9" t="s">
        <v>490</v>
      </c>
      <c r="I9">
        <v>5.4240000000000004</v>
      </c>
      <c r="J9">
        <v>7.4880000000000004</v>
      </c>
      <c r="K9" t="s">
        <v>490</v>
      </c>
      <c r="M9" t="s">
        <v>496</v>
      </c>
      <c r="N9" t="s">
        <v>490</v>
      </c>
      <c r="O9" t="s">
        <v>490</v>
      </c>
      <c r="P9" t="s">
        <v>490</v>
      </c>
      <c r="Q9" t="s">
        <v>490</v>
      </c>
      <c r="R9" t="s">
        <v>490</v>
      </c>
      <c r="S9">
        <v>5.516</v>
      </c>
      <c r="T9">
        <v>7.3630000000000004</v>
      </c>
      <c r="U9" t="s">
        <v>490</v>
      </c>
      <c r="V9" t="s">
        <v>496</v>
      </c>
      <c r="AA9">
        <f>ABS(S9-I9)</f>
        <v>9.1999999999999638E-2</v>
      </c>
      <c r="AB9">
        <f>ABS(T9-J9)</f>
        <v>0.125</v>
      </c>
      <c r="AE9" s="22" t="s">
        <v>497</v>
      </c>
      <c r="AN9" s="22" t="s">
        <v>497</v>
      </c>
    </row>
    <row r="10" spans="1:47" x14ac:dyDescent="0.2">
      <c r="C10" t="s">
        <v>497</v>
      </c>
      <c r="D10" t="s">
        <v>490</v>
      </c>
      <c r="E10" t="s">
        <v>490</v>
      </c>
      <c r="F10" t="s">
        <v>490</v>
      </c>
      <c r="G10">
        <v>11.95</v>
      </c>
      <c r="H10" t="s">
        <v>490</v>
      </c>
      <c r="I10">
        <v>5.8360000000000003</v>
      </c>
      <c r="J10">
        <v>7.8719999999999999</v>
      </c>
      <c r="K10" t="s">
        <v>490</v>
      </c>
      <c r="AE10" s="19" t="s">
        <v>498</v>
      </c>
      <c r="AF10" s="19">
        <v>0.15500000000000114</v>
      </c>
      <c r="AG10" s="8"/>
      <c r="AH10" s="8"/>
      <c r="AI10" s="8"/>
      <c r="AJ10" s="8"/>
      <c r="AK10" s="8"/>
      <c r="AL10" s="8"/>
      <c r="AN10" s="19" t="s">
        <v>498</v>
      </c>
      <c r="AO10" s="19">
        <v>0.15500000000000114</v>
      </c>
      <c r="AP10" s="8"/>
      <c r="AQ10" s="8"/>
      <c r="AR10" s="8"/>
      <c r="AS10" s="8"/>
      <c r="AT10" s="8"/>
      <c r="AU10" s="8"/>
    </row>
    <row r="11" spans="1:47" x14ac:dyDescent="0.2">
      <c r="C11" t="s">
        <v>498</v>
      </c>
      <c r="D11">
        <v>12.52</v>
      </c>
      <c r="E11" t="s">
        <v>490</v>
      </c>
      <c r="F11" t="s">
        <v>490</v>
      </c>
      <c r="G11" t="s">
        <v>490</v>
      </c>
      <c r="H11" t="s">
        <v>490</v>
      </c>
      <c r="I11" t="s">
        <v>490</v>
      </c>
      <c r="J11" t="s">
        <v>490</v>
      </c>
      <c r="K11" t="s">
        <v>490</v>
      </c>
      <c r="M11" t="s">
        <v>498</v>
      </c>
      <c r="N11">
        <v>12.675000000000001</v>
      </c>
      <c r="O11" t="s">
        <v>490</v>
      </c>
      <c r="P11" t="s">
        <v>490</v>
      </c>
      <c r="Q11" t="s">
        <v>490</v>
      </c>
      <c r="R11" t="s">
        <v>490</v>
      </c>
      <c r="S11" t="s">
        <v>490</v>
      </c>
      <c r="T11" t="s">
        <v>490</v>
      </c>
      <c r="U11" t="s">
        <v>490</v>
      </c>
      <c r="V11" t="s">
        <v>498</v>
      </c>
      <c r="W11">
        <f>ABS(N11-D11)</f>
        <v>0.15500000000000114</v>
      </c>
      <c r="AE11" s="19" t="s">
        <v>499</v>
      </c>
      <c r="AF11" s="8"/>
      <c r="AG11" s="19"/>
      <c r="AH11" s="19">
        <v>0.13999999999999968</v>
      </c>
      <c r="AI11" s="8"/>
      <c r="AJ11" s="8"/>
      <c r="AK11" s="8"/>
      <c r="AL11" s="8"/>
      <c r="AN11" s="19" t="s">
        <v>499</v>
      </c>
      <c r="AO11" s="8"/>
      <c r="AP11" s="19"/>
      <c r="AQ11" s="19">
        <v>0.13999999999999968</v>
      </c>
      <c r="AR11" s="8"/>
      <c r="AS11" s="8"/>
      <c r="AT11" s="8"/>
      <c r="AU11" s="8"/>
    </row>
    <row r="12" spans="1:47" x14ac:dyDescent="0.2">
      <c r="C12" t="s">
        <v>499</v>
      </c>
      <c r="D12" t="s">
        <v>490</v>
      </c>
      <c r="E12">
        <v>5.91</v>
      </c>
      <c r="F12">
        <v>7.819</v>
      </c>
      <c r="G12" t="s">
        <v>490</v>
      </c>
      <c r="H12" t="s">
        <v>490</v>
      </c>
      <c r="I12" t="s">
        <v>490</v>
      </c>
      <c r="J12" t="s">
        <v>490</v>
      </c>
      <c r="K12">
        <v>7.9669999999999996</v>
      </c>
      <c r="M12" t="s">
        <v>499</v>
      </c>
      <c r="N12" t="s">
        <v>490</v>
      </c>
      <c r="O12" t="s">
        <v>490</v>
      </c>
      <c r="P12">
        <v>7.9589999999999996</v>
      </c>
      <c r="Q12" t="s">
        <v>490</v>
      </c>
      <c r="R12" t="s">
        <v>490</v>
      </c>
      <c r="S12" t="s">
        <v>490</v>
      </c>
      <c r="T12" t="s">
        <v>490</v>
      </c>
      <c r="U12" t="s">
        <v>490</v>
      </c>
      <c r="V12" t="s">
        <v>499</v>
      </c>
      <c r="Y12">
        <f>ABS(P12-F12)</f>
        <v>0.13999999999999968</v>
      </c>
      <c r="AE12" s="21" t="s">
        <v>500</v>
      </c>
      <c r="AF12" s="8"/>
      <c r="AG12" s="8"/>
      <c r="AH12" s="20"/>
      <c r="AI12" s="20">
        <v>6.7000000000000171E-2</v>
      </c>
      <c r="AJ12" s="21">
        <v>9.4999999999999751E-2</v>
      </c>
      <c r="AK12" s="8">
        <v>2.4000000000000021E-2</v>
      </c>
      <c r="AL12" s="20"/>
      <c r="AN12" s="21" t="s">
        <v>500</v>
      </c>
      <c r="AO12" s="8"/>
      <c r="AP12" s="8"/>
      <c r="AQ12" s="20"/>
      <c r="AR12" s="20">
        <v>6.7000000000000171E-2</v>
      </c>
      <c r="AS12" s="21">
        <v>9.4999999999999751E-2</v>
      </c>
      <c r="AT12" s="8">
        <v>2.4000000000000021E-2</v>
      </c>
      <c r="AU12" s="20"/>
    </row>
    <row r="13" spans="1:47" x14ac:dyDescent="0.2">
      <c r="C13" t="s">
        <v>500</v>
      </c>
      <c r="D13" t="s">
        <v>490</v>
      </c>
      <c r="E13" t="s">
        <v>490</v>
      </c>
      <c r="F13" t="s">
        <v>490</v>
      </c>
      <c r="G13">
        <v>14.233000000000001</v>
      </c>
      <c r="H13" t="s">
        <v>490</v>
      </c>
      <c r="I13">
        <v>5.008</v>
      </c>
      <c r="J13">
        <v>7.6580000000000004</v>
      </c>
      <c r="K13" t="s">
        <v>490</v>
      </c>
      <c r="M13" t="s">
        <v>500</v>
      </c>
      <c r="N13" t="s">
        <v>490</v>
      </c>
      <c r="O13" t="s">
        <v>490</v>
      </c>
      <c r="P13" t="s">
        <v>490</v>
      </c>
      <c r="Q13">
        <v>14.3</v>
      </c>
      <c r="R13" t="s">
        <v>490</v>
      </c>
      <c r="S13">
        <v>5.1029999999999998</v>
      </c>
      <c r="T13">
        <v>7.6340000000000003</v>
      </c>
      <c r="U13" t="s">
        <v>490</v>
      </c>
      <c r="V13" t="s">
        <v>500</v>
      </c>
      <c r="Z13">
        <f>ABS(Q13-G13)</f>
        <v>6.7000000000000171E-2</v>
      </c>
      <c r="AA13">
        <f>ABS(S13-I13)</f>
        <v>9.4999999999999751E-2</v>
      </c>
      <c r="AB13">
        <f>ABS(T13-J13)</f>
        <v>2.4000000000000021E-2</v>
      </c>
      <c r="AE13" s="22" t="s">
        <v>501</v>
      </c>
      <c r="AN13" s="22" t="s">
        <v>501</v>
      </c>
    </row>
    <row r="14" spans="1:47" x14ac:dyDescent="0.2">
      <c r="C14" t="s">
        <v>501</v>
      </c>
      <c r="D14" t="s">
        <v>490</v>
      </c>
      <c r="E14" t="s">
        <v>490</v>
      </c>
      <c r="F14" t="s">
        <v>490</v>
      </c>
      <c r="G14" t="s">
        <v>490</v>
      </c>
      <c r="H14">
        <v>8.3719999999999999</v>
      </c>
      <c r="I14">
        <v>5.53</v>
      </c>
      <c r="J14">
        <v>7.6589999999999998</v>
      </c>
      <c r="K14" t="s">
        <v>490</v>
      </c>
      <c r="M14" t="s">
        <v>501</v>
      </c>
      <c r="N14" t="s">
        <v>490</v>
      </c>
      <c r="O14" t="s">
        <v>490</v>
      </c>
      <c r="P14" t="s">
        <v>490</v>
      </c>
      <c r="Q14" t="s">
        <v>490</v>
      </c>
      <c r="R14">
        <v>8.327</v>
      </c>
      <c r="S14" t="s">
        <v>490</v>
      </c>
      <c r="T14" t="s">
        <v>490</v>
      </c>
      <c r="U14" t="s">
        <v>490</v>
      </c>
      <c r="V14" t="s">
        <v>501</v>
      </c>
      <c r="AE14" s="19" t="s">
        <v>502</v>
      </c>
      <c r="AF14" s="19">
        <v>9.9000000000000199E-2</v>
      </c>
      <c r="AN14" s="19" t="s">
        <v>502</v>
      </c>
      <c r="AO14" s="19">
        <v>9.9000000000000199E-2</v>
      </c>
    </row>
    <row r="15" spans="1:47" x14ac:dyDescent="0.2">
      <c r="C15" t="s">
        <v>502</v>
      </c>
      <c r="D15">
        <v>12.81</v>
      </c>
      <c r="E15" t="s">
        <v>490</v>
      </c>
      <c r="F15" t="s">
        <v>490</v>
      </c>
      <c r="G15" t="s">
        <v>490</v>
      </c>
      <c r="H15" t="s">
        <v>490</v>
      </c>
      <c r="I15" t="s">
        <v>490</v>
      </c>
      <c r="J15" t="s">
        <v>490</v>
      </c>
      <c r="K15" t="s">
        <v>490</v>
      </c>
      <c r="M15" t="s">
        <v>502</v>
      </c>
      <c r="N15">
        <v>12.711</v>
      </c>
      <c r="O15" t="s">
        <v>490</v>
      </c>
      <c r="P15" t="s">
        <v>490</v>
      </c>
      <c r="Q15" t="s">
        <v>490</v>
      </c>
      <c r="R15" t="s">
        <v>490</v>
      </c>
      <c r="S15" t="s">
        <v>490</v>
      </c>
      <c r="T15" t="s">
        <v>490</v>
      </c>
      <c r="U15" t="s">
        <v>490</v>
      </c>
      <c r="V15" t="s">
        <v>502</v>
      </c>
      <c r="W15">
        <f>ABS(N15-D15)</f>
        <v>9.9000000000000199E-2</v>
      </c>
      <c r="AE15" s="22" t="s">
        <v>503</v>
      </c>
      <c r="AN15" s="22" t="s">
        <v>503</v>
      </c>
    </row>
    <row r="16" spans="1:47" x14ac:dyDescent="0.2">
      <c r="C16" t="s">
        <v>503</v>
      </c>
      <c r="D16" t="s">
        <v>490</v>
      </c>
      <c r="E16" t="s">
        <v>490</v>
      </c>
      <c r="F16" t="s">
        <v>490</v>
      </c>
      <c r="G16" t="s">
        <v>490</v>
      </c>
      <c r="H16">
        <v>8.5139999999999993</v>
      </c>
      <c r="I16">
        <v>5.4660000000000002</v>
      </c>
      <c r="J16">
        <v>7.6189999999999998</v>
      </c>
      <c r="K16" t="s">
        <v>490</v>
      </c>
      <c r="M16" t="s">
        <v>503</v>
      </c>
      <c r="N16" t="s">
        <v>490</v>
      </c>
      <c r="O16" t="s">
        <v>490</v>
      </c>
      <c r="P16" t="s">
        <v>490</v>
      </c>
      <c r="Q16" t="s">
        <v>490</v>
      </c>
      <c r="R16">
        <v>8.4770000000000003</v>
      </c>
      <c r="S16" t="s">
        <v>490</v>
      </c>
      <c r="T16" t="s">
        <v>490</v>
      </c>
      <c r="U16" t="s">
        <v>490</v>
      </c>
      <c r="V16" t="s">
        <v>503</v>
      </c>
      <c r="AE16" s="22" t="s">
        <v>504</v>
      </c>
      <c r="AN16" s="24" t="s">
        <v>504</v>
      </c>
    </row>
    <row r="17" spans="3:47" x14ac:dyDescent="0.2">
      <c r="C17" t="s">
        <v>533</v>
      </c>
      <c r="D17" t="s">
        <v>490</v>
      </c>
      <c r="E17" t="s">
        <v>490</v>
      </c>
      <c r="F17" t="s">
        <v>490</v>
      </c>
      <c r="G17">
        <v>11.657999999999999</v>
      </c>
      <c r="H17" t="s">
        <v>490</v>
      </c>
      <c r="I17">
        <v>5.7249999999999996</v>
      </c>
      <c r="J17">
        <v>7.7389999999999999</v>
      </c>
      <c r="K17" t="s">
        <v>490</v>
      </c>
      <c r="M17" t="s">
        <v>533</v>
      </c>
      <c r="N17" t="s">
        <v>490</v>
      </c>
      <c r="O17" t="s">
        <v>490</v>
      </c>
      <c r="P17" t="s">
        <v>490</v>
      </c>
      <c r="Q17">
        <v>11.672000000000001</v>
      </c>
      <c r="R17" t="s">
        <v>490</v>
      </c>
      <c r="S17">
        <v>5.7160000000000002</v>
      </c>
      <c r="T17">
        <v>7.742</v>
      </c>
      <c r="U17" t="s">
        <v>490</v>
      </c>
      <c r="V17" t="s">
        <v>533</v>
      </c>
      <c r="Z17">
        <f>ABS(Q17-G17)</f>
        <v>1.4000000000001123E-2</v>
      </c>
      <c r="AA17">
        <f t="shared" ref="AA17:AB19" si="0">ABS(S17-I17)</f>
        <v>8.9999999999994529E-3</v>
      </c>
      <c r="AB17">
        <f t="shared" si="0"/>
        <v>3.0000000000001137E-3</v>
      </c>
      <c r="AE17" t="s">
        <v>533</v>
      </c>
      <c r="AI17">
        <v>1.4000000000001123E-2</v>
      </c>
      <c r="AJ17">
        <v>8.9999999999994529E-3</v>
      </c>
      <c r="AK17">
        <v>3.0000000000001137E-3</v>
      </c>
      <c r="AN17" t="s">
        <v>505</v>
      </c>
      <c r="AR17">
        <v>1.4000000000001123E-2</v>
      </c>
      <c r="AS17">
        <v>8.9999999999994529E-3</v>
      </c>
      <c r="AT17">
        <v>3.0000000000001137E-3</v>
      </c>
    </row>
    <row r="18" spans="3:47" x14ac:dyDescent="0.2">
      <c r="C18" t="s">
        <v>505</v>
      </c>
      <c r="D18" t="s">
        <v>490</v>
      </c>
      <c r="E18" t="s">
        <v>490</v>
      </c>
      <c r="F18" t="s">
        <v>490</v>
      </c>
      <c r="G18" t="s">
        <v>490</v>
      </c>
      <c r="H18" t="s">
        <v>490</v>
      </c>
      <c r="I18">
        <v>5.843</v>
      </c>
      <c r="J18">
        <v>8.0039999999999996</v>
      </c>
      <c r="K18" t="s">
        <v>490</v>
      </c>
      <c r="M18" t="s">
        <v>505</v>
      </c>
      <c r="N18" t="s">
        <v>490</v>
      </c>
      <c r="O18" t="s">
        <v>490</v>
      </c>
      <c r="P18" t="s">
        <v>490</v>
      </c>
      <c r="Q18" t="s">
        <v>490</v>
      </c>
      <c r="R18" t="s">
        <v>490</v>
      </c>
      <c r="S18">
        <v>5.835</v>
      </c>
      <c r="T18">
        <v>7.9960000000000004</v>
      </c>
      <c r="U18" t="s">
        <v>490</v>
      </c>
      <c r="V18" t="s">
        <v>505</v>
      </c>
      <c r="AA18">
        <f t="shared" si="0"/>
        <v>8.0000000000000071E-3</v>
      </c>
      <c r="AB18">
        <f t="shared" si="0"/>
        <v>7.9999999999991189E-3</v>
      </c>
      <c r="AE18" t="s">
        <v>505</v>
      </c>
      <c r="AJ18">
        <v>8.0000000000000071E-3</v>
      </c>
      <c r="AK18">
        <v>7.9999999999991189E-3</v>
      </c>
      <c r="AN18" t="s">
        <v>506</v>
      </c>
      <c r="AS18">
        <v>8.0000000000000071E-3</v>
      </c>
      <c r="AT18">
        <v>7.9999999999991189E-3</v>
      </c>
    </row>
    <row r="19" spans="3:47" x14ac:dyDescent="0.2">
      <c r="C19" t="s">
        <v>534</v>
      </c>
      <c r="D19" t="s">
        <v>490</v>
      </c>
      <c r="E19">
        <v>6.0789999999999997</v>
      </c>
      <c r="F19" t="s">
        <v>490</v>
      </c>
      <c r="G19" t="s">
        <v>490</v>
      </c>
      <c r="H19" t="s">
        <v>490</v>
      </c>
      <c r="I19">
        <v>6.1120000000000001</v>
      </c>
      <c r="J19">
        <v>7.673</v>
      </c>
      <c r="K19" t="s">
        <v>490</v>
      </c>
      <c r="M19" t="s">
        <v>534</v>
      </c>
      <c r="N19" t="s">
        <v>490</v>
      </c>
      <c r="O19">
        <v>6.0880000000000001</v>
      </c>
      <c r="P19" t="s">
        <v>490</v>
      </c>
      <c r="Q19" t="s">
        <v>490</v>
      </c>
      <c r="R19" t="s">
        <v>490</v>
      </c>
      <c r="S19">
        <v>6.1070000000000002</v>
      </c>
      <c r="T19">
        <v>7.6669999999999998</v>
      </c>
      <c r="U19" t="s">
        <v>490</v>
      </c>
      <c r="V19" t="s">
        <v>534</v>
      </c>
      <c r="X19">
        <f>ABS(O19-E19)</f>
        <v>9.0000000000003411E-3</v>
      </c>
      <c r="AA19">
        <f t="shared" si="0"/>
        <v>4.9999999999998934E-3</v>
      </c>
      <c r="AB19">
        <f t="shared" si="0"/>
        <v>6.0000000000002274E-3</v>
      </c>
      <c r="AE19" t="s">
        <v>534</v>
      </c>
      <c r="AG19">
        <v>9.0000000000003411E-3</v>
      </c>
      <c r="AJ19">
        <v>4.9999999999998934E-3</v>
      </c>
      <c r="AK19">
        <v>6.0000000000002274E-3</v>
      </c>
      <c r="AN19" t="s">
        <v>507</v>
      </c>
      <c r="AP19">
        <v>9.0000000000003411E-3</v>
      </c>
      <c r="AS19">
        <v>4.9999999999998934E-3</v>
      </c>
      <c r="AT19">
        <v>6.0000000000002274E-3</v>
      </c>
    </row>
    <row r="20" spans="3:47" x14ac:dyDescent="0.2">
      <c r="C20" t="s">
        <v>507</v>
      </c>
      <c r="D20" t="s">
        <v>490</v>
      </c>
      <c r="E20" t="s">
        <v>490</v>
      </c>
      <c r="F20" t="s">
        <v>490</v>
      </c>
      <c r="G20" t="s">
        <v>490</v>
      </c>
      <c r="H20" t="s">
        <v>490</v>
      </c>
      <c r="K20" t="s">
        <v>490</v>
      </c>
      <c r="M20" t="s">
        <v>507</v>
      </c>
      <c r="N20" t="s">
        <v>490</v>
      </c>
      <c r="O20" t="s">
        <v>490</v>
      </c>
      <c r="P20" t="s">
        <v>490</v>
      </c>
      <c r="Q20" t="s">
        <v>490</v>
      </c>
      <c r="R20" t="s">
        <v>490</v>
      </c>
      <c r="U20" t="s">
        <v>490</v>
      </c>
      <c r="V20" t="s">
        <v>507</v>
      </c>
      <c r="AE20" t="s">
        <v>535</v>
      </c>
      <c r="AF20">
        <v>3.9999999999995595E-3</v>
      </c>
      <c r="AN20" t="s">
        <v>508</v>
      </c>
      <c r="AO20">
        <v>3.9999999999995595E-3</v>
      </c>
    </row>
    <row r="21" spans="3:47" x14ac:dyDescent="0.2">
      <c r="C21" t="s">
        <v>535</v>
      </c>
      <c r="D21">
        <v>9.8680000000000003</v>
      </c>
      <c r="E21" t="s">
        <v>490</v>
      </c>
      <c r="F21" t="s">
        <v>490</v>
      </c>
      <c r="G21" t="s">
        <v>490</v>
      </c>
      <c r="H21" t="s">
        <v>490</v>
      </c>
      <c r="I21" t="s">
        <v>490</v>
      </c>
      <c r="J21" t="s">
        <v>490</v>
      </c>
      <c r="K21" t="s">
        <v>490</v>
      </c>
      <c r="M21" t="s">
        <v>535</v>
      </c>
      <c r="N21">
        <v>9.8719999999999999</v>
      </c>
      <c r="O21" t="s">
        <v>490</v>
      </c>
      <c r="P21" t="s">
        <v>490</v>
      </c>
      <c r="Q21" t="s">
        <v>490</v>
      </c>
      <c r="R21" t="s">
        <v>490</v>
      </c>
      <c r="S21" t="s">
        <v>490</v>
      </c>
      <c r="T21" t="s">
        <v>490</v>
      </c>
      <c r="U21" t="s">
        <v>490</v>
      </c>
      <c r="V21" t="s">
        <v>535</v>
      </c>
      <c r="W21">
        <f>ABS(N21-D21)</f>
        <v>3.9999999999995595E-3</v>
      </c>
      <c r="AE21" t="s">
        <v>510</v>
      </c>
      <c r="AF21">
        <v>1.699999999999946E-2</v>
      </c>
      <c r="AG21">
        <v>4.9999999999998934E-3</v>
      </c>
      <c r="AL21">
        <v>6.0000000000002274E-3</v>
      </c>
      <c r="AN21" s="24" t="s">
        <v>509</v>
      </c>
    </row>
    <row r="22" spans="3:47" x14ac:dyDescent="0.2">
      <c r="C22" t="s">
        <v>510</v>
      </c>
      <c r="D22">
        <v>13.385</v>
      </c>
      <c r="E22">
        <v>5.9470000000000001</v>
      </c>
      <c r="F22" t="s">
        <v>490</v>
      </c>
      <c r="G22" t="s">
        <v>490</v>
      </c>
      <c r="H22" t="s">
        <v>490</v>
      </c>
      <c r="I22" t="s">
        <v>490</v>
      </c>
      <c r="J22" t="s">
        <v>490</v>
      </c>
      <c r="K22">
        <v>7.8479999999999999</v>
      </c>
      <c r="M22" t="s">
        <v>510</v>
      </c>
      <c r="N22">
        <v>13.368</v>
      </c>
      <c r="O22">
        <v>5.9420000000000002</v>
      </c>
      <c r="P22" t="s">
        <v>490</v>
      </c>
      <c r="Q22" t="s">
        <v>490</v>
      </c>
      <c r="R22" t="s">
        <v>490</v>
      </c>
      <c r="S22" t="s">
        <v>490</v>
      </c>
      <c r="T22" t="s">
        <v>490</v>
      </c>
      <c r="U22">
        <v>7.8419999999999996</v>
      </c>
      <c r="V22" t="s">
        <v>510</v>
      </c>
      <c r="W22">
        <f>ABS(N22-D22)</f>
        <v>1.699999999999946E-2</v>
      </c>
      <c r="X22">
        <f>ABS(O22-E22)</f>
        <v>4.9999999999998934E-3</v>
      </c>
      <c r="AC22">
        <f>ABS(U22-K22)</f>
        <v>6.0000000000002274E-3</v>
      </c>
      <c r="AE22" t="s">
        <v>511</v>
      </c>
      <c r="AJ22">
        <v>4.8999999999999488E-2</v>
      </c>
      <c r="AK22">
        <v>1.4000000000000234E-2</v>
      </c>
      <c r="AN22" t="s">
        <v>510</v>
      </c>
      <c r="AO22">
        <v>1.699999999999946E-2</v>
      </c>
      <c r="AP22">
        <v>4.9999999999998934E-3</v>
      </c>
      <c r="AU22">
        <v>6.0000000000002274E-3</v>
      </c>
    </row>
    <row r="23" spans="3:47" x14ac:dyDescent="0.2">
      <c r="C23" t="s">
        <v>511</v>
      </c>
      <c r="D23" t="s">
        <v>490</v>
      </c>
      <c r="E23" t="s">
        <v>490</v>
      </c>
      <c r="F23" t="s">
        <v>490</v>
      </c>
      <c r="G23" t="s">
        <v>490</v>
      </c>
      <c r="H23">
        <v>8.5429999999999993</v>
      </c>
      <c r="I23">
        <v>5.1559999999999997</v>
      </c>
      <c r="J23">
        <v>7.4489999999999998</v>
      </c>
      <c r="K23" t="s">
        <v>490</v>
      </c>
      <c r="M23" t="s">
        <v>511</v>
      </c>
      <c r="N23" t="s">
        <v>490</v>
      </c>
      <c r="O23" t="s">
        <v>490</v>
      </c>
      <c r="P23" t="s">
        <v>490</v>
      </c>
      <c r="Q23" t="s">
        <v>490</v>
      </c>
      <c r="R23">
        <v>8.4570000000000007</v>
      </c>
      <c r="S23">
        <v>5.1070000000000002</v>
      </c>
      <c r="T23">
        <v>7.4630000000000001</v>
      </c>
      <c r="U23" t="s">
        <v>490</v>
      </c>
      <c r="V23" t="s">
        <v>511</v>
      </c>
      <c r="AA23">
        <f>ABS(S23-I23)</f>
        <v>4.8999999999999488E-2</v>
      </c>
      <c r="AB23">
        <f>ABS(T23-J23)</f>
        <v>1.4000000000000234E-2</v>
      </c>
      <c r="AE23" s="19" t="s">
        <v>513</v>
      </c>
      <c r="AF23" s="19">
        <v>9.9999999999999645E-2</v>
      </c>
      <c r="AN23" t="s">
        <v>511</v>
      </c>
      <c r="AS23">
        <v>4.8999999999999488E-2</v>
      </c>
      <c r="AT23">
        <v>1.4000000000000234E-2</v>
      </c>
    </row>
    <row r="24" spans="3:47" x14ac:dyDescent="0.2">
      <c r="C24" t="s">
        <v>513</v>
      </c>
      <c r="D24">
        <v>12.09</v>
      </c>
      <c r="E24" t="s">
        <v>490</v>
      </c>
      <c r="F24" t="s">
        <v>490</v>
      </c>
      <c r="G24" t="s">
        <v>490</v>
      </c>
      <c r="H24" t="s">
        <v>490</v>
      </c>
      <c r="I24" t="s">
        <v>490</v>
      </c>
      <c r="J24" t="s">
        <v>490</v>
      </c>
      <c r="K24" t="s">
        <v>490</v>
      </c>
      <c r="M24" t="s">
        <v>513</v>
      </c>
      <c r="N24">
        <v>11.99</v>
      </c>
      <c r="O24" t="s">
        <v>490</v>
      </c>
      <c r="P24" t="s">
        <v>490</v>
      </c>
      <c r="Q24" t="s">
        <v>490</v>
      </c>
      <c r="R24" t="s">
        <v>490</v>
      </c>
      <c r="S24" t="s">
        <v>490</v>
      </c>
      <c r="T24" t="s">
        <v>490</v>
      </c>
      <c r="U24" t="s">
        <v>490</v>
      </c>
      <c r="V24" t="s">
        <v>513</v>
      </c>
      <c r="W24">
        <f>ABS(N24-D24)</f>
        <v>9.9999999999999645E-2</v>
      </c>
      <c r="AE24" t="s">
        <v>514</v>
      </c>
      <c r="AH24">
        <v>3.7999999999999368E-2</v>
      </c>
      <c r="AN24" s="24" t="s">
        <v>512</v>
      </c>
    </row>
    <row r="25" spans="3:47" x14ac:dyDescent="0.2">
      <c r="C25" t="s">
        <v>514</v>
      </c>
      <c r="D25" t="s">
        <v>490</v>
      </c>
      <c r="E25" t="s">
        <v>490</v>
      </c>
      <c r="F25">
        <v>7.7510000000000003</v>
      </c>
      <c r="G25" t="s">
        <v>490</v>
      </c>
      <c r="H25" t="s">
        <v>490</v>
      </c>
      <c r="I25" t="s">
        <v>490</v>
      </c>
      <c r="J25" t="s">
        <v>490</v>
      </c>
      <c r="K25" t="s">
        <v>490</v>
      </c>
      <c r="M25" t="s">
        <v>514</v>
      </c>
      <c r="N25" t="s">
        <v>490</v>
      </c>
      <c r="O25" t="s">
        <v>490</v>
      </c>
      <c r="P25">
        <v>7.7889999999999997</v>
      </c>
      <c r="Q25" t="s">
        <v>490</v>
      </c>
      <c r="R25" t="s">
        <v>490</v>
      </c>
      <c r="S25" t="s">
        <v>490</v>
      </c>
      <c r="T25" t="s">
        <v>490</v>
      </c>
      <c r="U25" t="s">
        <v>490</v>
      </c>
      <c r="V25" t="s">
        <v>514</v>
      </c>
      <c r="Y25">
        <f>ABS(P25-F25)</f>
        <v>3.7999999999999368E-2</v>
      </c>
      <c r="AE25" s="19" t="s">
        <v>515</v>
      </c>
      <c r="AH25" s="21"/>
      <c r="AI25" s="19">
        <v>0.11600000000000144</v>
      </c>
      <c r="AJ25" s="19">
        <v>0.10999999999999943</v>
      </c>
      <c r="AK25" s="8">
        <v>4.0000000000004476E-3</v>
      </c>
      <c r="AL25" s="21"/>
      <c r="AN25" s="19" t="s">
        <v>513</v>
      </c>
      <c r="AO25" s="19">
        <v>9.9999999999999645E-2</v>
      </c>
    </row>
    <row r="26" spans="3:47" x14ac:dyDescent="0.2">
      <c r="C26" t="s">
        <v>515</v>
      </c>
      <c r="D26" t="s">
        <v>490</v>
      </c>
      <c r="E26" t="s">
        <v>490</v>
      </c>
      <c r="F26" t="s">
        <v>490</v>
      </c>
      <c r="G26">
        <v>14.087999999999999</v>
      </c>
      <c r="H26" t="s">
        <v>490</v>
      </c>
      <c r="I26">
        <v>4.9930000000000003</v>
      </c>
      <c r="J26">
        <v>7.5869999999999997</v>
      </c>
      <c r="K26" t="s">
        <v>490</v>
      </c>
      <c r="M26" t="s">
        <v>515</v>
      </c>
      <c r="N26" t="s">
        <v>490</v>
      </c>
      <c r="O26" t="s">
        <v>490</v>
      </c>
      <c r="P26" t="s">
        <v>490</v>
      </c>
      <c r="Q26">
        <v>14.204000000000001</v>
      </c>
      <c r="R26" t="s">
        <v>490</v>
      </c>
      <c r="S26">
        <v>5.1029999999999998</v>
      </c>
      <c r="T26">
        <v>7.5910000000000002</v>
      </c>
      <c r="U26" t="s">
        <v>490</v>
      </c>
      <c r="V26" t="s">
        <v>515</v>
      </c>
      <c r="Z26">
        <f>ABS(Q26-G26)</f>
        <v>0.11600000000000144</v>
      </c>
      <c r="AA26">
        <f>ABS(S26-I26)</f>
        <v>0.10999999999999943</v>
      </c>
      <c r="AB26">
        <f>ABS(T26-J26)</f>
        <v>4.0000000000004476E-3</v>
      </c>
      <c r="AE26" s="22" t="s">
        <v>516</v>
      </c>
      <c r="AN26" t="s">
        <v>514</v>
      </c>
      <c r="AQ26">
        <v>3.7999999999999368E-2</v>
      </c>
    </row>
    <row r="27" spans="3:47" x14ac:dyDescent="0.2">
      <c r="C27" t="s">
        <v>516</v>
      </c>
      <c r="D27" t="s">
        <v>490</v>
      </c>
      <c r="E27" t="s">
        <v>490</v>
      </c>
      <c r="F27" t="s">
        <v>490</v>
      </c>
      <c r="G27" t="s">
        <v>490</v>
      </c>
      <c r="H27">
        <v>8.2889999999999997</v>
      </c>
      <c r="I27">
        <v>5.5229999999999997</v>
      </c>
      <c r="J27">
        <v>7.6189999999999998</v>
      </c>
      <c r="K27" t="s">
        <v>490</v>
      </c>
      <c r="M27" t="s">
        <v>516</v>
      </c>
      <c r="N27" t="s">
        <v>490</v>
      </c>
      <c r="O27" t="s">
        <v>490</v>
      </c>
      <c r="P27" t="s">
        <v>490</v>
      </c>
      <c r="Q27" t="s">
        <v>490</v>
      </c>
      <c r="R27">
        <v>8.06</v>
      </c>
      <c r="S27" t="s">
        <v>490</v>
      </c>
      <c r="T27" t="s">
        <v>490</v>
      </c>
      <c r="U27" t="s">
        <v>490</v>
      </c>
      <c r="V27" t="s">
        <v>516</v>
      </c>
      <c r="AE27" s="22" t="s">
        <v>517</v>
      </c>
      <c r="AJ27">
        <v>0.13399999999999945</v>
      </c>
      <c r="AK27">
        <v>4.9000000000000377E-2</v>
      </c>
      <c r="AN27" s="19" t="s">
        <v>515</v>
      </c>
      <c r="AQ27" s="21"/>
      <c r="AR27" s="19">
        <v>0.11600000000000144</v>
      </c>
      <c r="AS27" s="19">
        <v>0.10999999999999943</v>
      </c>
      <c r="AT27" s="8">
        <v>4.0000000000004476E-3</v>
      </c>
      <c r="AU27" s="21"/>
    </row>
    <row r="28" spans="3:47" x14ac:dyDescent="0.2">
      <c r="C28" t="s">
        <v>517</v>
      </c>
      <c r="D28" t="s">
        <v>490</v>
      </c>
      <c r="E28" t="s">
        <v>490</v>
      </c>
      <c r="F28" t="s">
        <v>490</v>
      </c>
      <c r="G28" t="s">
        <v>490</v>
      </c>
      <c r="H28" t="s">
        <v>490</v>
      </c>
      <c r="I28">
        <v>5.5309999999999997</v>
      </c>
      <c r="J28">
        <v>7.8140000000000001</v>
      </c>
      <c r="K28" t="s">
        <v>490</v>
      </c>
      <c r="M28" t="s">
        <v>517</v>
      </c>
      <c r="N28" t="s">
        <v>490</v>
      </c>
      <c r="O28" t="s">
        <v>490</v>
      </c>
      <c r="P28" t="s">
        <v>490</v>
      </c>
      <c r="Q28" t="s">
        <v>490</v>
      </c>
      <c r="R28" t="s">
        <v>490</v>
      </c>
      <c r="S28">
        <v>5.3970000000000002</v>
      </c>
      <c r="T28">
        <v>7.8630000000000004</v>
      </c>
      <c r="U28" t="s">
        <v>490</v>
      </c>
      <c r="V28" t="s">
        <v>517</v>
      </c>
      <c r="AA28">
        <f>ABS(S28-I28)</f>
        <v>0.13399999999999945</v>
      </c>
      <c r="AB28">
        <f>ABS(T28-J28)</f>
        <v>4.9000000000000377E-2</v>
      </c>
      <c r="AE28" t="s">
        <v>518</v>
      </c>
      <c r="AF28">
        <v>2.7000000000001023E-2</v>
      </c>
      <c r="AN28" s="22" t="s">
        <v>516</v>
      </c>
    </row>
    <row r="29" spans="3:47" x14ac:dyDescent="0.2">
      <c r="C29" t="s">
        <v>518</v>
      </c>
      <c r="D29">
        <v>12.182</v>
      </c>
      <c r="E29">
        <v>5.7450000000000001</v>
      </c>
      <c r="F29" t="s">
        <v>490</v>
      </c>
      <c r="G29" t="s">
        <v>490</v>
      </c>
      <c r="H29" t="s">
        <v>490</v>
      </c>
      <c r="I29" t="s">
        <v>490</v>
      </c>
      <c r="J29" t="s">
        <v>490</v>
      </c>
      <c r="K29" t="s">
        <v>490</v>
      </c>
      <c r="M29" t="s">
        <v>518</v>
      </c>
      <c r="N29">
        <v>12.154999999999999</v>
      </c>
      <c r="O29" t="s">
        <v>490</v>
      </c>
      <c r="P29" t="s">
        <v>490</v>
      </c>
      <c r="Q29" t="s">
        <v>490</v>
      </c>
      <c r="R29" t="s">
        <v>490</v>
      </c>
      <c r="S29" t="s">
        <v>490</v>
      </c>
      <c r="T29" t="s">
        <v>490</v>
      </c>
      <c r="U29" t="s">
        <v>490</v>
      </c>
      <c r="V29" t="s">
        <v>518</v>
      </c>
      <c r="W29">
        <f>ABS(N29-D29)</f>
        <v>2.7000000000001023E-2</v>
      </c>
      <c r="AE29" s="20" t="s">
        <v>519</v>
      </c>
      <c r="AF29" s="20">
        <v>6.0999999999999943E-2</v>
      </c>
      <c r="AN29" s="22" t="s">
        <v>517</v>
      </c>
      <c r="AS29">
        <v>0.13399999999999945</v>
      </c>
      <c r="AT29">
        <v>4.9000000000000377E-2</v>
      </c>
    </row>
    <row r="30" spans="3:47" x14ac:dyDescent="0.2">
      <c r="C30" t="s">
        <v>519</v>
      </c>
      <c r="D30">
        <v>13.237</v>
      </c>
      <c r="E30">
        <v>5.7370000000000001</v>
      </c>
      <c r="F30" t="s">
        <v>490</v>
      </c>
      <c r="G30" t="s">
        <v>490</v>
      </c>
      <c r="H30" t="s">
        <v>490</v>
      </c>
      <c r="I30" t="s">
        <v>490</v>
      </c>
      <c r="J30" t="s">
        <v>490</v>
      </c>
      <c r="K30">
        <v>7.3529999999999998</v>
      </c>
      <c r="M30" t="s">
        <v>519</v>
      </c>
      <c r="N30">
        <v>13.176</v>
      </c>
      <c r="O30" t="s">
        <v>490</v>
      </c>
      <c r="P30" t="s">
        <v>490</v>
      </c>
      <c r="Q30" t="s">
        <v>490</v>
      </c>
      <c r="R30" t="s">
        <v>490</v>
      </c>
      <c r="S30" t="s">
        <v>490</v>
      </c>
      <c r="T30" t="s">
        <v>490</v>
      </c>
      <c r="U30" t="s">
        <v>490</v>
      </c>
      <c r="V30" t="s">
        <v>519</v>
      </c>
      <c r="W30">
        <f>ABS(N30-D30)</f>
        <v>6.0999999999999943E-2</v>
      </c>
      <c r="AE30" s="21" t="s">
        <v>520</v>
      </c>
      <c r="AJ30" s="21">
        <v>9.7000000000000419E-2</v>
      </c>
      <c r="AK30">
        <v>6.0000000000002274E-3</v>
      </c>
      <c r="AN30" t="s">
        <v>518</v>
      </c>
      <c r="AO30">
        <v>2.7000000000001023E-2</v>
      </c>
    </row>
    <row r="31" spans="3:47" x14ac:dyDescent="0.2">
      <c r="C31" t="s">
        <v>520</v>
      </c>
      <c r="D31" t="s">
        <v>490</v>
      </c>
      <c r="E31" t="s">
        <v>490</v>
      </c>
      <c r="F31" t="s">
        <v>490</v>
      </c>
      <c r="G31" t="s">
        <v>490</v>
      </c>
      <c r="H31">
        <v>8.6189999999999998</v>
      </c>
      <c r="I31">
        <v>5.1989999999999998</v>
      </c>
      <c r="J31">
        <v>7.6040000000000001</v>
      </c>
      <c r="K31" t="s">
        <v>490</v>
      </c>
      <c r="M31" t="s">
        <v>520</v>
      </c>
      <c r="N31" t="s">
        <v>490</v>
      </c>
      <c r="O31" t="s">
        <v>490</v>
      </c>
      <c r="P31" t="s">
        <v>490</v>
      </c>
      <c r="Q31" t="s">
        <v>490</v>
      </c>
      <c r="R31">
        <v>8.6389999999999993</v>
      </c>
      <c r="S31">
        <v>5.2960000000000003</v>
      </c>
      <c r="T31">
        <v>7.61</v>
      </c>
      <c r="U31" t="s">
        <v>490</v>
      </c>
      <c r="V31" t="s">
        <v>520</v>
      </c>
      <c r="AA31">
        <f>ABS(S31-I31)</f>
        <v>9.7000000000000419E-2</v>
      </c>
      <c r="AB31">
        <f>ABS(T31-J31)</f>
        <v>6.0000000000002274E-3</v>
      </c>
      <c r="AN31" s="20" t="s">
        <v>519</v>
      </c>
      <c r="AO31" s="20">
        <v>6.0999999999999943E-2</v>
      </c>
    </row>
    <row r="32" spans="3:47" x14ac:dyDescent="0.2">
      <c r="AE32" t="s">
        <v>522</v>
      </c>
      <c r="AF32" t="s">
        <v>147</v>
      </c>
      <c r="AG32">
        <f>AVERAGE(AF3:AL30)</f>
        <v>4.927777777777783E-2</v>
      </c>
      <c r="AN32" s="21" t="s">
        <v>520</v>
      </c>
      <c r="AS32" s="21">
        <v>9.7000000000000419E-2</v>
      </c>
      <c r="AT32">
        <v>6.0000000000002274E-3</v>
      </c>
    </row>
    <row r="33" spans="32:40" x14ac:dyDescent="0.2">
      <c r="AF33" t="s">
        <v>523</v>
      </c>
      <c r="AG33">
        <f>STDEV(AF4:AL31)</f>
        <v>4.8354412480653815E-2</v>
      </c>
      <c r="AN33" t="s">
        <v>536</v>
      </c>
    </row>
    <row r="34" spans="32:40" x14ac:dyDescent="0.2">
      <c r="AF34" t="s">
        <v>524</v>
      </c>
      <c r="AG34">
        <f>AG32+AG33</f>
        <v>9.7632190258431645E-2</v>
      </c>
    </row>
    <row r="35" spans="32:40" x14ac:dyDescent="0.2">
      <c r="AF35" t="s">
        <v>525</v>
      </c>
      <c r="AG35">
        <f>AG32+0.5*AG33</f>
        <v>7.3454984018104741E-2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CF0A57-3C80-8E4F-84AC-35753F5A6CDA}">
  <dimension ref="B1:S118"/>
  <sheetViews>
    <sheetView workbookViewId="0">
      <selection activeCell="F1" sqref="F1"/>
    </sheetView>
  </sheetViews>
  <sheetFormatPr baseColWidth="10" defaultRowHeight="16" x14ac:dyDescent="0.2"/>
  <cols>
    <col min="2" max="2" width="13.33203125" customWidth="1"/>
    <col min="3" max="4" width="8.83203125"/>
    <col min="5" max="5" width="10.83203125" customWidth="1"/>
    <col min="6" max="6" width="15.1640625" customWidth="1"/>
    <col min="7" max="14" width="8.83203125"/>
    <col min="15" max="15" width="7.6640625" bestFit="1" customWidth="1"/>
  </cols>
  <sheetData>
    <row r="1" spans="2:19" x14ac:dyDescent="0.2">
      <c r="B1" s="8" t="s">
        <v>143</v>
      </c>
      <c r="F1" s="8" t="s">
        <v>144</v>
      </c>
    </row>
    <row r="2" spans="2:19" x14ac:dyDescent="0.2">
      <c r="B2" t="s">
        <v>0</v>
      </c>
      <c r="C2" t="s">
        <v>1</v>
      </c>
      <c r="D2" t="s">
        <v>2</v>
      </c>
      <c r="F2" t="s">
        <v>0</v>
      </c>
      <c r="G2" t="s">
        <v>1</v>
      </c>
      <c r="H2" t="s">
        <v>2</v>
      </c>
      <c r="J2" t="s">
        <v>3</v>
      </c>
      <c r="K2" t="s">
        <v>145</v>
      </c>
      <c r="M2" t="s">
        <v>4</v>
      </c>
      <c r="O2" t="s">
        <v>5</v>
      </c>
      <c r="P2" t="s">
        <v>6</v>
      </c>
      <c r="Q2" t="s">
        <v>139</v>
      </c>
      <c r="R2" t="s">
        <v>6</v>
      </c>
      <c r="S2" t="s">
        <v>4</v>
      </c>
    </row>
    <row r="3" spans="2:19" x14ac:dyDescent="0.2">
      <c r="Q3">
        <v>142</v>
      </c>
    </row>
    <row r="4" spans="2:19" x14ac:dyDescent="0.2">
      <c r="B4" t="s">
        <v>7</v>
      </c>
      <c r="C4">
        <v>121.699</v>
      </c>
      <c r="D4">
        <v>8.5269999999999992</v>
      </c>
      <c r="F4" t="s">
        <v>7</v>
      </c>
      <c r="G4">
        <v>121.633</v>
      </c>
      <c r="H4">
        <v>8.4290000000000003</v>
      </c>
      <c r="J4">
        <f t="shared" ref="J4:K10" si="0">G4-C4</f>
        <v>-6.6000000000002501E-2</v>
      </c>
      <c r="K4">
        <f t="shared" si="0"/>
        <v>-9.7999999999998977E-2</v>
      </c>
      <c r="M4">
        <f>SQRT(0.152*J4^2+K4^2)</f>
        <v>0.10132182390778331</v>
      </c>
      <c r="O4" t="s">
        <v>8</v>
      </c>
      <c r="P4">
        <v>144</v>
      </c>
      <c r="Q4">
        <v>143</v>
      </c>
    </row>
    <row r="5" spans="2:19" x14ac:dyDescent="0.2">
      <c r="B5" t="s">
        <v>9</v>
      </c>
      <c r="C5">
        <v>121.72699999999999</v>
      </c>
      <c r="D5">
        <v>8.4529999999999994</v>
      </c>
      <c r="F5" t="s">
        <v>9</v>
      </c>
      <c r="G5">
        <v>121.48699999999999</v>
      </c>
      <c r="H5">
        <v>8.5069999999999997</v>
      </c>
      <c r="J5">
        <f t="shared" si="0"/>
        <v>-0.23999999999999488</v>
      </c>
      <c r="K5">
        <f t="shared" si="0"/>
        <v>5.400000000000027E-2</v>
      </c>
      <c r="M5">
        <f t="shared" ref="M5:M68" si="1">SQRT(0.152*J5^2+K5^2)</f>
        <v>0.10803332819088587</v>
      </c>
      <c r="O5" t="s">
        <v>8</v>
      </c>
      <c r="P5">
        <v>145</v>
      </c>
      <c r="Q5">
        <v>144</v>
      </c>
      <c r="R5">
        <v>144</v>
      </c>
      <c r="S5">
        <v>0.10132182390778331</v>
      </c>
    </row>
    <row r="6" spans="2:19" x14ac:dyDescent="0.2">
      <c r="B6" t="s">
        <v>10</v>
      </c>
      <c r="C6">
        <v>122.411</v>
      </c>
      <c r="D6">
        <v>8.3710000000000004</v>
      </c>
      <c r="F6" t="s">
        <v>10</v>
      </c>
      <c r="G6">
        <v>122.35899999999999</v>
      </c>
      <c r="H6">
        <v>8.3629999999999995</v>
      </c>
      <c r="J6">
        <f t="shared" si="0"/>
        <v>-5.2000000000006708E-2</v>
      </c>
      <c r="K6">
        <f t="shared" si="0"/>
        <v>-8.0000000000008953E-3</v>
      </c>
      <c r="M6">
        <f t="shared" si="1"/>
        <v>2.1794678249520461E-2</v>
      </c>
      <c r="O6" t="s">
        <v>11</v>
      </c>
      <c r="P6">
        <v>146</v>
      </c>
      <c r="Q6">
        <v>145</v>
      </c>
      <c r="R6">
        <v>145</v>
      </c>
      <c r="S6">
        <v>0.10803332819088587</v>
      </c>
    </row>
    <row r="7" spans="2:19" x14ac:dyDescent="0.2">
      <c r="B7" t="s">
        <v>12</v>
      </c>
      <c r="C7">
        <v>121.72699999999999</v>
      </c>
      <c r="D7">
        <v>8.4529999999999994</v>
      </c>
      <c r="F7" t="s">
        <v>12</v>
      </c>
      <c r="G7">
        <v>121.702</v>
      </c>
      <c r="H7">
        <v>8.4670000000000005</v>
      </c>
      <c r="J7">
        <f t="shared" si="0"/>
        <v>-2.4999999999991473E-2</v>
      </c>
      <c r="K7">
        <f t="shared" si="0"/>
        <v>1.4000000000001123E-2</v>
      </c>
      <c r="M7">
        <f t="shared" si="1"/>
        <v>1.7058722109231001E-2</v>
      </c>
      <c r="O7" t="s">
        <v>8</v>
      </c>
      <c r="P7">
        <v>147</v>
      </c>
      <c r="Q7">
        <v>146</v>
      </c>
      <c r="R7">
        <v>146</v>
      </c>
      <c r="S7">
        <v>2.1794678249520461E-2</v>
      </c>
    </row>
    <row r="8" spans="2:19" x14ac:dyDescent="0.2">
      <c r="B8" t="s">
        <v>13</v>
      </c>
      <c r="C8">
        <v>123.89099999999999</v>
      </c>
      <c r="D8">
        <v>8.3119999999999994</v>
      </c>
      <c r="F8" t="s">
        <v>13</v>
      </c>
      <c r="G8">
        <v>123.66800000000001</v>
      </c>
      <c r="H8">
        <v>8.2970000000000006</v>
      </c>
      <c r="J8">
        <f t="shared" si="0"/>
        <v>-0.22299999999998477</v>
      </c>
      <c r="K8">
        <f t="shared" si="0"/>
        <v>-1.4999999999998792E-2</v>
      </c>
      <c r="M8">
        <f t="shared" si="1"/>
        <v>8.8225891891206915E-2</v>
      </c>
      <c r="O8" t="s">
        <v>14</v>
      </c>
      <c r="P8">
        <v>148</v>
      </c>
      <c r="Q8">
        <v>147</v>
      </c>
      <c r="R8">
        <v>147</v>
      </c>
      <c r="S8">
        <v>1.7058722109231001E-2</v>
      </c>
    </row>
    <row r="9" spans="2:19" x14ac:dyDescent="0.2">
      <c r="B9" t="s">
        <v>15</v>
      </c>
      <c r="C9">
        <v>109.60499999999999</v>
      </c>
      <c r="D9">
        <v>8.407</v>
      </c>
      <c r="F9" t="s">
        <v>15</v>
      </c>
      <c r="G9">
        <v>109.749</v>
      </c>
      <c r="H9">
        <v>8.4250000000000007</v>
      </c>
      <c r="J9">
        <f t="shared" si="0"/>
        <v>0.14400000000000546</v>
      </c>
      <c r="K9">
        <f t="shared" si="0"/>
        <v>1.8000000000000682E-2</v>
      </c>
      <c r="M9">
        <f t="shared" si="1"/>
        <v>5.8956526356292935E-2</v>
      </c>
      <c r="O9" t="s">
        <v>16</v>
      </c>
      <c r="P9">
        <v>149</v>
      </c>
      <c r="Q9">
        <v>148</v>
      </c>
      <c r="R9">
        <v>148</v>
      </c>
      <c r="S9">
        <v>8.8225891891206915E-2</v>
      </c>
    </row>
    <row r="10" spans="2:19" x14ac:dyDescent="0.2">
      <c r="B10" t="s">
        <v>17</v>
      </c>
      <c r="C10">
        <v>120.944</v>
      </c>
      <c r="D10">
        <v>8.1389999999999993</v>
      </c>
      <c r="F10" t="s">
        <v>17</v>
      </c>
      <c r="G10">
        <v>121.00700000000001</v>
      </c>
      <c r="H10">
        <v>8.0820000000000007</v>
      </c>
      <c r="J10">
        <f t="shared" si="0"/>
        <v>6.3000000000002387E-2</v>
      </c>
      <c r="K10">
        <f t="shared" si="0"/>
        <v>-5.6999999999998607E-2</v>
      </c>
      <c r="M10">
        <f t="shared" si="1"/>
        <v>6.2066802720938404E-2</v>
      </c>
      <c r="O10" t="s">
        <v>18</v>
      </c>
      <c r="P10">
        <v>150</v>
      </c>
      <c r="Q10">
        <v>149</v>
      </c>
      <c r="R10">
        <v>149</v>
      </c>
      <c r="S10">
        <v>5.8956526356292935E-2</v>
      </c>
    </row>
    <row r="11" spans="2:19" x14ac:dyDescent="0.2">
      <c r="B11" t="s">
        <v>19</v>
      </c>
      <c r="C11">
        <v>120.627</v>
      </c>
      <c r="D11">
        <v>8.4710000000000001</v>
      </c>
      <c r="F11" t="s">
        <v>20</v>
      </c>
      <c r="O11" t="s">
        <v>18</v>
      </c>
      <c r="P11">
        <v>151</v>
      </c>
      <c r="Q11">
        <v>150</v>
      </c>
      <c r="R11">
        <v>150</v>
      </c>
      <c r="S11">
        <v>6.2066802720938404E-2</v>
      </c>
    </row>
    <row r="12" spans="2:19" x14ac:dyDescent="0.2">
      <c r="B12" t="s">
        <v>21</v>
      </c>
      <c r="C12">
        <v>122.36399999999999</v>
      </c>
      <c r="D12">
        <v>8.3439999999999994</v>
      </c>
      <c r="F12" t="s">
        <v>21</v>
      </c>
      <c r="G12">
        <v>123.65900000000001</v>
      </c>
      <c r="H12">
        <v>8.4179999999999993</v>
      </c>
      <c r="J12">
        <f>G12-C12</f>
        <v>1.2950000000000159</v>
      </c>
      <c r="K12">
        <f>H12-D12</f>
        <v>7.3999999999999844E-2</v>
      </c>
      <c r="M12">
        <f t="shared" si="1"/>
        <v>0.51027815943856181</v>
      </c>
      <c r="O12" t="s">
        <v>18</v>
      </c>
      <c r="P12">
        <v>152</v>
      </c>
      <c r="Q12">
        <v>151</v>
      </c>
      <c r="R12">
        <v>151</v>
      </c>
    </row>
    <row r="13" spans="2:19" x14ac:dyDescent="0.2">
      <c r="B13" t="s">
        <v>22</v>
      </c>
      <c r="C13">
        <v>123.371</v>
      </c>
      <c r="D13">
        <v>8.5210000000000008</v>
      </c>
      <c r="F13" t="s">
        <v>23</v>
      </c>
      <c r="O13" t="s">
        <v>11</v>
      </c>
      <c r="P13">
        <v>154</v>
      </c>
      <c r="Q13">
        <v>152</v>
      </c>
      <c r="R13">
        <v>152</v>
      </c>
      <c r="S13">
        <v>0.51027815943856181</v>
      </c>
    </row>
    <row r="14" spans="2:19" x14ac:dyDescent="0.2">
      <c r="B14" t="s">
        <v>24</v>
      </c>
      <c r="C14">
        <v>123.28699999999999</v>
      </c>
      <c r="D14">
        <v>8.5329999999999995</v>
      </c>
      <c r="F14" t="s">
        <v>25</v>
      </c>
      <c r="O14" t="s">
        <v>11</v>
      </c>
      <c r="P14">
        <v>155</v>
      </c>
      <c r="Q14">
        <v>153</v>
      </c>
    </row>
    <row r="15" spans="2:19" x14ac:dyDescent="0.2">
      <c r="B15" t="s">
        <v>26</v>
      </c>
      <c r="C15">
        <v>116.663</v>
      </c>
      <c r="D15">
        <v>8.4469999999999992</v>
      </c>
      <c r="F15" t="s">
        <v>26</v>
      </c>
      <c r="G15">
        <v>116.996</v>
      </c>
      <c r="H15">
        <v>8.5510000000000002</v>
      </c>
      <c r="J15">
        <f>G15-C15</f>
        <v>0.33299999999999841</v>
      </c>
      <c r="K15">
        <f>H15-D15</f>
        <v>0.10400000000000098</v>
      </c>
      <c r="M15">
        <f t="shared" si="1"/>
        <v>0.16634640963964339</v>
      </c>
      <c r="O15" t="s">
        <v>27</v>
      </c>
      <c r="P15">
        <v>158</v>
      </c>
      <c r="Q15">
        <v>154</v>
      </c>
      <c r="R15">
        <v>154</v>
      </c>
    </row>
    <row r="16" spans="2:19" x14ac:dyDescent="0.2">
      <c r="B16" t="s">
        <v>28</v>
      </c>
      <c r="C16">
        <v>123.675</v>
      </c>
      <c r="D16">
        <v>8.4529999999999994</v>
      </c>
      <c r="F16" t="s">
        <v>29</v>
      </c>
      <c r="O16" t="s">
        <v>18</v>
      </c>
      <c r="P16">
        <v>159</v>
      </c>
      <c r="Q16">
        <v>155</v>
      </c>
      <c r="R16">
        <v>155</v>
      </c>
    </row>
    <row r="17" spans="2:19" x14ac:dyDescent="0.2">
      <c r="B17" t="s">
        <v>30</v>
      </c>
      <c r="C17">
        <v>122.934</v>
      </c>
      <c r="D17">
        <v>8.2889999999999997</v>
      </c>
      <c r="F17" t="s">
        <v>31</v>
      </c>
      <c r="O17" t="s">
        <v>18</v>
      </c>
      <c r="P17">
        <v>160</v>
      </c>
      <c r="Q17">
        <v>156</v>
      </c>
    </row>
    <row r="18" spans="2:19" x14ac:dyDescent="0.2">
      <c r="B18" t="s">
        <v>32</v>
      </c>
      <c r="C18">
        <v>122.232</v>
      </c>
      <c r="D18">
        <v>8.2739999999999991</v>
      </c>
      <c r="F18" t="s">
        <v>33</v>
      </c>
      <c r="O18" t="s">
        <v>18</v>
      </c>
      <c r="P18">
        <v>161</v>
      </c>
      <c r="Q18" s="1">
        <v>157</v>
      </c>
    </row>
    <row r="19" spans="2:19" x14ac:dyDescent="0.2">
      <c r="B19" t="s">
        <v>34</v>
      </c>
      <c r="C19">
        <v>122.74499999999999</v>
      </c>
      <c r="D19">
        <v>8.3309999999999995</v>
      </c>
      <c r="F19" t="s">
        <v>35</v>
      </c>
      <c r="O19" t="s">
        <v>11</v>
      </c>
      <c r="P19">
        <v>162</v>
      </c>
      <c r="Q19">
        <v>158</v>
      </c>
      <c r="R19">
        <v>158</v>
      </c>
      <c r="S19">
        <v>0.16634640963964339</v>
      </c>
    </row>
    <row r="20" spans="2:19" x14ac:dyDescent="0.2">
      <c r="B20" t="s">
        <v>36</v>
      </c>
      <c r="C20">
        <v>123.22</v>
      </c>
      <c r="D20">
        <v>8.2230000000000008</v>
      </c>
      <c r="F20" t="s">
        <v>37</v>
      </c>
      <c r="O20" t="s">
        <v>38</v>
      </c>
      <c r="P20">
        <v>164</v>
      </c>
      <c r="Q20">
        <v>159</v>
      </c>
      <c r="R20">
        <v>159</v>
      </c>
    </row>
    <row r="21" spans="2:19" x14ac:dyDescent="0.2">
      <c r="B21" t="s">
        <v>39</v>
      </c>
      <c r="C21">
        <v>124.703</v>
      </c>
      <c r="D21">
        <v>7.8540000000000001</v>
      </c>
      <c r="F21" t="s">
        <v>39</v>
      </c>
      <c r="G21">
        <v>124.38200000000001</v>
      </c>
      <c r="H21">
        <v>7.71</v>
      </c>
      <c r="J21">
        <f>G21-C21</f>
        <v>-0.32099999999999795</v>
      </c>
      <c r="K21">
        <f>H21-D21</f>
        <v>-0.14400000000000013</v>
      </c>
      <c r="M21">
        <f t="shared" si="1"/>
        <v>0.19078320680814609</v>
      </c>
      <c r="O21" t="s">
        <v>18</v>
      </c>
      <c r="P21">
        <v>165</v>
      </c>
      <c r="Q21">
        <v>160</v>
      </c>
      <c r="R21">
        <v>160</v>
      </c>
    </row>
    <row r="22" spans="2:19" x14ac:dyDescent="0.2">
      <c r="B22" t="s">
        <v>40</v>
      </c>
      <c r="C22">
        <v>120.36999999999999</v>
      </c>
      <c r="D22">
        <v>8.048</v>
      </c>
      <c r="F22" t="s">
        <v>41</v>
      </c>
      <c r="O22" t="s">
        <v>42</v>
      </c>
      <c r="P22">
        <v>167</v>
      </c>
      <c r="Q22">
        <v>161</v>
      </c>
      <c r="R22">
        <v>161</v>
      </c>
    </row>
    <row r="23" spans="2:19" x14ac:dyDescent="0.2">
      <c r="B23" t="s">
        <v>43</v>
      </c>
      <c r="C23">
        <v>116.11399999999999</v>
      </c>
      <c r="D23">
        <v>7.6109999999999998</v>
      </c>
      <c r="F23" t="s">
        <v>44</v>
      </c>
      <c r="O23" t="s">
        <v>42</v>
      </c>
      <c r="P23">
        <v>168</v>
      </c>
      <c r="Q23">
        <v>162</v>
      </c>
      <c r="R23">
        <v>162</v>
      </c>
    </row>
    <row r="24" spans="2:19" x14ac:dyDescent="0.2">
      <c r="B24" t="s">
        <v>45</v>
      </c>
      <c r="C24">
        <v>120.99299999999999</v>
      </c>
      <c r="D24">
        <v>7.6719999999999997</v>
      </c>
      <c r="F24" t="s">
        <v>45</v>
      </c>
      <c r="G24">
        <v>120.654</v>
      </c>
      <c r="H24">
        <v>7.5860000000000003</v>
      </c>
      <c r="J24">
        <f t="shared" ref="J24:K29" si="2">G24-C24</f>
        <v>-0.33899999999999864</v>
      </c>
      <c r="K24">
        <f t="shared" si="2"/>
        <v>-8.599999999999941E-2</v>
      </c>
      <c r="M24">
        <f t="shared" si="1"/>
        <v>0.15768320138809891</v>
      </c>
      <c r="O24" t="s">
        <v>18</v>
      </c>
      <c r="P24">
        <v>169</v>
      </c>
      <c r="Q24">
        <v>163</v>
      </c>
    </row>
    <row r="25" spans="2:19" x14ac:dyDescent="0.2">
      <c r="B25" t="s">
        <v>46</v>
      </c>
      <c r="C25">
        <v>122.006</v>
      </c>
      <c r="D25">
        <v>7.5709999999999997</v>
      </c>
      <c r="F25" t="s">
        <v>46</v>
      </c>
      <c r="G25">
        <v>121.621</v>
      </c>
      <c r="H25">
        <v>7.4909999999999997</v>
      </c>
      <c r="J25">
        <f t="shared" si="2"/>
        <v>-0.38500000000000512</v>
      </c>
      <c r="K25">
        <f t="shared" si="2"/>
        <v>-8.0000000000000071E-2</v>
      </c>
      <c r="M25">
        <f t="shared" si="1"/>
        <v>0.17008880033676704</v>
      </c>
      <c r="O25" t="s">
        <v>14</v>
      </c>
      <c r="P25">
        <v>170</v>
      </c>
      <c r="Q25">
        <v>164</v>
      </c>
      <c r="R25">
        <v>164</v>
      </c>
    </row>
    <row r="26" spans="2:19" x14ac:dyDescent="0.2">
      <c r="B26" t="s">
        <v>47</v>
      </c>
      <c r="C26">
        <v>113.74299999999999</v>
      </c>
      <c r="D26">
        <v>8.57</v>
      </c>
      <c r="F26" t="s">
        <v>47</v>
      </c>
      <c r="G26">
        <v>113.53</v>
      </c>
      <c r="H26">
        <v>8.4939999999999998</v>
      </c>
      <c r="J26">
        <f t="shared" si="2"/>
        <v>-0.21299999999999386</v>
      </c>
      <c r="K26">
        <f t="shared" si="2"/>
        <v>-7.6000000000000512E-2</v>
      </c>
      <c r="M26">
        <f t="shared" si="1"/>
        <v>0.11257036910306228</v>
      </c>
      <c r="O26" t="s">
        <v>48</v>
      </c>
      <c r="P26">
        <v>171</v>
      </c>
      <c r="Q26">
        <v>165</v>
      </c>
      <c r="R26">
        <v>165</v>
      </c>
      <c r="S26">
        <v>0.19078320680814609</v>
      </c>
    </row>
    <row r="27" spans="2:19" x14ac:dyDescent="0.2">
      <c r="B27" t="s">
        <v>49</v>
      </c>
      <c r="C27">
        <v>122.005</v>
      </c>
      <c r="D27">
        <v>8.673</v>
      </c>
      <c r="F27" t="s">
        <v>49</v>
      </c>
      <c r="G27">
        <v>121.941</v>
      </c>
      <c r="H27">
        <v>8.6189999999999998</v>
      </c>
      <c r="J27">
        <f t="shared" si="2"/>
        <v>-6.3999999999992951E-2</v>
      </c>
      <c r="K27">
        <f t="shared" si="2"/>
        <v>-5.400000000000027E-2</v>
      </c>
      <c r="M27">
        <f t="shared" si="1"/>
        <v>5.9486065595229037E-2</v>
      </c>
      <c r="O27" t="s">
        <v>38</v>
      </c>
      <c r="P27">
        <v>172</v>
      </c>
      <c r="Q27" s="1">
        <v>166</v>
      </c>
    </row>
    <row r="28" spans="2:19" x14ac:dyDescent="0.2">
      <c r="B28" t="s">
        <v>50</v>
      </c>
      <c r="C28">
        <v>119.152</v>
      </c>
      <c r="D28">
        <v>8.4239999999999995</v>
      </c>
      <c r="F28" t="s">
        <v>50</v>
      </c>
      <c r="G28">
        <v>119.029</v>
      </c>
      <c r="H28">
        <v>8.3940000000000001</v>
      </c>
      <c r="J28">
        <f t="shared" si="2"/>
        <v>-0.12300000000000466</v>
      </c>
      <c r="K28">
        <f t="shared" si="2"/>
        <v>-2.9999999999999361E-2</v>
      </c>
      <c r="M28">
        <f t="shared" si="1"/>
        <v>5.6565077565580477E-2</v>
      </c>
      <c r="O28" t="s">
        <v>51</v>
      </c>
      <c r="P28">
        <v>173</v>
      </c>
      <c r="Q28">
        <v>167</v>
      </c>
      <c r="R28">
        <v>167</v>
      </c>
    </row>
    <row r="29" spans="2:19" x14ac:dyDescent="0.2">
      <c r="B29" t="s">
        <v>52</v>
      </c>
      <c r="C29">
        <v>120.07899999999999</v>
      </c>
      <c r="D29">
        <v>7.72</v>
      </c>
      <c r="F29" t="s">
        <v>52</v>
      </c>
      <c r="G29">
        <v>119.973</v>
      </c>
      <c r="H29">
        <v>7.6950000000000003</v>
      </c>
      <c r="J29">
        <f t="shared" si="2"/>
        <v>-0.10599999999999454</v>
      </c>
      <c r="K29">
        <f t="shared" si="2"/>
        <v>-2.4999999999999467E-2</v>
      </c>
      <c r="M29">
        <f t="shared" si="1"/>
        <v>4.8299813664234741E-2</v>
      </c>
      <c r="O29" t="s">
        <v>51</v>
      </c>
      <c r="P29">
        <v>174</v>
      </c>
      <c r="Q29">
        <v>168</v>
      </c>
      <c r="R29">
        <v>168</v>
      </c>
    </row>
    <row r="30" spans="2:19" x14ac:dyDescent="0.2">
      <c r="B30" t="s">
        <v>53</v>
      </c>
      <c r="C30">
        <v>122.02499999999999</v>
      </c>
      <c r="D30">
        <v>8.5960000000000001</v>
      </c>
      <c r="F30" t="s">
        <v>54</v>
      </c>
      <c r="O30" t="s">
        <v>18</v>
      </c>
      <c r="P30">
        <v>165</v>
      </c>
      <c r="Q30">
        <v>169</v>
      </c>
      <c r="R30">
        <v>169</v>
      </c>
      <c r="S30">
        <v>0.15768320138809891</v>
      </c>
    </row>
    <row r="31" spans="2:19" x14ac:dyDescent="0.2">
      <c r="B31" t="s">
        <v>55</v>
      </c>
      <c r="C31">
        <v>119.249</v>
      </c>
      <c r="D31">
        <v>7.8040000000000003</v>
      </c>
      <c r="F31" t="s">
        <v>55</v>
      </c>
      <c r="G31">
        <v>119.133</v>
      </c>
      <c r="H31">
        <v>7.7690000000000001</v>
      </c>
      <c r="J31">
        <f t="shared" ref="J31:J40" si="3">G31-C31</f>
        <v>-0.11599999999999966</v>
      </c>
      <c r="K31">
        <f t="shared" ref="K31:K40" si="4">H31-D31</f>
        <v>-3.5000000000000142E-2</v>
      </c>
      <c r="M31">
        <f t="shared" si="1"/>
        <v>5.7186641796839216E-2</v>
      </c>
      <c r="O31" t="s">
        <v>18</v>
      </c>
      <c r="P31">
        <v>176</v>
      </c>
      <c r="Q31">
        <v>170</v>
      </c>
      <c r="R31">
        <v>170</v>
      </c>
      <c r="S31">
        <v>0.17008880033676704</v>
      </c>
    </row>
    <row r="32" spans="2:19" x14ac:dyDescent="0.2">
      <c r="B32" t="s">
        <v>56</v>
      </c>
      <c r="C32">
        <v>118.956</v>
      </c>
      <c r="D32">
        <v>7.601</v>
      </c>
      <c r="F32" t="s">
        <v>56</v>
      </c>
      <c r="G32">
        <v>118.97</v>
      </c>
      <c r="H32">
        <v>7.5720000000000001</v>
      </c>
      <c r="J32">
        <f t="shared" si="3"/>
        <v>1.3999999999995794E-2</v>
      </c>
      <c r="K32">
        <f t="shared" si="4"/>
        <v>-2.8999999999999915E-2</v>
      </c>
      <c r="M32">
        <f t="shared" si="1"/>
        <v>2.9509185010772106E-2</v>
      </c>
      <c r="O32" t="s">
        <v>18</v>
      </c>
      <c r="P32">
        <v>177</v>
      </c>
      <c r="Q32">
        <v>171</v>
      </c>
      <c r="R32">
        <v>171</v>
      </c>
      <c r="S32">
        <v>0.11257036910306228</v>
      </c>
    </row>
    <row r="33" spans="2:19" x14ac:dyDescent="0.2">
      <c r="B33" t="s">
        <v>57</v>
      </c>
      <c r="C33">
        <v>121.401</v>
      </c>
      <c r="D33">
        <v>8.1880000000000006</v>
      </c>
      <c r="F33" t="s">
        <v>57</v>
      </c>
      <c r="G33">
        <v>121.504</v>
      </c>
      <c r="H33">
        <v>8.1880000000000006</v>
      </c>
      <c r="J33">
        <f t="shared" si="3"/>
        <v>0.10300000000000864</v>
      </c>
      <c r="K33">
        <f t="shared" si="4"/>
        <v>0</v>
      </c>
      <c r="M33">
        <f t="shared" si="1"/>
        <v>4.0156792700616298E-2</v>
      </c>
      <c r="O33" t="s">
        <v>58</v>
      </c>
      <c r="P33">
        <v>178</v>
      </c>
      <c r="Q33">
        <v>172</v>
      </c>
      <c r="R33">
        <v>172</v>
      </c>
      <c r="S33">
        <v>5.9486065595229037E-2</v>
      </c>
    </row>
    <row r="34" spans="2:19" x14ac:dyDescent="0.2">
      <c r="B34" t="s">
        <v>59</v>
      </c>
      <c r="C34">
        <v>121.256</v>
      </c>
      <c r="D34">
        <v>8.6720000000000006</v>
      </c>
      <c r="F34" t="s">
        <v>59</v>
      </c>
      <c r="G34">
        <v>121.214</v>
      </c>
      <c r="H34">
        <v>8.6679999999999993</v>
      </c>
      <c r="J34">
        <f t="shared" si="3"/>
        <v>-4.2000000000001592E-2</v>
      </c>
      <c r="K34">
        <f t="shared" si="4"/>
        <v>-4.0000000000013358E-3</v>
      </c>
      <c r="M34">
        <f t="shared" si="1"/>
        <v>1.6856096819846254E-2</v>
      </c>
      <c r="O34" t="s">
        <v>60</v>
      </c>
      <c r="P34">
        <v>179</v>
      </c>
      <c r="Q34">
        <v>173</v>
      </c>
      <c r="R34">
        <v>173</v>
      </c>
      <c r="S34">
        <v>5.6565077565580477E-2</v>
      </c>
    </row>
    <row r="35" spans="2:19" x14ac:dyDescent="0.2">
      <c r="B35" t="s">
        <v>61</v>
      </c>
      <c r="C35">
        <v>121.401</v>
      </c>
      <c r="D35">
        <v>8.1880000000000006</v>
      </c>
      <c r="F35" t="s">
        <v>61</v>
      </c>
      <c r="G35">
        <v>121.32300000000001</v>
      </c>
      <c r="H35">
        <v>8.1669999999999998</v>
      </c>
      <c r="J35">
        <f t="shared" si="3"/>
        <v>-7.7999999999988745E-2</v>
      </c>
      <c r="K35">
        <f t="shared" si="4"/>
        <v>-2.1000000000000796E-2</v>
      </c>
      <c r="M35">
        <f t="shared" si="1"/>
        <v>3.6956298515946728E-2</v>
      </c>
      <c r="O35" t="s">
        <v>51</v>
      </c>
      <c r="P35">
        <v>180</v>
      </c>
      <c r="Q35">
        <v>174</v>
      </c>
      <c r="R35">
        <v>174</v>
      </c>
      <c r="S35">
        <v>4.8299813664234741E-2</v>
      </c>
    </row>
    <row r="36" spans="2:19" x14ac:dyDescent="0.2">
      <c r="B36" t="s">
        <v>62</v>
      </c>
      <c r="C36">
        <v>120.11</v>
      </c>
      <c r="D36">
        <v>8.0009999999999994</v>
      </c>
      <c r="F36" t="s">
        <v>62</v>
      </c>
      <c r="G36">
        <v>120.151</v>
      </c>
      <c r="H36">
        <v>7.9859999999999998</v>
      </c>
      <c r="J36">
        <f t="shared" si="3"/>
        <v>4.0999999999996817E-2</v>
      </c>
      <c r="K36">
        <f t="shared" si="4"/>
        <v>-1.499999999999968E-2</v>
      </c>
      <c r="M36">
        <f t="shared" si="1"/>
        <v>2.1920583933826916E-2</v>
      </c>
      <c r="O36" t="s">
        <v>18</v>
      </c>
      <c r="P36">
        <v>181</v>
      </c>
      <c r="Q36">
        <v>175</v>
      </c>
      <c r="R36">
        <v>175</v>
      </c>
    </row>
    <row r="37" spans="2:19" x14ac:dyDescent="0.2">
      <c r="B37" t="s">
        <v>63</v>
      </c>
      <c r="C37">
        <v>119.32599999999999</v>
      </c>
      <c r="D37">
        <v>8.1780000000000008</v>
      </c>
      <c r="F37" t="s">
        <v>63</v>
      </c>
      <c r="G37">
        <v>119.176</v>
      </c>
      <c r="H37">
        <v>8.1630000000000003</v>
      </c>
      <c r="J37">
        <f t="shared" si="3"/>
        <v>-0.14999999999999147</v>
      </c>
      <c r="K37">
        <f t="shared" si="4"/>
        <v>-1.5000000000000568E-2</v>
      </c>
      <c r="M37">
        <f t="shared" si="1"/>
        <v>6.0373835392491242E-2</v>
      </c>
      <c r="O37" t="s">
        <v>8</v>
      </c>
      <c r="P37">
        <v>182</v>
      </c>
      <c r="Q37">
        <v>176</v>
      </c>
      <c r="R37">
        <v>176</v>
      </c>
      <c r="S37">
        <v>5.7186641796839216E-2</v>
      </c>
    </row>
    <row r="38" spans="2:19" x14ac:dyDescent="0.2">
      <c r="B38" t="s">
        <v>64</v>
      </c>
      <c r="C38">
        <v>115.96799999999999</v>
      </c>
      <c r="D38">
        <v>8.15</v>
      </c>
      <c r="F38" t="s">
        <v>64</v>
      </c>
      <c r="G38">
        <v>115.958</v>
      </c>
      <c r="H38">
        <v>8.1219999999999999</v>
      </c>
      <c r="J38">
        <f t="shared" si="3"/>
        <v>-9.9999999999909051E-3</v>
      </c>
      <c r="K38">
        <f t="shared" si="4"/>
        <v>-2.8000000000000469E-2</v>
      </c>
      <c r="M38">
        <f t="shared" si="1"/>
        <v>2.8270125574535367E-2</v>
      </c>
      <c r="O38" t="s">
        <v>27</v>
      </c>
      <c r="P38">
        <v>183</v>
      </c>
      <c r="Q38">
        <v>177</v>
      </c>
      <c r="R38">
        <v>177</v>
      </c>
      <c r="S38">
        <v>2.9509185010772106E-2</v>
      </c>
    </row>
    <row r="39" spans="2:19" x14ac:dyDescent="0.2">
      <c r="B39" t="s">
        <v>65</v>
      </c>
      <c r="C39">
        <v>123.499</v>
      </c>
      <c r="D39">
        <v>8.016</v>
      </c>
      <c r="F39" t="s">
        <v>65</v>
      </c>
      <c r="G39">
        <v>123.437</v>
      </c>
      <c r="H39">
        <v>8.0020000000000007</v>
      </c>
      <c r="J39">
        <f t="shared" si="3"/>
        <v>-6.1999999999997613E-2</v>
      </c>
      <c r="K39">
        <f t="shared" si="4"/>
        <v>-1.3999999999999346E-2</v>
      </c>
      <c r="M39">
        <f t="shared" si="1"/>
        <v>2.7933635638776717E-2</v>
      </c>
      <c r="O39" t="s">
        <v>14</v>
      </c>
      <c r="P39">
        <v>184</v>
      </c>
      <c r="Q39">
        <v>178</v>
      </c>
      <c r="R39">
        <v>178</v>
      </c>
      <c r="S39">
        <v>4.0156792700616298E-2</v>
      </c>
    </row>
    <row r="40" spans="2:19" x14ac:dyDescent="0.2">
      <c r="B40" t="s">
        <v>66</v>
      </c>
      <c r="C40">
        <v>120.452</v>
      </c>
      <c r="D40">
        <v>8.0079999999999991</v>
      </c>
      <c r="F40" t="s">
        <v>66</v>
      </c>
      <c r="G40">
        <v>120.374</v>
      </c>
      <c r="H40">
        <v>7.9729999999999999</v>
      </c>
      <c r="J40">
        <f t="shared" si="3"/>
        <v>-7.8000000000002956E-2</v>
      </c>
      <c r="K40">
        <f t="shared" si="4"/>
        <v>-3.4999999999999254E-2</v>
      </c>
      <c r="M40">
        <f t="shared" si="1"/>
        <v>4.6365590689648482E-2</v>
      </c>
      <c r="O40" t="s">
        <v>11</v>
      </c>
      <c r="P40">
        <v>185</v>
      </c>
      <c r="Q40">
        <v>179</v>
      </c>
      <c r="R40">
        <v>179</v>
      </c>
      <c r="S40">
        <v>1.6856096819846254E-2</v>
      </c>
    </row>
    <row r="41" spans="2:19" x14ac:dyDescent="0.2">
      <c r="B41" t="s">
        <v>67</v>
      </c>
      <c r="C41">
        <v>124.131</v>
      </c>
      <c r="D41">
        <v>8.5039999999999996</v>
      </c>
      <c r="F41" t="s">
        <v>68</v>
      </c>
      <c r="O41" t="s">
        <v>69</v>
      </c>
      <c r="P41">
        <v>186</v>
      </c>
      <c r="Q41">
        <v>180</v>
      </c>
      <c r="R41">
        <v>180</v>
      </c>
      <c r="S41">
        <v>3.6956298515946728E-2</v>
      </c>
    </row>
    <row r="42" spans="2:19" x14ac:dyDescent="0.2">
      <c r="B42" t="s">
        <v>70</v>
      </c>
      <c r="C42">
        <v>114.03999999999999</v>
      </c>
      <c r="D42">
        <v>8.1069999999999993</v>
      </c>
      <c r="F42" t="s">
        <v>70</v>
      </c>
      <c r="G42">
        <v>113.98</v>
      </c>
      <c r="H42">
        <v>8.1</v>
      </c>
      <c r="J42">
        <f t="shared" ref="J42:K44" si="5">G42-C42</f>
        <v>-5.9999999999988063E-2</v>
      </c>
      <c r="K42">
        <f t="shared" si="5"/>
        <v>-6.9999999999996732E-3</v>
      </c>
      <c r="M42">
        <f t="shared" si="1"/>
        <v>2.4417207047485543E-2</v>
      </c>
      <c r="O42" t="s">
        <v>27</v>
      </c>
      <c r="P42">
        <v>187</v>
      </c>
      <c r="Q42">
        <v>181</v>
      </c>
      <c r="R42">
        <v>181</v>
      </c>
      <c r="S42">
        <v>2.1920583933826916E-2</v>
      </c>
    </row>
    <row r="43" spans="2:19" x14ac:dyDescent="0.2">
      <c r="B43" t="s">
        <v>71</v>
      </c>
      <c r="C43">
        <v>123.151</v>
      </c>
      <c r="D43">
        <v>8.09</v>
      </c>
      <c r="F43" t="s">
        <v>71</v>
      </c>
      <c r="G43">
        <v>123.29900000000001</v>
      </c>
      <c r="H43">
        <v>8.0559999999999992</v>
      </c>
      <c r="J43">
        <f t="shared" si="5"/>
        <v>0.14800000000001035</v>
      </c>
      <c r="K43">
        <f t="shared" si="5"/>
        <v>-3.4000000000000696E-2</v>
      </c>
      <c r="M43">
        <f t="shared" si="1"/>
        <v>6.6973188665319747E-2</v>
      </c>
      <c r="O43" t="s">
        <v>11</v>
      </c>
      <c r="P43">
        <v>188</v>
      </c>
      <c r="Q43">
        <v>182</v>
      </c>
      <c r="R43">
        <v>182</v>
      </c>
      <c r="S43">
        <v>6.0373835392491242E-2</v>
      </c>
    </row>
    <row r="44" spans="2:19" x14ac:dyDescent="0.2">
      <c r="B44" t="s">
        <v>72</v>
      </c>
      <c r="C44">
        <v>120.568</v>
      </c>
      <c r="D44">
        <v>8.01</v>
      </c>
      <c r="F44" t="s">
        <v>72</v>
      </c>
      <c r="G44">
        <v>120.623</v>
      </c>
      <c r="H44">
        <v>7.9960000000000004</v>
      </c>
      <c r="J44">
        <f t="shared" si="5"/>
        <v>5.5000000000006821E-2</v>
      </c>
      <c r="K44">
        <f t="shared" si="5"/>
        <v>-1.3999999999999346E-2</v>
      </c>
      <c r="M44">
        <f t="shared" si="1"/>
        <v>2.5608592308053478E-2</v>
      </c>
      <c r="O44" t="s">
        <v>73</v>
      </c>
      <c r="P44">
        <v>189</v>
      </c>
      <c r="Q44">
        <v>183</v>
      </c>
      <c r="R44">
        <v>183</v>
      </c>
      <c r="S44">
        <v>2.8270125574535367E-2</v>
      </c>
    </row>
    <row r="45" spans="2:19" x14ac:dyDescent="0.2">
      <c r="B45" t="s">
        <v>74</v>
      </c>
      <c r="C45">
        <v>122.515</v>
      </c>
      <c r="D45">
        <v>8.109</v>
      </c>
      <c r="F45" t="s">
        <v>75</v>
      </c>
      <c r="O45" t="s">
        <v>11</v>
      </c>
      <c r="P45">
        <v>190</v>
      </c>
      <c r="Q45">
        <v>184</v>
      </c>
      <c r="R45">
        <v>184</v>
      </c>
      <c r="S45">
        <v>2.7933635638776717E-2</v>
      </c>
    </row>
    <row r="46" spans="2:19" x14ac:dyDescent="0.2">
      <c r="B46" t="s">
        <v>76</v>
      </c>
      <c r="C46">
        <v>122.331</v>
      </c>
      <c r="D46">
        <v>8.1430000000000007</v>
      </c>
      <c r="F46" t="s">
        <v>76</v>
      </c>
      <c r="G46">
        <v>122.21</v>
      </c>
      <c r="H46">
        <v>8.11</v>
      </c>
      <c r="J46">
        <f t="shared" ref="J46:J77" si="6">G46-C46</f>
        <v>-0.12100000000000932</v>
      </c>
      <c r="K46">
        <f t="shared" ref="K46:K77" si="7">H46-D46</f>
        <v>-3.3000000000001251E-2</v>
      </c>
      <c r="M46">
        <f t="shared" si="1"/>
        <v>5.7571103862966058E-2</v>
      </c>
      <c r="O46" t="s">
        <v>69</v>
      </c>
      <c r="P46">
        <v>191</v>
      </c>
      <c r="Q46">
        <v>185</v>
      </c>
      <c r="R46">
        <v>185</v>
      </c>
      <c r="S46">
        <v>4.6365590689648482E-2</v>
      </c>
    </row>
    <row r="47" spans="2:19" x14ac:dyDescent="0.2">
      <c r="B47" t="s">
        <v>77</v>
      </c>
      <c r="C47">
        <v>119.05199999999999</v>
      </c>
      <c r="D47">
        <v>8.2850000000000001</v>
      </c>
      <c r="F47" t="s">
        <v>77</v>
      </c>
      <c r="G47">
        <v>118.986</v>
      </c>
      <c r="H47">
        <v>8.2710000000000008</v>
      </c>
      <c r="J47">
        <f t="shared" si="6"/>
        <v>-6.599999999998829E-2</v>
      </c>
      <c r="K47">
        <f t="shared" si="7"/>
        <v>-1.3999999999999346E-2</v>
      </c>
      <c r="M47">
        <f t="shared" si="1"/>
        <v>2.9293548777840944E-2</v>
      </c>
      <c r="O47" t="s">
        <v>51</v>
      </c>
      <c r="P47">
        <v>192</v>
      </c>
      <c r="Q47">
        <v>186</v>
      </c>
      <c r="R47">
        <v>186</v>
      </c>
    </row>
    <row r="48" spans="2:19" x14ac:dyDescent="0.2">
      <c r="B48" t="s">
        <v>78</v>
      </c>
      <c r="C48">
        <v>119.235</v>
      </c>
      <c r="D48">
        <v>8.1120000000000001</v>
      </c>
      <c r="F48" t="s">
        <v>78</v>
      </c>
      <c r="G48">
        <v>119.22199999999999</v>
      </c>
      <c r="H48">
        <v>8.0990000000000002</v>
      </c>
      <c r="J48">
        <f t="shared" si="6"/>
        <v>-1.300000000000523E-2</v>
      </c>
      <c r="K48">
        <f t="shared" si="7"/>
        <v>-1.2999999999999901E-2</v>
      </c>
      <c r="M48">
        <f t="shared" si="1"/>
        <v>1.3953064179599335E-2</v>
      </c>
      <c r="O48" t="s">
        <v>79</v>
      </c>
      <c r="P48">
        <v>193</v>
      </c>
      <c r="Q48">
        <v>187</v>
      </c>
      <c r="R48">
        <v>187</v>
      </c>
      <c r="S48">
        <v>2.4417207047485543E-2</v>
      </c>
    </row>
    <row r="49" spans="2:19" x14ac:dyDescent="0.2">
      <c r="B49" t="s">
        <v>80</v>
      </c>
      <c r="C49">
        <v>119.66199999999999</v>
      </c>
      <c r="D49">
        <v>8.0619999999999994</v>
      </c>
      <c r="F49" t="s">
        <v>80</v>
      </c>
      <c r="G49">
        <v>119.602</v>
      </c>
      <c r="H49">
        <v>8.0410000000000004</v>
      </c>
      <c r="J49">
        <f t="shared" si="6"/>
        <v>-5.9999999999988063E-2</v>
      </c>
      <c r="K49">
        <f t="shared" si="7"/>
        <v>-2.0999999999999019E-2</v>
      </c>
      <c r="M49">
        <f t="shared" si="1"/>
        <v>3.1435648553827251E-2</v>
      </c>
      <c r="O49" t="s">
        <v>58</v>
      </c>
      <c r="P49">
        <v>194</v>
      </c>
      <c r="Q49">
        <v>188</v>
      </c>
      <c r="R49">
        <v>188</v>
      </c>
      <c r="S49">
        <v>6.6973188665319747E-2</v>
      </c>
    </row>
    <row r="50" spans="2:19" x14ac:dyDescent="0.2">
      <c r="B50" t="s">
        <v>81</v>
      </c>
      <c r="C50">
        <v>123.84599999999999</v>
      </c>
      <c r="D50">
        <v>8.0459999999999994</v>
      </c>
      <c r="F50" t="s">
        <v>81</v>
      </c>
      <c r="G50">
        <v>123.792</v>
      </c>
      <c r="H50">
        <v>8.0280000000000005</v>
      </c>
      <c r="J50">
        <f t="shared" si="6"/>
        <v>-5.3999999999987836E-2</v>
      </c>
      <c r="K50">
        <f t="shared" si="7"/>
        <v>-1.7999999999998906E-2</v>
      </c>
      <c r="M50">
        <f t="shared" si="1"/>
        <v>2.7698953048802419E-2</v>
      </c>
      <c r="O50" t="s">
        <v>69</v>
      </c>
      <c r="P50">
        <v>195</v>
      </c>
      <c r="Q50">
        <v>189</v>
      </c>
      <c r="R50">
        <v>189</v>
      </c>
      <c r="S50">
        <v>2.5608592308053478E-2</v>
      </c>
    </row>
    <row r="51" spans="2:19" x14ac:dyDescent="0.2">
      <c r="B51" t="s">
        <v>82</v>
      </c>
      <c r="C51">
        <v>119.077</v>
      </c>
      <c r="D51">
        <v>8.0869999999999997</v>
      </c>
      <c r="F51" t="s">
        <v>82</v>
      </c>
      <c r="G51">
        <v>119.182</v>
      </c>
      <c r="H51">
        <v>8.0869999999999997</v>
      </c>
      <c r="J51">
        <f t="shared" si="6"/>
        <v>0.10500000000000398</v>
      </c>
      <c r="K51">
        <f t="shared" si="7"/>
        <v>0</v>
      </c>
      <c r="M51">
        <f t="shared" si="1"/>
        <v>4.09365362481992E-2</v>
      </c>
      <c r="O51" t="s">
        <v>18</v>
      </c>
      <c r="P51">
        <v>196</v>
      </c>
      <c r="Q51">
        <v>190</v>
      </c>
      <c r="R51">
        <v>190</v>
      </c>
    </row>
    <row r="52" spans="2:19" x14ac:dyDescent="0.2">
      <c r="B52" t="s">
        <v>83</v>
      </c>
      <c r="C52">
        <v>109.328</v>
      </c>
      <c r="D52">
        <v>8.2409999999999997</v>
      </c>
      <c r="F52" t="s">
        <v>83</v>
      </c>
      <c r="G52">
        <v>109.167</v>
      </c>
      <c r="H52">
        <v>8.2189999999999994</v>
      </c>
      <c r="J52">
        <f t="shared" si="6"/>
        <v>-0.16100000000000136</v>
      </c>
      <c r="K52">
        <f t="shared" si="7"/>
        <v>-2.2000000000000242E-2</v>
      </c>
      <c r="M52">
        <f t="shared" si="1"/>
        <v>6.6513096454759016E-2</v>
      </c>
      <c r="O52" t="s">
        <v>16</v>
      </c>
      <c r="P52">
        <v>197</v>
      </c>
      <c r="Q52">
        <v>191</v>
      </c>
      <c r="R52">
        <v>191</v>
      </c>
      <c r="S52">
        <v>5.7571103862966058E-2</v>
      </c>
    </row>
    <row r="53" spans="2:19" x14ac:dyDescent="0.2">
      <c r="B53" t="s">
        <v>84</v>
      </c>
      <c r="C53">
        <v>120.286</v>
      </c>
      <c r="D53">
        <v>8.5030000000000001</v>
      </c>
      <c r="F53" t="s">
        <v>84</v>
      </c>
      <c r="G53">
        <v>120.181</v>
      </c>
      <c r="H53">
        <v>8.51</v>
      </c>
      <c r="J53">
        <f t="shared" si="6"/>
        <v>-0.10500000000000398</v>
      </c>
      <c r="K53">
        <f t="shared" si="7"/>
        <v>6.9999999999996732E-3</v>
      </c>
      <c r="M53">
        <f t="shared" si="1"/>
        <v>4.1530711527737185E-2</v>
      </c>
      <c r="O53" t="s">
        <v>8</v>
      </c>
      <c r="P53">
        <v>198</v>
      </c>
      <c r="Q53">
        <v>192</v>
      </c>
      <c r="R53">
        <v>192</v>
      </c>
      <c r="S53">
        <v>2.9293548777840944E-2</v>
      </c>
    </row>
    <row r="54" spans="2:19" x14ac:dyDescent="0.2">
      <c r="B54" t="s">
        <v>85</v>
      </c>
      <c r="C54">
        <v>120.133</v>
      </c>
      <c r="D54">
        <v>8.1210000000000004</v>
      </c>
      <c r="F54" t="s">
        <v>85</v>
      </c>
      <c r="G54">
        <v>120.26300000000001</v>
      </c>
      <c r="H54">
        <v>8.141</v>
      </c>
      <c r="J54">
        <f t="shared" si="6"/>
        <v>0.13000000000000966</v>
      </c>
      <c r="K54">
        <f t="shared" si="7"/>
        <v>1.9999999999999574E-2</v>
      </c>
      <c r="M54">
        <f t="shared" si="1"/>
        <v>5.4486695623797606E-2</v>
      </c>
      <c r="O54" t="s">
        <v>86</v>
      </c>
      <c r="P54">
        <v>200</v>
      </c>
      <c r="Q54">
        <v>193</v>
      </c>
      <c r="R54">
        <v>193</v>
      </c>
      <c r="S54">
        <v>1.3953064179599335E-2</v>
      </c>
    </row>
    <row r="55" spans="2:19" x14ac:dyDescent="0.2">
      <c r="B55" t="s">
        <v>87</v>
      </c>
      <c r="C55">
        <v>128.80600000000001</v>
      </c>
      <c r="D55">
        <v>8.2539999999999996</v>
      </c>
      <c r="F55" t="s">
        <v>87</v>
      </c>
      <c r="G55">
        <v>128.876</v>
      </c>
      <c r="H55">
        <v>8.2769999999999992</v>
      </c>
      <c r="J55">
        <f t="shared" si="6"/>
        <v>6.9999999999993179E-2</v>
      </c>
      <c r="K55">
        <f t="shared" si="7"/>
        <v>2.2999999999999687E-2</v>
      </c>
      <c r="M55">
        <f t="shared" si="1"/>
        <v>3.5690334826110004E-2</v>
      </c>
      <c r="O55" t="s">
        <v>69</v>
      </c>
      <c r="P55">
        <v>201</v>
      </c>
      <c r="Q55">
        <v>194</v>
      </c>
      <c r="R55">
        <v>194</v>
      </c>
      <c r="S55">
        <v>3.1435648553827251E-2</v>
      </c>
    </row>
    <row r="56" spans="2:19" x14ac:dyDescent="0.2">
      <c r="B56" t="s">
        <v>88</v>
      </c>
      <c r="C56">
        <v>119.14099999999999</v>
      </c>
      <c r="D56">
        <v>7.9219999999999997</v>
      </c>
      <c r="F56" t="s">
        <v>88</v>
      </c>
      <c r="G56">
        <v>119.304</v>
      </c>
      <c r="H56">
        <v>7.9480000000000004</v>
      </c>
      <c r="J56">
        <f t="shared" si="6"/>
        <v>0.16300000000001091</v>
      </c>
      <c r="K56">
        <f t="shared" si="7"/>
        <v>2.6000000000000689E-2</v>
      </c>
      <c r="M56">
        <f t="shared" si="1"/>
        <v>6.866212929993197E-2</v>
      </c>
      <c r="O56" t="s">
        <v>42</v>
      </c>
      <c r="P56">
        <v>203</v>
      </c>
      <c r="Q56">
        <v>195</v>
      </c>
      <c r="R56">
        <v>195</v>
      </c>
      <c r="S56">
        <v>2.7698953048802419E-2</v>
      </c>
    </row>
    <row r="57" spans="2:19" x14ac:dyDescent="0.2">
      <c r="B57" t="s">
        <v>89</v>
      </c>
      <c r="C57">
        <v>120.21</v>
      </c>
      <c r="D57">
        <v>8.2309999999999999</v>
      </c>
      <c r="F57" t="s">
        <v>89</v>
      </c>
      <c r="G57">
        <v>120.34</v>
      </c>
      <c r="H57">
        <v>8.2479999999999993</v>
      </c>
      <c r="J57">
        <f t="shared" si="6"/>
        <v>0.13000000000000966</v>
      </c>
      <c r="K57">
        <f t="shared" si="7"/>
        <v>1.699999999999946E-2</v>
      </c>
      <c r="M57">
        <f t="shared" si="1"/>
        <v>5.3458395037639911E-2</v>
      </c>
      <c r="O57" t="s">
        <v>90</v>
      </c>
      <c r="P57">
        <v>204</v>
      </c>
      <c r="Q57">
        <v>196</v>
      </c>
      <c r="R57">
        <v>196</v>
      </c>
      <c r="S57">
        <v>4.09365362481992E-2</v>
      </c>
    </row>
    <row r="58" spans="2:19" x14ac:dyDescent="0.2">
      <c r="B58" t="s">
        <v>91</v>
      </c>
      <c r="C58">
        <v>113.91799999999999</v>
      </c>
      <c r="D58">
        <v>8.0739999999999998</v>
      </c>
      <c r="F58" t="s">
        <v>91</v>
      </c>
      <c r="G58">
        <v>114.011</v>
      </c>
      <c r="H58">
        <v>8.0839999999999996</v>
      </c>
      <c r="J58">
        <f t="shared" si="6"/>
        <v>9.3000000000003524E-2</v>
      </c>
      <c r="K58">
        <f t="shared" si="7"/>
        <v>9.9999999999997868E-3</v>
      </c>
      <c r="M58">
        <f t="shared" si="1"/>
        <v>3.7611806656954079E-2</v>
      </c>
      <c r="O58" t="s">
        <v>48</v>
      </c>
      <c r="P58">
        <v>205</v>
      </c>
      <c r="Q58">
        <v>197</v>
      </c>
      <c r="R58">
        <v>197</v>
      </c>
      <c r="S58">
        <v>6.6513096454759016E-2</v>
      </c>
    </row>
    <row r="59" spans="2:19" x14ac:dyDescent="0.2">
      <c r="B59" t="s">
        <v>92</v>
      </c>
      <c r="C59">
        <v>115.60899999999999</v>
      </c>
      <c r="D59">
        <v>8.1010000000000009</v>
      </c>
      <c r="F59" t="s">
        <v>92</v>
      </c>
      <c r="G59">
        <v>115.729</v>
      </c>
      <c r="H59">
        <v>8.1050000000000004</v>
      </c>
      <c r="J59">
        <f t="shared" si="6"/>
        <v>0.12000000000000455</v>
      </c>
      <c r="K59">
        <f t="shared" si="7"/>
        <v>3.9999999999995595E-3</v>
      </c>
      <c r="M59">
        <f t="shared" si="1"/>
        <v>4.6955297890655126E-2</v>
      </c>
      <c r="O59" t="s">
        <v>48</v>
      </c>
      <c r="P59">
        <v>206</v>
      </c>
      <c r="Q59">
        <v>198</v>
      </c>
      <c r="R59">
        <v>198</v>
      </c>
      <c r="S59">
        <v>4.1530711527737185E-2</v>
      </c>
    </row>
    <row r="60" spans="2:19" x14ac:dyDescent="0.2">
      <c r="B60" t="s">
        <v>93</v>
      </c>
      <c r="C60">
        <v>121.98699999999999</v>
      </c>
      <c r="D60">
        <v>8.1630000000000003</v>
      </c>
      <c r="F60" t="s">
        <v>93</v>
      </c>
      <c r="G60">
        <v>122.15</v>
      </c>
      <c r="H60">
        <v>8.1780000000000008</v>
      </c>
      <c r="J60">
        <f t="shared" si="6"/>
        <v>0.16300000000001091</v>
      </c>
      <c r="K60">
        <f t="shared" si="7"/>
        <v>1.5000000000000568E-2</v>
      </c>
      <c r="M60">
        <f t="shared" si="1"/>
        <v>6.5295390342661699E-2</v>
      </c>
      <c r="O60" t="s">
        <v>8</v>
      </c>
      <c r="P60">
        <v>207</v>
      </c>
      <c r="Q60" s="1">
        <v>199</v>
      </c>
    </row>
    <row r="61" spans="2:19" x14ac:dyDescent="0.2">
      <c r="B61" t="s">
        <v>94</v>
      </c>
      <c r="C61">
        <v>120.401</v>
      </c>
      <c r="D61">
        <v>8.0790000000000006</v>
      </c>
      <c r="F61" t="s">
        <v>94</v>
      </c>
      <c r="G61">
        <v>120.66200000000001</v>
      </c>
      <c r="H61">
        <v>8.0980000000000008</v>
      </c>
      <c r="J61">
        <f t="shared" si="6"/>
        <v>0.26100000000000989</v>
      </c>
      <c r="K61">
        <f t="shared" si="7"/>
        <v>1.9000000000000128E-2</v>
      </c>
      <c r="M61">
        <f t="shared" si="1"/>
        <v>0.10351517763111258</v>
      </c>
      <c r="O61" t="s">
        <v>58</v>
      </c>
      <c r="P61">
        <v>208</v>
      </c>
      <c r="Q61">
        <v>200</v>
      </c>
      <c r="R61">
        <v>200</v>
      </c>
      <c r="S61">
        <v>5.4486695623797606E-2</v>
      </c>
    </row>
    <row r="62" spans="2:19" x14ac:dyDescent="0.2">
      <c r="B62" t="s">
        <v>95</v>
      </c>
      <c r="C62">
        <v>123.01599999999999</v>
      </c>
      <c r="D62">
        <v>8.0879999999999992</v>
      </c>
      <c r="F62" t="s">
        <v>95</v>
      </c>
      <c r="G62">
        <v>123.22199999999999</v>
      </c>
      <c r="H62">
        <v>8.0809999999999995</v>
      </c>
      <c r="J62">
        <f t="shared" si="6"/>
        <v>0.20600000000000307</v>
      </c>
      <c r="K62">
        <f t="shared" si="7"/>
        <v>-6.9999999999996732E-3</v>
      </c>
      <c r="M62">
        <f t="shared" si="1"/>
        <v>8.0618062492224321E-2</v>
      </c>
      <c r="O62" t="s">
        <v>14</v>
      </c>
      <c r="P62">
        <v>209</v>
      </c>
      <c r="Q62">
        <v>201</v>
      </c>
      <c r="R62">
        <v>201</v>
      </c>
      <c r="S62">
        <v>3.5690334826110004E-2</v>
      </c>
    </row>
    <row r="63" spans="2:19" x14ac:dyDescent="0.2">
      <c r="B63" t="s">
        <v>96</v>
      </c>
      <c r="C63">
        <v>120.75</v>
      </c>
      <c r="D63">
        <v>8.23</v>
      </c>
      <c r="F63" t="s">
        <v>96</v>
      </c>
      <c r="G63">
        <v>120.88</v>
      </c>
      <c r="H63">
        <v>8.2360000000000007</v>
      </c>
      <c r="J63">
        <f t="shared" si="6"/>
        <v>0.12999999999999545</v>
      </c>
      <c r="K63">
        <f t="shared" si="7"/>
        <v>6.0000000000002274E-3</v>
      </c>
      <c r="M63">
        <f t="shared" si="1"/>
        <v>5.1037241304755322E-2</v>
      </c>
      <c r="O63" t="s">
        <v>79</v>
      </c>
      <c r="P63">
        <v>210</v>
      </c>
      <c r="Q63" s="1">
        <v>202</v>
      </c>
    </row>
    <row r="64" spans="2:19" x14ac:dyDescent="0.2">
      <c r="B64" t="s">
        <v>97</v>
      </c>
      <c r="C64">
        <v>121.413</v>
      </c>
      <c r="D64">
        <v>8.2639999999999993</v>
      </c>
      <c r="F64" t="s">
        <v>97</v>
      </c>
      <c r="G64">
        <v>121.47799999999999</v>
      </c>
      <c r="H64">
        <v>8.2710000000000008</v>
      </c>
      <c r="J64">
        <f t="shared" si="6"/>
        <v>6.4999999999997726E-2</v>
      </c>
      <c r="K64">
        <f t="shared" si="7"/>
        <v>7.0000000000014495E-3</v>
      </c>
      <c r="M64">
        <f t="shared" si="1"/>
        <v>2.6290682760247507E-2</v>
      </c>
      <c r="O64" t="s">
        <v>60</v>
      </c>
      <c r="P64">
        <v>211</v>
      </c>
      <c r="Q64">
        <v>203</v>
      </c>
      <c r="R64">
        <v>203</v>
      </c>
      <c r="S64">
        <v>6.866212929993197E-2</v>
      </c>
    </row>
    <row r="65" spans="2:19" x14ac:dyDescent="0.2">
      <c r="B65" t="s">
        <v>98</v>
      </c>
      <c r="C65">
        <v>120.73399999999999</v>
      </c>
      <c r="D65">
        <v>8.2550000000000008</v>
      </c>
      <c r="F65" t="s">
        <v>98</v>
      </c>
      <c r="G65">
        <v>120.77800000000001</v>
      </c>
      <c r="H65">
        <v>8.2509999999999994</v>
      </c>
      <c r="J65">
        <f t="shared" si="6"/>
        <v>4.4000000000011141E-2</v>
      </c>
      <c r="K65">
        <f t="shared" si="7"/>
        <v>-4.0000000000013358E-3</v>
      </c>
      <c r="M65">
        <f t="shared" si="1"/>
        <v>1.7614539448993827E-2</v>
      </c>
      <c r="O65" t="s">
        <v>60</v>
      </c>
      <c r="P65">
        <v>212</v>
      </c>
      <c r="Q65">
        <v>204</v>
      </c>
      <c r="R65">
        <v>204</v>
      </c>
      <c r="S65">
        <v>5.3458395037639911E-2</v>
      </c>
    </row>
    <row r="66" spans="2:19" x14ac:dyDescent="0.2">
      <c r="B66" t="s">
        <v>99</v>
      </c>
      <c r="C66">
        <v>118.581</v>
      </c>
      <c r="D66">
        <v>8.3680000000000003</v>
      </c>
      <c r="F66" t="s">
        <v>99</v>
      </c>
      <c r="G66">
        <v>118.533</v>
      </c>
      <c r="H66">
        <v>8.3729999999999993</v>
      </c>
      <c r="J66">
        <f t="shared" si="6"/>
        <v>-4.8000000000001819E-2</v>
      </c>
      <c r="K66">
        <f t="shared" si="7"/>
        <v>4.9999999999990052E-3</v>
      </c>
      <c r="M66">
        <f t="shared" si="1"/>
        <v>1.9370286523436267E-2</v>
      </c>
      <c r="O66" t="s">
        <v>100</v>
      </c>
      <c r="P66">
        <v>213</v>
      </c>
      <c r="Q66">
        <v>205</v>
      </c>
      <c r="R66">
        <v>205</v>
      </c>
      <c r="S66">
        <v>3.7611806656954079E-2</v>
      </c>
    </row>
    <row r="67" spans="2:19" x14ac:dyDescent="0.2">
      <c r="B67" t="s">
        <v>101</v>
      </c>
      <c r="C67">
        <v>121.09699999999999</v>
      </c>
      <c r="D67">
        <v>8.4060000000000006</v>
      </c>
      <c r="F67" t="s">
        <v>101</v>
      </c>
      <c r="G67">
        <v>121.15900000000001</v>
      </c>
      <c r="H67">
        <v>8.4209999999999994</v>
      </c>
      <c r="J67">
        <f t="shared" si="6"/>
        <v>6.2000000000011823E-2</v>
      </c>
      <c r="K67">
        <f t="shared" si="7"/>
        <v>1.4999999999998792E-2</v>
      </c>
      <c r="M67">
        <f t="shared" si="1"/>
        <v>2.844798762654727E-2</v>
      </c>
      <c r="O67" t="s">
        <v>60</v>
      </c>
      <c r="P67">
        <v>214</v>
      </c>
      <c r="Q67">
        <v>206</v>
      </c>
      <c r="R67">
        <v>206</v>
      </c>
      <c r="S67">
        <v>4.6955297890655126E-2</v>
      </c>
    </row>
    <row r="68" spans="2:19" x14ac:dyDescent="0.2">
      <c r="B68" t="s">
        <v>102</v>
      </c>
      <c r="C68">
        <v>119.819</v>
      </c>
      <c r="D68">
        <v>8.2579999999999991</v>
      </c>
      <c r="F68" t="s">
        <v>102</v>
      </c>
      <c r="G68">
        <v>119.864</v>
      </c>
      <c r="H68">
        <v>8.266</v>
      </c>
      <c r="J68">
        <f t="shared" si="6"/>
        <v>4.5000000000001705E-2</v>
      </c>
      <c r="K68">
        <f t="shared" si="7"/>
        <v>8.0000000000008953E-3</v>
      </c>
      <c r="M68">
        <f t="shared" si="1"/>
        <v>1.9282116066449702E-2</v>
      </c>
      <c r="O68" t="s">
        <v>8</v>
      </c>
      <c r="P68">
        <v>215</v>
      </c>
      <c r="Q68">
        <v>207</v>
      </c>
      <c r="R68">
        <v>207</v>
      </c>
      <c r="S68">
        <v>6.5295390342661699E-2</v>
      </c>
    </row>
    <row r="69" spans="2:19" x14ac:dyDescent="0.2">
      <c r="B69" t="s">
        <v>103</v>
      </c>
      <c r="C69">
        <v>121.688</v>
      </c>
      <c r="D69">
        <v>8.3450000000000006</v>
      </c>
      <c r="F69" t="s">
        <v>103</v>
      </c>
      <c r="G69">
        <v>121.812</v>
      </c>
      <c r="H69">
        <v>8.3460000000000001</v>
      </c>
      <c r="J69">
        <f t="shared" si="6"/>
        <v>0.12399999999999523</v>
      </c>
      <c r="K69">
        <f t="shared" si="7"/>
        <v>9.9999999999944578E-4</v>
      </c>
      <c r="M69">
        <f t="shared" ref="M69:M104" si="8">SQRT(0.152*J69^2+K69^2)</f>
        <v>4.8354441367880766E-2</v>
      </c>
      <c r="O69" t="s">
        <v>51</v>
      </c>
      <c r="P69">
        <v>216</v>
      </c>
      <c r="Q69">
        <v>208</v>
      </c>
      <c r="R69">
        <v>208</v>
      </c>
      <c r="S69">
        <v>0.10351517763111258</v>
      </c>
    </row>
    <row r="70" spans="2:19" x14ac:dyDescent="0.2">
      <c r="B70" t="s">
        <v>104</v>
      </c>
      <c r="C70">
        <v>122.97699999999999</v>
      </c>
      <c r="D70">
        <v>8.3940000000000001</v>
      </c>
      <c r="F70" t="s">
        <v>104</v>
      </c>
      <c r="G70">
        <v>123.11</v>
      </c>
      <c r="H70">
        <v>8.4079999999999995</v>
      </c>
      <c r="J70">
        <f t="shared" si="6"/>
        <v>0.13300000000000978</v>
      </c>
      <c r="K70">
        <f t="shared" si="7"/>
        <v>1.3999999999999346E-2</v>
      </c>
      <c r="M70">
        <f t="shared" si="8"/>
        <v>5.3709663934904464E-2</v>
      </c>
      <c r="O70" t="s">
        <v>51</v>
      </c>
      <c r="P70">
        <v>217</v>
      </c>
      <c r="Q70">
        <v>209</v>
      </c>
      <c r="R70">
        <v>209</v>
      </c>
      <c r="S70">
        <v>8.0618062492224321E-2</v>
      </c>
    </row>
    <row r="71" spans="2:19" x14ac:dyDescent="0.2">
      <c r="B71" t="s">
        <v>105</v>
      </c>
      <c r="C71">
        <v>119.883</v>
      </c>
      <c r="D71">
        <v>8.3829999999999991</v>
      </c>
      <c r="F71" t="s">
        <v>105</v>
      </c>
      <c r="G71">
        <v>119.895</v>
      </c>
      <c r="H71">
        <v>8.3960000000000008</v>
      </c>
      <c r="J71">
        <f t="shared" si="6"/>
        <v>1.2000000000000455E-2</v>
      </c>
      <c r="K71">
        <f t="shared" si="7"/>
        <v>1.3000000000001677E-2</v>
      </c>
      <c r="M71">
        <f t="shared" si="8"/>
        <v>1.3816222349109951E-2</v>
      </c>
      <c r="O71" t="s">
        <v>60</v>
      </c>
      <c r="P71">
        <v>219</v>
      </c>
      <c r="Q71">
        <v>210</v>
      </c>
      <c r="R71">
        <v>210</v>
      </c>
      <c r="S71">
        <v>5.1037241304755322E-2</v>
      </c>
    </row>
    <row r="72" spans="2:19" x14ac:dyDescent="0.2">
      <c r="B72" t="s">
        <v>106</v>
      </c>
      <c r="C72">
        <v>123.16</v>
      </c>
      <c r="D72">
        <v>8.1549999999999994</v>
      </c>
      <c r="F72" t="s">
        <v>106</v>
      </c>
      <c r="G72">
        <v>123.169</v>
      </c>
      <c r="H72">
        <v>8.1590000000000007</v>
      </c>
      <c r="J72">
        <f t="shared" si="6"/>
        <v>9.0000000000003411E-3</v>
      </c>
      <c r="K72">
        <f t="shared" si="7"/>
        <v>4.0000000000013358E-3</v>
      </c>
      <c r="M72">
        <f t="shared" si="8"/>
        <v>5.320902179143272E-3</v>
      </c>
      <c r="O72" t="s">
        <v>14</v>
      </c>
      <c r="P72">
        <v>220</v>
      </c>
      <c r="Q72">
        <v>211</v>
      </c>
      <c r="R72">
        <v>211</v>
      </c>
      <c r="S72">
        <v>2.6290682760247507E-2</v>
      </c>
    </row>
    <row r="73" spans="2:19" x14ac:dyDescent="0.2">
      <c r="B73" t="s">
        <v>107</v>
      </c>
      <c r="C73">
        <v>120.437</v>
      </c>
      <c r="D73">
        <v>8.3320000000000007</v>
      </c>
      <c r="F73" t="s">
        <v>107</v>
      </c>
      <c r="G73">
        <v>120.568</v>
      </c>
      <c r="H73">
        <v>8.3350000000000009</v>
      </c>
      <c r="J73">
        <f t="shared" si="6"/>
        <v>0.13100000000000023</v>
      </c>
      <c r="K73">
        <f t="shared" si="7"/>
        <v>3.0000000000001137E-3</v>
      </c>
      <c r="M73">
        <f t="shared" si="8"/>
        <v>5.116123532519528E-2</v>
      </c>
      <c r="O73" t="s">
        <v>18</v>
      </c>
      <c r="P73">
        <v>221</v>
      </c>
      <c r="Q73">
        <v>212</v>
      </c>
      <c r="R73">
        <v>212</v>
      </c>
      <c r="S73">
        <v>1.7614539448993827E-2</v>
      </c>
    </row>
    <row r="74" spans="2:19" x14ac:dyDescent="0.2">
      <c r="B74" t="s">
        <v>108</v>
      </c>
      <c r="C74">
        <v>112.53999999999999</v>
      </c>
      <c r="D74">
        <v>7.9710000000000001</v>
      </c>
      <c r="F74" t="s">
        <v>108</v>
      </c>
      <c r="G74">
        <v>112.837</v>
      </c>
      <c r="H74">
        <v>7.976</v>
      </c>
      <c r="J74">
        <f t="shared" si="6"/>
        <v>0.29700000000001125</v>
      </c>
      <c r="K74">
        <f t="shared" si="7"/>
        <v>4.9999999999998934E-3</v>
      </c>
      <c r="M74">
        <f t="shared" si="8"/>
        <v>0.11589981880918113</v>
      </c>
      <c r="O74" t="s">
        <v>48</v>
      </c>
      <c r="P74">
        <v>222</v>
      </c>
      <c r="Q74">
        <v>213</v>
      </c>
      <c r="R74">
        <v>213</v>
      </c>
      <c r="S74">
        <v>1.9370286523436267E-2</v>
      </c>
    </row>
    <row r="75" spans="2:19" x14ac:dyDescent="0.2">
      <c r="B75" t="s">
        <v>109</v>
      </c>
      <c r="C75">
        <v>110.631</v>
      </c>
      <c r="D75">
        <v>8.3040000000000003</v>
      </c>
      <c r="F75" t="s">
        <v>109</v>
      </c>
      <c r="G75">
        <v>110.605</v>
      </c>
      <c r="H75">
        <v>8.3160000000000007</v>
      </c>
      <c r="J75">
        <f t="shared" si="6"/>
        <v>-2.5999999999996248E-2</v>
      </c>
      <c r="K75">
        <f t="shared" si="7"/>
        <v>1.2000000000000455E-2</v>
      </c>
      <c r="M75">
        <f t="shared" si="8"/>
        <v>1.5708341732976822E-2</v>
      </c>
      <c r="O75" t="s">
        <v>16</v>
      </c>
      <c r="P75">
        <v>223</v>
      </c>
      <c r="Q75">
        <v>214</v>
      </c>
      <c r="R75">
        <v>214</v>
      </c>
      <c r="S75">
        <v>2.844798762654727E-2</v>
      </c>
    </row>
    <row r="76" spans="2:19" x14ac:dyDescent="0.2">
      <c r="B76" t="s">
        <v>110</v>
      </c>
      <c r="C76">
        <v>121.44799999999999</v>
      </c>
      <c r="D76">
        <v>7.968</v>
      </c>
      <c r="F76" t="s">
        <v>110</v>
      </c>
      <c r="G76">
        <v>121.47199999999999</v>
      </c>
      <c r="H76">
        <v>7.9669999999999996</v>
      </c>
      <c r="J76">
        <f t="shared" si="6"/>
        <v>2.4000000000000909E-2</v>
      </c>
      <c r="K76">
        <f t="shared" si="7"/>
        <v>-1.000000000000334E-3</v>
      </c>
      <c r="M76">
        <f t="shared" si="8"/>
        <v>9.4102072240736176E-3</v>
      </c>
      <c r="O76" t="s">
        <v>14</v>
      </c>
      <c r="P76">
        <v>224</v>
      </c>
      <c r="Q76">
        <v>215</v>
      </c>
      <c r="R76">
        <v>215</v>
      </c>
      <c r="S76">
        <v>1.9282116066449702E-2</v>
      </c>
    </row>
    <row r="77" spans="2:19" x14ac:dyDescent="0.2">
      <c r="B77" t="s">
        <v>111</v>
      </c>
      <c r="C77">
        <v>119.691</v>
      </c>
      <c r="D77">
        <v>8.173</v>
      </c>
      <c r="F77" t="s">
        <v>111</v>
      </c>
      <c r="G77">
        <v>119.73399999999999</v>
      </c>
      <c r="H77">
        <v>8.1539999999999999</v>
      </c>
      <c r="J77">
        <f t="shared" si="6"/>
        <v>4.2999999999992156E-2</v>
      </c>
      <c r="K77">
        <f t="shared" si="7"/>
        <v>-1.9000000000000128E-2</v>
      </c>
      <c r="M77">
        <f t="shared" si="8"/>
        <v>2.5338666105379389E-2</v>
      </c>
      <c r="O77" t="s">
        <v>42</v>
      </c>
      <c r="P77">
        <v>225</v>
      </c>
      <c r="Q77">
        <v>216</v>
      </c>
      <c r="R77">
        <v>216</v>
      </c>
      <c r="S77">
        <v>4.8354441367880766E-2</v>
      </c>
    </row>
    <row r="78" spans="2:19" x14ac:dyDescent="0.2">
      <c r="B78" t="s">
        <v>112</v>
      </c>
      <c r="C78">
        <v>116.789</v>
      </c>
      <c r="D78">
        <v>8.0739999999999998</v>
      </c>
      <c r="F78" t="s">
        <v>112</v>
      </c>
      <c r="G78">
        <v>116.83499999999999</v>
      </c>
      <c r="H78">
        <v>8.0510000000000002</v>
      </c>
      <c r="J78">
        <f t="shared" ref="J78:J104" si="9">G78-C78</f>
        <v>4.5999999999992269E-2</v>
      </c>
      <c r="K78">
        <f t="shared" ref="K78:K104" si="10">H78-D78</f>
        <v>-2.2999999999999687E-2</v>
      </c>
      <c r="M78">
        <f t="shared" si="8"/>
        <v>2.916559617082904E-2</v>
      </c>
      <c r="O78" t="s">
        <v>27</v>
      </c>
      <c r="P78">
        <v>226</v>
      </c>
      <c r="Q78">
        <v>217</v>
      </c>
      <c r="R78">
        <v>217</v>
      </c>
      <c r="S78">
        <v>5.3709663934904464E-2</v>
      </c>
    </row>
    <row r="79" spans="2:19" x14ac:dyDescent="0.2">
      <c r="B79" t="s">
        <v>113</v>
      </c>
      <c r="C79">
        <v>123.229</v>
      </c>
      <c r="D79">
        <v>8.2530000000000001</v>
      </c>
      <c r="F79" t="s">
        <v>113</v>
      </c>
      <c r="G79">
        <v>123.258</v>
      </c>
      <c r="H79">
        <v>8.24</v>
      </c>
      <c r="J79">
        <f t="shared" si="9"/>
        <v>2.8999999999996362E-2</v>
      </c>
      <c r="K79">
        <f t="shared" si="10"/>
        <v>-1.2999999999999901E-2</v>
      </c>
      <c r="M79">
        <f t="shared" si="8"/>
        <v>1.7228813075774122E-2</v>
      </c>
      <c r="O79" t="s">
        <v>18</v>
      </c>
      <c r="P79">
        <v>227</v>
      </c>
      <c r="Q79" s="1">
        <v>218</v>
      </c>
    </row>
    <row r="80" spans="2:19" x14ac:dyDescent="0.2">
      <c r="B80" t="s">
        <v>114</v>
      </c>
      <c r="C80">
        <v>121.95099999999999</v>
      </c>
      <c r="D80">
        <v>8.2219999999999995</v>
      </c>
      <c r="F80" t="s">
        <v>114</v>
      </c>
      <c r="G80">
        <v>122.07000000000001</v>
      </c>
      <c r="H80">
        <v>8.2289999999999992</v>
      </c>
      <c r="J80">
        <f t="shared" si="9"/>
        <v>0.11900000000001398</v>
      </c>
      <c r="K80">
        <f t="shared" si="10"/>
        <v>6.9999999999996732E-3</v>
      </c>
      <c r="M80">
        <f t="shared" si="8"/>
        <v>4.6919846547068982E-2</v>
      </c>
      <c r="O80" t="s">
        <v>11</v>
      </c>
      <c r="P80">
        <v>228</v>
      </c>
      <c r="Q80">
        <v>219</v>
      </c>
      <c r="R80">
        <v>219</v>
      </c>
      <c r="S80">
        <v>1.3816222349109951E-2</v>
      </c>
    </row>
    <row r="81" spans="2:19" x14ac:dyDescent="0.2">
      <c r="B81" t="s">
        <v>115</v>
      </c>
      <c r="C81">
        <v>125.267</v>
      </c>
      <c r="D81">
        <v>8.2620000000000005</v>
      </c>
      <c r="F81" t="s">
        <v>115</v>
      </c>
      <c r="G81">
        <v>125.37</v>
      </c>
      <c r="H81">
        <v>8.2720000000000002</v>
      </c>
      <c r="J81">
        <f t="shared" si="9"/>
        <v>0.10300000000000864</v>
      </c>
      <c r="K81">
        <f t="shared" si="10"/>
        <v>9.9999999999997868E-3</v>
      </c>
      <c r="M81">
        <f t="shared" si="8"/>
        <v>4.1383184991011339E-2</v>
      </c>
      <c r="O81" t="s">
        <v>69</v>
      </c>
      <c r="P81">
        <v>229</v>
      </c>
      <c r="Q81">
        <v>220</v>
      </c>
      <c r="R81">
        <v>220</v>
      </c>
      <c r="S81">
        <v>5.320902179143272E-3</v>
      </c>
    </row>
    <row r="82" spans="2:19" x14ac:dyDescent="0.2">
      <c r="B82" t="s">
        <v>116</v>
      </c>
      <c r="C82">
        <v>123.16</v>
      </c>
      <c r="D82">
        <v>8.1549999999999994</v>
      </c>
      <c r="F82" t="s">
        <v>116</v>
      </c>
      <c r="G82">
        <v>123.282</v>
      </c>
      <c r="H82">
        <v>8.1690000000000005</v>
      </c>
      <c r="J82">
        <f t="shared" si="9"/>
        <v>0.12199999999999989</v>
      </c>
      <c r="K82">
        <f t="shared" si="10"/>
        <v>1.4000000000001123E-2</v>
      </c>
      <c r="M82">
        <f t="shared" si="8"/>
        <v>4.9581932193088513E-2</v>
      </c>
      <c r="O82" t="s">
        <v>69</v>
      </c>
      <c r="P82">
        <v>230</v>
      </c>
      <c r="Q82">
        <v>221</v>
      </c>
      <c r="R82">
        <v>221</v>
      </c>
      <c r="S82">
        <v>5.116123532519528E-2</v>
      </c>
    </row>
    <row r="83" spans="2:19" x14ac:dyDescent="0.2">
      <c r="B83" t="s">
        <v>117</v>
      </c>
      <c r="C83">
        <v>120.755</v>
      </c>
      <c r="D83">
        <v>8.2560000000000002</v>
      </c>
      <c r="F83" t="s">
        <v>117</v>
      </c>
      <c r="G83">
        <v>120.83499999999999</v>
      </c>
      <c r="H83">
        <v>8.2710000000000008</v>
      </c>
      <c r="J83">
        <f t="shared" si="9"/>
        <v>7.9999999999998295E-2</v>
      </c>
      <c r="K83">
        <f t="shared" si="10"/>
        <v>1.5000000000000568E-2</v>
      </c>
      <c r="M83">
        <f t="shared" si="8"/>
        <v>3.4609247319177215E-2</v>
      </c>
      <c r="O83" t="s">
        <v>18</v>
      </c>
      <c r="P83">
        <v>232</v>
      </c>
      <c r="Q83">
        <v>222</v>
      </c>
      <c r="R83">
        <v>222</v>
      </c>
      <c r="S83">
        <v>0.11589981880918113</v>
      </c>
    </row>
    <row r="84" spans="2:19" x14ac:dyDescent="0.2">
      <c r="B84" t="s">
        <v>118</v>
      </c>
      <c r="C84">
        <v>117.08</v>
      </c>
      <c r="D84">
        <v>8.3420000000000005</v>
      </c>
      <c r="F84" t="s">
        <v>118</v>
      </c>
      <c r="G84">
        <v>117.30800000000001</v>
      </c>
      <c r="H84">
        <v>8.3800000000000008</v>
      </c>
      <c r="J84">
        <f t="shared" si="9"/>
        <v>0.22800000000000864</v>
      </c>
      <c r="K84">
        <f t="shared" si="10"/>
        <v>3.8000000000000256E-2</v>
      </c>
      <c r="M84">
        <f t="shared" si="8"/>
        <v>9.66724779862429E-2</v>
      </c>
      <c r="O84" t="s">
        <v>27</v>
      </c>
      <c r="P84">
        <v>233</v>
      </c>
      <c r="Q84">
        <v>223</v>
      </c>
      <c r="R84">
        <v>223</v>
      </c>
      <c r="S84">
        <v>1.5708341732976822E-2</v>
      </c>
    </row>
    <row r="85" spans="2:19" x14ac:dyDescent="0.2">
      <c r="B85" t="s">
        <v>119</v>
      </c>
      <c r="C85">
        <v>122.11399999999999</v>
      </c>
      <c r="D85">
        <v>8.3620000000000001</v>
      </c>
      <c r="F85" t="s">
        <v>119</v>
      </c>
      <c r="G85">
        <v>122.074</v>
      </c>
      <c r="H85">
        <v>8.3699999999999992</v>
      </c>
      <c r="J85">
        <f t="shared" si="9"/>
        <v>-3.9999999999992042E-2</v>
      </c>
      <c r="K85">
        <f t="shared" si="10"/>
        <v>7.9999999999991189E-3</v>
      </c>
      <c r="M85">
        <f t="shared" si="8"/>
        <v>1.7527121840162151E-2</v>
      </c>
      <c r="O85" t="s">
        <v>60</v>
      </c>
      <c r="P85">
        <v>234</v>
      </c>
      <c r="Q85">
        <v>224</v>
      </c>
      <c r="R85">
        <v>224</v>
      </c>
      <c r="S85">
        <v>9.4102072240736176E-3</v>
      </c>
    </row>
    <row r="86" spans="2:19" x14ac:dyDescent="0.2">
      <c r="B86" t="s">
        <v>120</v>
      </c>
      <c r="C86">
        <v>120.505</v>
      </c>
      <c r="D86">
        <v>8.2639999999999993</v>
      </c>
      <c r="F86" t="s">
        <v>120</v>
      </c>
      <c r="G86">
        <v>120.30500000000001</v>
      </c>
      <c r="H86">
        <v>8.2569999999999997</v>
      </c>
      <c r="J86">
        <f t="shared" si="9"/>
        <v>-0.19999999999998863</v>
      </c>
      <c r="K86">
        <f t="shared" si="10"/>
        <v>-6.9999999999996732E-3</v>
      </c>
      <c r="M86">
        <f t="shared" si="8"/>
        <v>7.8287930104194894E-2</v>
      </c>
      <c r="O86" t="s">
        <v>60</v>
      </c>
      <c r="P86">
        <v>235</v>
      </c>
      <c r="Q86">
        <v>225</v>
      </c>
      <c r="R86">
        <v>225</v>
      </c>
      <c r="S86">
        <v>2.5338666105379389E-2</v>
      </c>
    </row>
    <row r="87" spans="2:19" x14ac:dyDescent="0.2">
      <c r="B87" t="s">
        <v>121</v>
      </c>
      <c r="C87">
        <v>113.887</v>
      </c>
      <c r="D87">
        <v>8.1359999999999992</v>
      </c>
      <c r="F87" t="s">
        <v>121</v>
      </c>
      <c r="G87">
        <v>113.943</v>
      </c>
      <c r="H87">
        <v>8.1189999999999998</v>
      </c>
      <c r="J87">
        <f t="shared" si="9"/>
        <v>5.5999999999997385E-2</v>
      </c>
      <c r="K87">
        <f t="shared" si="10"/>
        <v>-1.699999999999946E-2</v>
      </c>
      <c r="M87">
        <f t="shared" si="8"/>
        <v>2.76707788108672E-2</v>
      </c>
      <c r="O87" t="s">
        <v>48</v>
      </c>
      <c r="P87">
        <v>236</v>
      </c>
      <c r="Q87">
        <v>226</v>
      </c>
      <c r="R87">
        <v>226</v>
      </c>
      <c r="S87">
        <v>2.916559617082904E-2</v>
      </c>
    </row>
    <row r="88" spans="2:19" x14ac:dyDescent="0.2">
      <c r="B88" t="s">
        <v>122</v>
      </c>
      <c r="C88">
        <v>118.22799999999999</v>
      </c>
      <c r="D88">
        <v>8.3670000000000009</v>
      </c>
      <c r="F88" t="s">
        <v>122</v>
      </c>
      <c r="G88">
        <v>118.28100000000001</v>
      </c>
      <c r="H88">
        <v>8.375</v>
      </c>
      <c r="J88">
        <f t="shared" si="9"/>
        <v>5.3000000000011482E-2</v>
      </c>
      <c r="K88">
        <f t="shared" si="10"/>
        <v>7.9999999999991189E-3</v>
      </c>
      <c r="M88">
        <f t="shared" si="8"/>
        <v>2.2157797724507076E-2</v>
      </c>
      <c r="O88" t="s">
        <v>27</v>
      </c>
      <c r="P88">
        <v>237</v>
      </c>
      <c r="Q88">
        <v>227</v>
      </c>
      <c r="R88">
        <v>227</v>
      </c>
      <c r="S88">
        <v>1.7228813075774122E-2</v>
      </c>
    </row>
    <row r="89" spans="2:19" x14ac:dyDescent="0.2">
      <c r="B89" t="s">
        <v>123</v>
      </c>
      <c r="C89">
        <v>122.61699999999999</v>
      </c>
      <c r="D89">
        <v>8.4009999999999998</v>
      </c>
      <c r="F89" t="s">
        <v>123</v>
      </c>
      <c r="G89">
        <v>122.69200000000001</v>
      </c>
      <c r="H89">
        <v>8.4039999999999999</v>
      </c>
      <c r="J89">
        <f t="shared" si="9"/>
        <v>7.5000000000017053E-2</v>
      </c>
      <c r="K89">
        <f t="shared" si="10"/>
        <v>3.0000000000001137E-3</v>
      </c>
      <c r="M89">
        <f t="shared" si="8"/>
        <v>2.9393876913404761E-2</v>
      </c>
      <c r="O89" t="s">
        <v>60</v>
      </c>
      <c r="P89">
        <v>238</v>
      </c>
      <c r="Q89">
        <v>228</v>
      </c>
      <c r="R89">
        <v>228</v>
      </c>
      <c r="S89">
        <v>4.6919846547068982E-2</v>
      </c>
    </row>
    <row r="90" spans="2:19" x14ac:dyDescent="0.2">
      <c r="B90" t="s">
        <v>124</v>
      </c>
      <c r="C90">
        <v>120.25</v>
      </c>
      <c r="D90">
        <v>8.1869999999999994</v>
      </c>
      <c r="F90" t="s">
        <v>124</v>
      </c>
      <c r="G90">
        <v>120.375</v>
      </c>
      <c r="H90">
        <v>8.1959999999999997</v>
      </c>
      <c r="J90">
        <f t="shared" si="9"/>
        <v>0.125</v>
      </c>
      <c r="K90">
        <f t="shared" si="10"/>
        <v>9.0000000000003411E-3</v>
      </c>
      <c r="M90">
        <f t="shared" si="8"/>
        <v>4.955804677345553E-2</v>
      </c>
      <c r="O90" t="s">
        <v>60</v>
      </c>
      <c r="P90">
        <v>239</v>
      </c>
      <c r="Q90">
        <v>229</v>
      </c>
      <c r="R90">
        <v>229</v>
      </c>
      <c r="S90">
        <v>4.1383184991011339E-2</v>
      </c>
    </row>
    <row r="91" spans="2:19" x14ac:dyDescent="0.2">
      <c r="B91" t="s">
        <v>125</v>
      </c>
      <c r="C91">
        <v>120.25</v>
      </c>
      <c r="D91">
        <v>8.1869999999999994</v>
      </c>
      <c r="F91" t="s">
        <v>125</v>
      </c>
      <c r="G91">
        <v>120.375</v>
      </c>
      <c r="H91">
        <v>8.1959999999999997</v>
      </c>
      <c r="J91">
        <f t="shared" si="9"/>
        <v>0.125</v>
      </c>
      <c r="K91">
        <f t="shared" si="10"/>
        <v>9.0000000000003411E-3</v>
      </c>
      <c r="M91">
        <f t="shared" si="8"/>
        <v>4.955804677345553E-2</v>
      </c>
      <c r="O91" t="s">
        <v>60</v>
      </c>
      <c r="P91">
        <v>240</v>
      </c>
      <c r="Q91">
        <v>230</v>
      </c>
      <c r="R91">
        <v>230</v>
      </c>
      <c r="S91">
        <v>4.9581932193088513E-2</v>
      </c>
    </row>
    <row r="92" spans="2:19" x14ac:dyDescent="0.2">
      <c r="B92" t="s">
        <v>126</v>
      </c>
      <c r="C92">
        <v>119.762</v>
      </c>
      <c r="D92">
        <v>8.0540000000000003</v>
      </c>
      <c r="F92" t="s">
        <v>126</v>
      </c>
      <c r="G92">
        <v>120.32000000000001</v>
      </c>
      <c r="H92">
        <v>8.06</v>
      </c>
      <c r="J92">
        <f t="shared" si="9"/>
        <v>0.55800000000000693</v>
      </c>
      <c r="K92">
        <f t="shared" si="10"/>
        <v>6.0000000000002274E-3</v>
      </c>
      <c r="M92">
        <f t="shared" si="8"/>
        <v>0.2176311742375186</v>
      </c>
      <c r="O92" t="s">
        <v>58</v>
      </c>
      <c r="P92">
        <v>241</v>
      </c>
      <c r="Q92">
        <v>231</v>
      </c>
    </row>
    <row r="93" spans="2:19" x14ac:dyDescent="0.2">
      <c r="B93" t="s">
        <v>127</v>
      </c>
      <c r="C93">
        <v>121.691</v>
      </c>
      <c r="D93">
        <v>8.1189999999999998</v>
      </c>
      <c r="F93" t="s">
        <v>127</v>
      </c>
      <c r="G93">
        <v>122.69</v>
      </c>
      <c r="H93">
        <v>8.0820000000000007</v>
      </c>
      <c r="J93">
        <f t="shared" si="9"/>
        <v>0.99899999999999523</v>
      </c>
      <c r="K93">
        <f t="shared" si="10"/>
        <v>-3.6999999999999034E-2</v>
      </c>
      <c r="M93">
        <f t="shared" si="8"/>
        <v>0.39123541761962</v>
      </c>
      <c r="O93" t="s">
        <v>79</v>
      </c>
      <c r="P93">
        <v>242</v>
      </c>
      <c r="Q93">
        <v>232</v>
      </c>
      <c r="R93">
        <v>232</v>
      </c>
      <c r="S93">
        <v>3.4609247319177215E-2</v>
      </c>
    </row>
    <row r="94" spans="2:19" x14ac:dyDescent="0.2">
      <c r="B94" t="s">
        <v>128</v>
      </c>
      <c r="C94">
        <v>122.74499999999999</v>
      </c>
      <c r="D94">
        <v>8.3309999999999995</v>
      </c>
      <c r="F94" t="s">
        <v>128</v>
      </c>
      <c r="G94">
        <v>122.758</v>
      </c>
      <c r="H94">
        <v>8.3119999999999994</v>
      </c>
      <c r="J94">
        <f t="shared" si="9"/>
        <v>1.300000000000523E-2</v>
      </c>
      <c r="K94">
        <f t="shared" si="10"/>
        <v>-1.9000000000000128E-2</v>
      </c>
      <c r="M94">
        <f t="shared" si="8"/>
        <v>1.9664384048325174E-2</v>
      </c>
      <c r="O94" t="s">
        <v>51</v>
      </c>
      <c r="P94">
        <v>243</v>
      </c>
      <c r="Q94">
        <v>233</v>
      </c>
      <c r="R94">
        <v>233</v>
      </c>
      <c r="S94">
        <v>9.66724779862429E-2</v>
      </c>
    </row>
    <row r="95" spans="2:19" x14ac:dyDescent="0.2">
      <c r="B95" t="s">
        <v>129</v>
      </c>
      <c r="C95">
        <v>122.28699999999999</v>
      </c>
      <c r="D95">
        <v>8.4920000000000009</v>
      </c>
      <c r="F95" t="s">
        <v>129</v>
      </c>
      <c r="G95">
        <v>122.577</v>
      </c>
      <c r="H95">
        <v>8.4930000000000003</v>
      </c>
      <c r="J95">
        <f t="shared" si="9"/>
        <v>0.29000000000000625</v>
      </c>
      <c r="K95">
        <f t="shared" si="10"/>
        <v>9.9999999999944578E-4</v>
      </c>
      <c r="M95">
        <f t="shared" si="8"/>
        <v>0.11306723663378597</v>
      </c>
      <c r="O95" t="s">
        <v>51</v>
      </c>
      <c r="P95">
        <v>244</v>
      </c>
      <c r="Q95">
        <v>234</v>
      </c>
      <c r="R95">
        <v>234</v>
      </c>
      <c r="S95">
        <v>1.7527121840162151E-2</v>
      </c>
    </row>
    <row r="96" spans="2:19" x14ac:dyDescent="0.2">
      <c r="B96" t="s">
        <v>130</v>
      </c>
      <c r="C96">
        <v>110.306</v>
      </c>
      <c r="D96">
        <v>8.51</v>
      </c>
      <c r="F96" t="s">
        <v>130</v>
      </c>
      <c r="G96">
        <v>110.455</v>
      </c>
      <c r="H96">
        <v>8.52</v>
      </c>
      <c r="J96">
        <f t="shared" si="9"/>
        <v>0.14900000000000091</v>
      </c>
      <c r="K96">
        <f t="shared" si="10"/>
        <v>9.9999999999997868E-3</v>
      </c>
      <c r="M96">
        <f t="shared" si="8"/>
        <v>5.8945330603874274E-2</v>
      </c>
      <c r="O96" t="s">
        <v>16</v>
      </c>
      <c r="P96">
        <v>245</v>
      </c>
      <c r="Q96">
        <v>235</v>
      </c>
      <c r="R96">
        <v>235</v>
      </c>
      <c r="S96">
        <v>7.8287930104194894E-2</v>
      </c>
    </row>
    <row r="97" spans="2:19" x14ac:dyDescent="0.2">
      <c r="B97" t="s">
        <v>131</v>
      </c>
      <c r="C97">
        <v>108.85299999999999</v>
      </c>
      <c r="D97">
        <v>8.3140000000000001</v>
      </c>
      <c r="F97" t="s">
        <v>131</v>
      </c>
      <c r="G97">
        <v>108.92100000000001</v>
      </c>
      <c r="H97">
        <v>8.3160000000000007</v>
      </c>
      <c r="J97">
        <f t="shared" si="9"/>
        <v>6.8000000000012051E-2</v>
      </c>
      <c r="K97">
        <f t="shared" si="10"/>
        <v>2.0000000000006679E-3</v>
      </c>
      <c r="M97">
        <f t="shared" si="8"/>
        <v>2.6586613172802809E-2</v>
      </c>
      <c r="O97" t="s">
        <v>16</v>
      </c>
      <c r="P97">
        <v>246</v>
      </c>
      <c r="Q97">
        <v>236</v>
      </c>
      <c r="R97">
        <v>236</v>
      </c>
      <c r="S97">
        <v>2.76707788108672E-2</v>
      </c>
    </row>
    <row r="98" spans="2:19" x14ac:dyDescent="0.2">
      <c r="B98" t="s">
        <v>132</v>
      </c>
      <c r="C98">
        <v>120.514</v>
      </c>
      <c r="D98">
        <v>8.468</v>
      </c>
      <c r="F98" t="s">
        <v>132</v>
      </c>
      <c r="G98">
        <v>120.547</v>
      </c>
      <c r="H98">
        <v>8.4499999999999993</v>
      </c>
      <c r="J98">
        <f t="shared" si="9"/>
        <v>3.3000000000001251E-2</v>
      </c>
      <c r="K98">
        <f t="shared" si="10"/>
        <v>-1.8000000000000682E-2</v>
      </c>
      <c r="M98">
        <f t="shared" si="8"/>
        <v>2.2125279659250346E-2</v>
      </c>
      <c r="O98" t="s">
        <v>51</v>
      </c>
      <c r="P98">
        <v>247</v>
      </c>
      <c r="Q98">
        <v>237</v>
      </c>
      <c r="R98">
        <v>237</v>
      </c>
      <c r="S98">
        <v>2.2157797724507076E-2</v>
      </c>
    </row>
    <row r="99" spans="2:19" x14ac:dyDescent="0.2">
      <c r="B99" t="s">
        <v>133</v>
      </c>
      <c r="C99">
        <v>121.67099999999999</v>
      </c>
      <c r="D99">
        <v>8.5709999999999997</v>
      </c>
      <c r="F99" t="s">
        <v>133</v>
      </c>
      <c r="G99">
        <v>121.938</v>
      </c>
      <c r="H99">
        <v>8.5549999999999997</v>
      </c>
      <c r="J99">
        <f t="shared" si="9"/>
        <v>0.26700000000001012</v>
      </c>
      <c r="K99">
        <f t="shared" si="10"/>
        <v>-1.6000000000000014E-2</v>
      </c>
      <c r="M99">
        <f t="shared" si="8"/>
        <v>0.1053182225448228</v>
      </c>
      <c r="O99" t="s">
        <v>51</v>
      </c>
      <c r="P99">
        <v>248</v>
      </c>
      <c r="Q99">
        <v>238</v>
      </c>
      <c r="R99">
        <v>238</v>
      </c>
      <c r="S99">
        <v>2.9393876913404761E-2</v>
      </c>
    </row>
    <row r="100" spans="2:19" x14ac:dyDescent="0.2">
      <c r="B100" t="s">
        <v>134</v>
      </c>
      <c r="C100">
        <v>121.589</v>
      </c>
      <c r="D100">
        <v>8.3650000000000002</v>
      </c>
      <c r="F100" t="s">
        <v>134</v>
      </c>
      <c r="G100">
        <v>121.792</v>
      </c>
      <c r="H100">
        <v>8.3949999999999996</v>
      </c>
      <c r="J100">
        <f t="shared" si="9"/>
        <v>0.20300000000000296</v>
      </c>
      <c r="K100">
        <f t="shared" si="10"/>
        <v>2.9999999999999361E-2</v>
      </c>
      <c r="M100">
        <f t="shared" si="8"/>
        <v>8.4639045363237311E-2</v>
      </c>
      <c r="O100" t="s">
        <v>60</v>
      </c>
      <c r="P100">
        <v>249</v>
      </c>
      <c r="Q100">
        <v>239</v>
      </c>
      <c r="R100">
        <v>239</v>
      </c>
      <c r="S100">
        <v>4.955804677345553E-2</v>
      </c>
    </row>
    <row r="101" spans="2:19" x14ac:dyDescent="0.2">
      <c r="B101" t="s">
        <v>135</v>
      </c>
      <c r="C101">
        <v>109.702</v>
      </c>
      <c r="D101">
        <v>8.3819999999999997</v>
      </c>
      <c r="F101" t="s">
        <v>135</v>
      </c>
      <c r="G101">
        <v>109.887</v>
      </c>
      <c r="H101">
        <v>8.3979999999999997</v>
      </c>
      <c r="J101">
        <f t="shared" si="9"/>
        <v>0.18500000000000227</v>
      </c>
      <c r="K101">
        <f t="shared" si="10"/>
        <v>1.6000000000000014E-2</v>
      </c>
      <c r="M101">
        <f t="shared" si="8"/>
        <v>7.3879631834492296E-2</v>
      </c>
      <c r="O101" t="s">
        <v>16</v>
      </c>
      <c r="P101">
        <v>250</v>
      </c>
      <c r="Q101">
        <v>240</v>
      </c>
      <c r="R101">
        <v>240</v>
      </c>
      <c r="S101">
        <v>4.955804677345553E-2</v>
      </c>
    </row>
    <row r="102" spans="2:19" x14ac:dyDescent="0.2">
      <c r="B102" t="s">
        <v>136</v>
      </c>
      <c r="C102">
        <v>108.92</v>
      </c>
      <c r="D102">
        <v>8.3249999999999993</v>
      </c>
      <c r="F102" t="s">
        <v>136</v>
      </c>
      <c r="G102">
        <v>108.983</v>
      </c>
      <c r="H102">
        <v>8.3309999999999995</v>
      </c>
      <c r="J102">
        <f t="shared" si="9"/>
        <v>6.3000000000002387E-2</v>
      </c>
      <c r="K102">
        <f t="shared" si="10"/>
        <v>6.0000000000002274E-3</v>
      </c>
      <c r="M102">
        <f t="shared" si="8"/>
        <v>2.5284145229768958E-2</v>
      </c>
      <c r="O102" t="s">
        <v>16</v>
      </c>
      <c r="P102">
        <v>251</v>
      </c>
      <c r="Q102">
        <v>241</v>
      </c>
      <c r="R102">
        <v>241</v>
      </c>
      <c r="S102">
        <v>0.2176311742375186</v>
      </c>
    </row>
    <row r="103" spans="2:19" x14ac:dyDescent="0.2">
      <c r="B103" t="s">
        <v>137</v>
      </c>
      <c r="C103">
        <v>115.63499999999999</v>
      </c>
      <c r="D103">
        <v>8.2539999999999996</v>
      </c>
      <c r="F103" t="s">
        <v>137</v>
      </c>
      <c r="G103">
        <v>115.65</v>
      </c>
      <c r="H103">
        <v>8.2550000000000008</v>
      </c>
      <c r="J103">
        <f t="shared" si="9"/>
        <v>1.5000000000014779E-2</v>
      </c>
      <c r="K103">
        <f t="shared" si="10"/>
        <v>1.0000000000012221E-3</v>
      </c>
      <c r="M103">
        <f t="shared" si="8"/>
        <v>5.9329587896824161E-3</v>
      </c>
      <c r="O103" t="s">
        <v>27</v>
      </c>
      <c r="P103">
        <v>252</v>
      </c>
      <c r="Q103">
        <v>242</v>
      </c>
      <c r="R103">
        <v>242</v>
      </c>
      <c r="S103">
        <v>0.39123541761962</v>
      </c>
    </row>
    <row r="104" spans="2:19" x14ac:dyDescent="0.2">
      <c r="B104" t="s">
        <v>138</v>
      </c>
      <c r="C104">
        <v>127.595</v>
      </c>
      <c r="D104">
        <v>8.0779999999999994</v>
      </c>
      <c r="F104" t="s">
        <v>138</v>
      </c>
      <c r="G104">
        <v>127.601</v>
      </c>
      <c r="H104">
        <v>8.0660000000000007</v>
      </c>
      <c r="J104">
        <f t="shared" si="9"/>
        <v>6.0000000000002274E-3</v>
      </c>
      <c r="K104">
        <f t="shared" si="10"/>
        <v>-1.1999999999998678E-2</v>
      </c>
      <c r="M104">
        <f t="shared" si="8"/>
        <v>1.2225874201870749E-2</v>
      </c>
      <c r="O104" t="s">
        <v>60</v>
      </c>
      <c r="P104">
        <v>253</v>
      </c>
      <c r="Q104">
        <v>243</v>
      </c>
      <c r="R104">
        <v>243</v>
      </c>
      <c r="S104">
        <v>1.9664384048325174E-2</v>
      </c>
    </row>
    <row r="105" spans="2:19" x14ac:dyDescent="0.2">
      <c r="Q105">
        <v>244</v>
      </c>
      <c r="R105">
        <v>244</v>
      </c>
      <c r="S105">
        <v>0.11306723663378597</v>
      </c>
    </row>
    <row r="106" spans="2:19" x14ac:dyDescent="0.2">
      <c r="Q106">
        <v>245</v>
      </c>
      <c r="R106">
        <v>245</v>
      </c>
      <c r="S106">
        <v>5.8945330603874274E-2</v>
      </c>
    </row>
    <row r="107" spans="2:19" x14ac:dyDescent="0.2">
      <c r="Q107">
        <v>246</v>
      </c>
      <c r="R107">
        <v>246</v>
      </c>
      <c r="S107">
        <v>2.6586613172802809E-2</v>
      </c>
    </row>
    <row r="108" spans="2:19" x14ac:dyDescent="0.2">
      <c r="Q108">
        <v>247</v>
      </c>
      <c r="R108">
        <v>247</v>
      </c>
      <c r="S108">
        <v>2.2125279659250346E-2</v>
      </c>
    </row>
    <row r="109" spans="2:19" x14ac:dyDescent="0.2">
      <c r="Q109">
        <v>248</v>
      </c>
      <c r="R109">
        <v>248</v>
      </c>
      <c r="S109">
        <v>0.1053182225448228</v>
      </c>
    </row>
    <row r="110" spans="2:19" x14ac:dyDescent="0.2">
      <c r="Q110">
        <v>249</v>
      </c>
      <c r="R110">
        <v>249</v>
      </c>
      <c r="S110">
        <v>8.4639045363237311E-2</v>
      </c>
    </row>
    <row r="111" spans="2:19" x14ac:dyDescent="0.2">
      <c r="Q111">
        <v>250</v>
      </c>
      <c r="R111">
        <v>250</v>
      </c>
      <c r="S111">
        <v>7.3879631834492296E-2</v>
      </c>
    </row>
    <row r="112" spans="2:19" x14ac:dyDescent="0.2">
      <c r="Q112">
        <v>251</v>
      </c>
      <c r="R112">
        <v>251</v>
      </c>
      <c r="S112">
        <v>2.5284145229768958E-2</v>
      </c>
    </row>
    <row r="113" spans="17:19" x14ac:dyDescent="0.2">
      <c r="Q113">
        <v>252</v>
      </c>
      <c r="R113">
        <v>252</v>
      </c>
      <c r="S113">
        <v>5.9329587896824161E-3</v>
      </c>
    </row>
    <row r="114" spans="17:19" x14ac:dyDescent="0.2">
      <c r="Q114">
        <v>253</v>
      </c>
      <c r="R114">
        <v>253</v>
      </c>
      <c r="S114">
        <v>1.2225874201870749E-2</v>
      </c>
    </row>
    <row r="116" spans="17:19" x14ac:dyDescent="0.2">
      <c r="R116" t="s">
        <v>140</v>
      </c>
      <c r="S116">
        <f>AVERAGE(S3:S114)</f>
        <v>6.2662783720849144E-2</v>
      </c>
    </row>
    <row r="117" spans="17:19" x14ac:dyDescent="0.2">
      <c r="R117" t="s">
        <v>141</v>
      </c>
      <c r="S117">
        <f>STDEV(S3:S114)</f>
        <v>7.3194027078652218E-2</v>
      </c>
    </row>
    <row r="118" spans="17:19" x14ac:dyDescent="0.2">
      <c r="R118" t="s">
        <v>142</v>
      </c>
      <c r="S118">
        <f>S116+S117</f>
        <v>0.13585681079950135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536108-CECC-0347-9EA2-F4BF61114D08}">
  <dimension ref="A1:AE118"/>
  <sheetViews>
    <sheetView topLeftCell="T1" workbookViewId="0">
      <selection sqref="A1:XFD1048576"/>
    </sheetView>
  </sheetViews>
  <sheetFormatPr baseColWidth="10" defaultRowHeight="16" x14ac:dyDescent="0.2"/>
  <cols>
    <col min="4" max="4" width="16.83203125" customWidth="1"/>
    <col min="5" max="5" width="14" customWidth="1"/>
  </cols>
  <sheetData>
    <row r="1" spans="1:31" x14ac:dyDescent="0.2">
      <c r="A1" t="s">
        <v>261</v>
      </c>
      <c r="J1" t="s">
        <v>151</v>
      </c>
      <c r="K1">
        <v>1.9650000000000001</v>
      </c>
      <c r="L1">
        <v>0</v>
      </c>
      <c r="M1" s="2">
        <v>8416000</v>
      </c>
      <c r="N1" s="2">
        <v>3041000</v>
      </c>
      <c r="O1" s="9">
        <f>N1/M1</f>
        <v>0.36133555133079848</v>
      </c>
      <c r="P1" s="2"/>
      <c r="U1">
        <v>142</v>
      </c>
      <c r="AC1" t="s">
        <v>262</v>
      </c>
    </row>
    <row r="2" spans="1:31" x14ac:dyDescent="0.2">
      <c r="A2" t="s">
        <v>263</v>
      </c>
      <c r="C2" t="s">
        <v>0</v>
      </c>
      <c r="D2" t="s">
        <v>264</v>
      </c>
      <c r="E2" t="s">
        <v>265</v>
      </c>
      <c r="G2" t="s">
        <v>266</v>
      </c>
      <c r="H2" t="s">
        <v>267</v>
      </c>
      <c r="J2" t="s">
        <v>252</v>
      </c>
      <c r="K2">
        <v>1.964</v>
      </c>
      <c r="L2">
        <v>0</v>
      </c>
      <c r="M2" s="2">
        <v>9140000</v>
      </c>
      <c r="N2" s="2">
        <v>3302000</v>
      </c>
      <c r="O2" s="9">
        <f>N2/M2</f>
        <v>0.36126914660831511</v>
      </c>
      <c r="Q2" t="s">
        <v>0</v>
      </c>
      <c r="R2" t="s">
        <v>267</v>
      </c>
      <c r="T2" t="s">
        <v>0</v>
      </c>
      <c r="U2">
        <v>143</v>
      </c>
      <c r="V2" t="s">
        <v>0</v>
      </c>
      <c r="W2" t="s">
        <v>267</v>
      </c>
      <c r="X2" t="s">
        <v>268</v>
      </c>
      <c r="Y2" t="s">
        <v>147</v>
      </c>
      <c r="Z2" s="10">
        <v>0.74106889726148328</v>
      </c>
      <c r="AB2" t="s">
        <v>269</v>
      </c>
      <c r="AD2" t="s">
        <v>267</v>
      </c>
      <c r="AE2" t="s">
        <v>268</v>
      </c>
    </row>
    <row r="3" spans="1:31" x14ac:dyDescent="0.2">
      <c r="A3" t="s">
        <v>270</v>
      </c>
      <c r="C3" t="s">
        <v>151</v>
      </c>
      <c r="D3" s="2">
        <v>8416000</v>
      </c>
      <c r="E3" s="2">
        <v>3041000</v>
      </c>
      <c r="G3" s="2">
        <f>E3/D3</f>
        <v>0.36133555133079848</v>
      </c>
      <c r="H3" s="10">
        <f t="shared" ref="H3:H66" si="0">G3/$O$5</f>
        <v>1.043882087841894</v>
      </c>
      <c r="J3" t="s">
        <v>253</v>
      </c>
      <c r="K3">
        <v>1.7350000000000001</v>
      </c>
      <c r="L3">
        <v>0</v>
      </c>
      <c r="M3" s="2">
        <v>8438000</v>
      </c>
      <c r="N3" s="2">
        <v>2665000</v>
      </c>
      <c r="O3" s="9">
        <f>N3/M3</f>
        <v>0.31583313581417399</v>
      </c>
      <c r="Q3" t="s">
        <v>151</v>
      </c>
      <c r="R3" s="10">
        <v>1.043882087841894</v>
      </c>
      <c r="T3" t="s">
        <v>271</v>
      </c>
      <c r="U3">
        <v>144</v>
      </c>
      <c r="V3" t="s">
        <v>151</v>
      </c>
      <c r="W3" s="10">
        <v>1.043882087841894</v>
      </c>
      <c r="Y3" t="s">
        <v>141</v>
      </c>
      <c r="Z3" s="10">
        <v>0.25295845887485008</v>
      </c>
      <c r="AB3">
        <v>1.044</v>
      </c>
      <c r="AD3" s="10">
        <v>1.043882087841894</v>
      </c>
    </row>
    <row r="4" spans="1:31" x14ac:dyDescent="0.2">
      <c r="A4" t="s">
        <v>272</v>
      </c>
      <c r="C4" t="s">
        <v>152</v>
      </c>
      <c r="D4" s="2">
        <v>9683000</v>
      </c>
      <c r="E4" s="2">
        <v>3403000</v>
      </c>
      <c r="G4" s="2">
        <f t="shared" ref="G4:G22" si="1">E4/D4</f>
        <v>0.35144066921408657</v>
      </c>
      <c r="H4" s="10">
        <f t="shared" si="0"/>
        <v>1.0152962203154337</v>
      </c>
      <c r="J4" t="s">
        <v>254</v>
      </c>
      <c r="K4">
        <v>1.502</v>
      </c>
      <c r="L4">
        <v>0</v>
      </c>
      <c r="M4" s="2">
        <v>9293000</v>
      </c>
      <c r="N4" s="2">
        <v>2454000</v>
      </c>
      <c r="O4" s="9">
        <f>N4/M4</f>
        <v>0.264069729904229</v>
      </c>
      <c r="P4" t="s">
        <v>273</v>
      </c>
      <c r="Q4" t="s">
        <v>152</v>
      </c>
      <c r="R4" s="10">
        <v>1.0152962203154337</v>
      </c>
      <c r="T4" t="s">
        <v>274</v>
      </c>
      <c r="U4">
        <v>145</v>
      </c>
      <c r="V4" t="s">
        <v>152</v>
      </c>
      <c r="W4" s="10">
        <v>1.0152962203154337</v>
      </c>
      <c r="Y4" t="s">
        <v>256</v>
      </c>
      <c r="Z4" s="11">
        <v>0.48811043838663321</v>
      </c>
      <c r="AB4">
        <v>1.0149999999999999</v>
      </c>
      <c r="AD4" s="10">
        <v>1.0152962203154337</v>
      </c>
    </row>
    <row r="5" spans="1:31" x14ac:dyDescent="0.2">
      <c r="A5" t="s">
        <v>275</v>
      </c>
      <c r="C5" t="s">
        <v>153</v>
      </c>
      <c r="D5" s="2">
        <v>11610000</v>
      </c>
      <c r="E5" s="2">
        <v>3841000</v>
      </c>
      <c r="G5" s="2">
        <f t="shared" si="1"/>
        <v>0.33083548664944012</v>
      </c>
      <c r="H5" s="10">
        <f t="shared" si="0"/>
        <v>0.95576877853250519</v>
      </c>
      <c r="N5" t="s">
        <v>147</v>
      </c>
      <c r="O5" s="9">
        <f>AVERAGE(O1:O3)</f>
        <v>0.34614594458442921</v>
      </c>
      <c r="Q5" t="s">
        <v>153</v>
      </c>
      <c r="R5" s="10">
        <v>0.95576877853250519</v>
      </c>
      <c r="T5" t="s">
        <v>276</v>
      </c>
      <c r="U5">
        <v>146</v>
      </c>
      <c r="V5" t="s">
        <v>153</v>
      </c>
      <c r="W5" s="10">
        <v>0.95576877853250519</v>
      </c>
      <c r="X5" t="s">
        <v>277</v>
      </c>
      <c r="Y5" t="s">
        <v>257</v>
      </c>
      <c r="Z5" s="12">
        <v>0.61458966782405822</v>
      </c>
      <c r="AB5">
        <v>0.95599999999999996</v>
      </c>
      <c r="AD5" s="10"/>
      <c r="AE5" t="s">
        <v>277</v>
      </c>
    </row>
    <row r="6" spans="1:31" x14ac:dyDescent="0.2">
      <c r="C6" t="s">
        <v>154</v>
      </c>
      <c r="D6" s="2">
        <v>9209000</v>
      </c>
      <c r="E6" s="2">
        <v>3195000</v>
      </c>
      <c r="G6" s="2">
        <f t="shared" si="1"/>
        <v>0.34694320773156695</v>
      </c>
      <c r="H6" s="10">
        <f t="shared" si="0"/>
        <v>1.0023032572231776</v>
      </c>
      <c r="Q6" t="s">
        <v>154</v>
      </c>
      <c r="R6" s="10">
        <v>1.0023032572231776</v>
      </c>
      <c r="T6" t="s">
        <v>278</v>
      </c>
      <c r="U6">
        <v>147</v>
      </c>
      <c r="V6" t="s">
        <v>154</v>
      </c>
      <c r="W6" s="10">
        <v>1.0023032572231776</v>
      </c>
      <c r="Y6" t="s">
        <v>279</v>
      </c>
      <c r="AB6">
        <v>1.002</v>
      </c>
      <c r="AD6" s="10">
        <v>1.0023032572231776</v>
      </c>
    </row>
    <row r="7" spans="1:31" x14ac:dyDescent="0.2">
      <c r="C7" t="s">
        <v>155</v>
      </c>
      <c r="D7" s="2">
        <v>11010000</v>
      </c>
      <c r="E7" s="2">
        <v>3319000</v>
      </c>
      <c r="G7" s="2">
        <f t="shared" si="1"/>
        <v>0.30145322434150773</v>
      </c>
      <c r="H7" s="10">
        <f t="shared" si="0"/>
        <v>0.87088474979368025</v>
      </c>
      <c r="Q7" t="s">
        <v>155</v>
      </c>
      <c r="R7" s="10">
        <v>0.87088474979368025</v>
      </c>
      <c r="T7" t="s">
        <v>280</v>
      </c>
      <c r="U7">
        <v>148</v>
      </c>
      <c r="V7" t="s">
        <v>155</v>
      </c>
      <c r="W7" s="10">
        <v>0.87088474979368025</v>
      </c>
      <c r="Y7" t="s">
        <v>147</v>
      </c>
      <c r="Z7" s="10">
        <v>0.7096629256245186</v>
      </c>
      <c r="AB7">
        <v>0.871</v>
      </c>
      <c r="AD7" s="10">
        <v>0.87088474979368025</v>
      </c>
    </row>
    <row r="8" spans="1:31" x14ac:dyDescent="0.2">
      <c r="C8" t="s">
        <v>156</v>
      </c>
      <c r="D8" s="2">
        <v>6910000</v>
      </c>
      <c r="E8" s="2">
        <v>2445000</v>
      </c>
      <c r="G8" s="2">
        <f t="shared" si="1"/>
        <v>0.35383502170767006</v>
      </c>
      <c r="H8" s="10">
        <f t="shared" si="0"/>
        <v>1.0222133965269247</v>
      </c>
      <c r="Q8" t="s">
        <v>156</v>
      </c>
      <c r="R8" s="10">
        <v>1.0222133965269247</v>
      </c>
      <c r="T8" t="s">
        <v>281</v>
      </c>
      <c r="U8">
        <v>149</v>
      </c>
      <c r="V8" t="s">
        <v>156</v>
      </c>
      <c r="W8" s="10">
        <v>1.0222133965269247</v>
      </c>
      <c r="Y8" t="s">
        <v>141</v>
      </c>
      <c r="Z8" s="10">
        <v>0.17613148727110206</v>
      </c>
      <c r="AB8">
        <v>1.022</v>
      </c>
      <c r="AD8" s="10">
        <v>1.0222133965269247</v>
      </c>
    </row>
    <row r="9" spans="1:31" x14ac:dyDescent="0.2">
      <c r="C9" t="s">
        <v>157</v>
      </c>
      <c r="D9" s="2">
        <v>8719000</v>
      </c>
      <c r="E9" s="2">
        <v>3028000</v>
      </c>
      <c r="G9" s="2">
        <f t="shared" si="1"/>
        <v>0.34728753297396492</v>
      </c>
      <c r="H9" s="10">
        <f t="shared" si="0"/>
        <v>1.0032979972967941</v>
      </c>
      <c r="Q9" t="s">
        <v>157</v>
      </c>
      <c r="R9" s="10">
        <v>1.0032979972967941</v>
      </c>
      <c r="T9" t="s">
        <v>282</v>
      </c>
      <c r="U9">
        <v>150</v>
      </c>
      <c r="V9" t="s">
        <v>157</v>
      </c>
      <c r="W9" s="10">
        <v>1.0032979972967941</v>
      </c>
      <c r="Y9" t="s">
        <v>256</v>
      </c>
      <c r="Z9" s="11">
        <v>0.53353143835341654</v>
      </c>
      <c r="AB9">
        <v>1.0029999999999999</v>
      </c>
      <c r="AD9" s="10">
        <v>1.0032979972967941</v>
      </c>
    </row>
    <row r="10" spans="1:31" x14ac:dyDescent="0.2">
      <c r="C10" t="s">
        <v>158</v>
      </c>
      <c r="D10" s="2">
        <v>3959000</v>
      </c>
      <c r="E10" s="2">
        <v>975100</v>
      </c>
      <c r="G10" s="2">
        <f t="shared" si="1"/>
        <v>0.24629957059863603</v>
      </c>
      <c r="H10" s="10">
        <f t="shared" si="0"/>
        <v>0.71154833518079985</v>
      </c>
      <c r="Q10" t="s">
        <v>158</v>
      </c>
      <c r="R10" s="10">
        <v>0.71154833518079985</v>
      </c>
      <c r="T10" t="s">
        <v>20</v>
      </c>
      <c r="U10">
        <v>151</v>
      </c>
      <c r="V10" t="s">
        <v>158</v>
      </c>
      <c r="W10" s="10">
        <v>0.71154833518079985</v>
      </c>
      <c r="Y10" t="s">
        <v>257</v>
      </c>
      <c r="Z10" s="12">
        <v>0.62159718198896763</v>
      </c>
      <c r="AB10">
        <v>0.71199999999999997</v>
      </c>
      <c r="AD10" s="10">
        <v>0.71154833518079985</v>
      </c>
    </row>
    <row r="11" spans="1:31" x14ac:dyDescent="0.2">
      <c r="C11" t="s">
        <v>159</v>
      </c>
      <c r="D11" s="2">
        <v>6865000</v>
      </c>
      <c r="E11" s="2">
        <v>1590000</v>
      </c>
      <c r="G11" s="2">
        <f t="shared" si="1"/>
        <v>0.2316096139839767</v>
      </c>
      <c r="H11" s="10">
        <f t="shared" si="0"/>
        <v>0.66910971400239616</v>
      </c>
      <c r="Q11" t="s">
        <v>159</v>
      </c>
      <c r="R11" s="10">
        <v>0.66910971400239616</v>
      </c>
      <c r="T11" t="s">
        <v>283</v>
      </c>
      <c r="U11">
        <v>152</v>
      </c>
      <c r="V11" t="s">
        <v>159</v>
      </c>
      <c r="W11" s="10">
        <v>0.66910971400239616</v>
      </c>
      <c r="AB11">
        <v>0.66900000000000004</v>
      </c>
      <c r="AD11" s="10">
        <v>0.66910971400239616</v>
      </c>
    </row>
    <row r="12" spans="1:31" x14ac:dyDescent="0.2">
      <c r="C12" t="s">
        <v>160</v>
      </c>
      <c r="D12" s="2">
        <v>4900000</v>
      </c>
      <c r="E12" s="2">
        <v>1888000</v>
      </c>
      <c r="G12" s="2">
        <f t="shared" si="1"/>
        <v>0.3853061224489796</v>
      </c>
      <c r="H12" s="10">
        <f t="shared" si="0"/>
        <v>1.1131319851560437</v>
      </c>
      <c r="Q12" t="s">
        <v>160</v>
      </c>
      <c r="R12" s="10">
        <v>1.1131319851560437</v>
      </c>
      <c r="T12" t="s">
        <v>23</v>
      </c>
      <c r="U12">
        <v>153</v>
      </c>
      <c r="W12" s="10"/>
      <c r="AD12" s="10"/>
    </row>
    <row r="13" spans="1:31" x14ac:dyDescent="0.2">
      <c r="C13" t="s">
        <v>161</v>
      </c>
      <c r="D13" s="2">
        <v>4926000</v>
      </c>
      <c r="E13" s="2">
        <v>1249000</v>
      </c>
      <c r="G13" s="2">
        <f t="shared" si="1"/>
        <v>0.25355257815671944</v>
      </c>
      <c r="H13" s="10">
        <f t="shared" si="0"/>
        <v>0.73250194642934752</v>
      </c>
      <c r="Q13" t="s">
        <v>161</v>
      </c>
      <c r="R13" s="10">
        <v>0.73250194642934752</v>
      </c>
      <c r="T13" t="s">
        <v>25</v>
      </c>
      <c r="U13">
        <v>154</v>
      </c>
      <c r="V13" t="s">
        <v>160</v>
      </c>
      <c r="W13" s="10">
        <v>1.1131319851560437</v>
      </c>
      <c r="X13" t="s">
        <v>284</v>
      </c>
      <c r="AB13">
        <v>1.113</v>
      </c>
      <c r="AD13" s="10"/>
      <c r="AE13" t="s">
        <v>284</v>
      </c>
    </row>
    <row r="14" spans="1:31" x14ac:dyDescent="0.2">
      <c r="C14" t="s">
        <v>162</v>
      </c>
      <c r="D14" s="2">
        <v>4062000</v>
      </c>
      <c r="E14" s="2">
        <v>890800</v>
      </c>
      <c r="G14" s="2">
        <f t="shared" si="1"/>
        <v>0.21930083702609551</v>
      </c>
      <c r="H14" s="10">
        <f t="shared" si="0"/>
        <v>0.63355021330491235</v>
      </c>
      <c r="Q14" t="s">
        <v>162</v>
      </c>
      <c r="R14" s="10">
        <v>0.63355021330491235</v>
      </c>
      <c r="T14" t="s">
        <v>285</v>
      </c>
      <c r="U14">
        <v>155</v>
      </c>
      <c r="V14" t="s">
        <v>161</v>
      </c>
      <c r="W14" s="10">
        <v>0.73250194642934752</v>
      </c>
      <c r="X14" t="s">
        <v>286</v>
      </c>
      <c r="AB14">
        <v>0.73299999999999998</v>
      </c>
      <c r="AD14" s="10"/>
      <c r="AE14" t="s">
        <v>286</v>
      </c>
    </row>
    <row r="15" spans="1:31" x14ac:dyDescent="0.2">
      <c r="C15" t="s">
        <v>163</v>
      </c>
      <c r="D15" s="2">
        <v>3803000</v>
      </c>
      <c r="E15" s="2">
        <v>786200</v>
      </c>
      <c r="G15" s="2">
        <f t="shared" si="1"/>
        <v>0.20673152774125692</v>
      </c>
      <c r="H15" s="12">
        <f t="shared" si="0"/>
        <v>0.59723804648195888</v>
      </c>
      <c r="Q15" t="s">
        <v>163</v>
      </c>
      <c r="R15" s="12">
        <v>0.59723804648195888</v>
      </c>
      <c r="T15" t="s">
        <v>287</v>
      </c>
      <c r="U15">
        <v>156</v>
      </c>
      <c r="V15" t="s">
        <v>162</v>
      </c>
      <c r="W15" s="10">
        <v>0.63355021330491235</v>
      </c>
      <c r="AB15">
        <v>0.63400000000000001</v>
      </c>
      <c r="AD15" s="10">
        <v>0.63355021330491235</v>
      </c>
    </row>
    <row r="16" spans="1:31" x14ac:dyDescent="0.2">
      <c r="C16" t="s">
        <v>164</v>
      </c>
      <c r="D16" s="2">
        <v>3666000</v>
      </c>
      <c r="E16" s="2">
        <v>1060000</v>
      </c>
      <c r="G16" s="2">
        <f t="shared" si="1"/>
        <v>0.28914348063284234</v>
      </c>
      <c r="H16" s="10">
        <f t="shared" si="0"/>
        <v>0.83532245619684486</v>
      </c>
      <c r="Q16" t="s">
        <v>164</v>
      </c>
      <c r="R16" s="10">
        <v>0.83532245619684486</v>
      </c>
      <c r="T16" t="s">
        <v>29</v>
      </c>
      <c r="U16">
        <v>157</v>
      </c>
      <c r="W16" s="10"/>
      <c r="AD16" s="10"/>
    </row>
    <row r="17" spans="3:31" x14ac:dyDescent="0.2">
      <c r="C17" t="s">
        <v>165</v>
      </c>
      <c r="D17" s="2">
        <v>6386000</v>
      </c>
      <c r="E17" s="2">
        <v>2262000</v>
      </c>
      <c r="G17" s="2">
        <f t="shared" si="1"/>
        <v>0.35421233949264014</v>
      </c>
      <c r="H17" s="10">
        <f t="shared" si="0"/>
        <v>1.0233034505659027</v>
      </c>
      <c r="Q17" t="s">
        <v>165</v>
      </c>
      <c r="R17" s="10">
        <v>1.0233034505659027</v>
      </c>
      <c r="T17" t="s">
        <v>31</v>
      </c>
      <c r="U17">
        <v>158</v>
      </c>
      <c r="V17" t="s">
        <v>163</v>
      </c>
      <c r="W17" s="12">
        <v>0.59723804648195888</v>
      </c>
      <c r="AB17">
        <v>0.59699999999999998</v>
      </c>
      <c r="AD17" s="12">
        <v>0.59723804648195888</v>
      </c>
    </row>
    <row r="18" spans="3:31" x14ac:dyDescent="0.2">
      <c r="C18" t="s">
        <v>166</v>
      </c>
      <c r="D18" s="2">
        <v>4085000</v>
      </c>
      <c r="E18" s="2">
        <v>868100</v>
      </c>
      <c r="G18" s="2">
        <f t="shared" si="1"/>
        <v>0.2125091799265606</v>
      </c>
      <c r="H18" s="12">
        <f t="shared" si="0"/>
        <v>0.61392942269392103</v>
      </c>
      <c r="Q18" t="s">
        <v>166</v>
      </c>
      <c r="R18" s="12">
        <v>0.61392942269392103</v>
      </c>
      <c r="T18" t="s">
        <v>33</v>
      </c>
      <c r="U18">
        <v>159</v>
      </c>
      <c r="V18" t="s">
        <v>164</v>
      </c>
      <c r="W18" s="10">
        <v>0.83532245619684486</v>
      </c>
      <c r="AB18">
        <v>0.83499999999999996</v>
      </c>
      <c r="AD18" s="10">
        <v>0.83532245619684486</v>
      </c>
    </row>
    <row r="19" spans="3:31" x14ac:dyDescent="0.2">
      <c r="C19" t="s">
        <v>167</v>
      </c>
      <c r="D19" s="2">
        <v>11620000</v>
      </c>
      <c r="E19" s="2">
        <v>3667000</v>
      </c>
      <c r="G19" s="2">
        <f t="shared" si="1"/>
        <v>0.31557659208261618</v>
      </c>
      <c r="H19" s="10">
        <f t="shared" si="0"/>
        <v>0.91168652130674666</v>
      </c>
      <c r="Q19" t="s">
        <v>167</v>
      </c>
      <c r="R19" s="10">
        <v>0.91168652130674666</v>
      </c>
      <c r="T19" t="s">
        <v>35</v>
      </c>
      <c r="U19">
        <v>160</v>
      </c>
      <c r="V19" t="s">
        <v>165</v>
      </c>
      <c r="W19" s="10">
        <v>1.0233034505659027</v>
      </c>
      <c r="X19" t="s">
        <v>288</v>
      </c>
      <c r="AB19">
        <v>1.0229999999999999</v>
      </c>
      <c r="AD19" s="10"/>
      <c r="AE19" t="s">
        <v>288</v>
      </c>
    </row>
    <row r="20" spans="3:31" x14ac:dyDescent="0.2">
      <c r="C20" t="s">
        <v>168</v>
      </c>
      <c r="D20" s="2">
        <v>2297000</v>
      </c>
      <c r="E20" s="2">
        <v>1450000</v>
      </c>
      <c r="G20" s="2">
        <f t="shared" si="1"/>
        <v>0.63125816282107095</v>
      </c>
      <c r="H20" s="10">
        <f t="shared" si="0"/>
        <v>1.8236763212087825</v>
      </c>
      <c r="Q20" t="s">
        <v>168</v>
      </c>
      <c r="R20" s="10"/>
      <c r="S20" t="s">
        <v>273</v>
      </c>
      <c r="T20" t="s">
        <v>37</v>
      </c>
      <c r="U20">
        <v>161</v>
      </c>
      <c r="V20" t="s">
        <v>166</v>
      </c>
      <c r="W20" s="12">
        <v>0.61392942269392103</v>
      </c>
      <c r="AB20">
        <v>0.61399999999999999</v>
      </c>
      <c r="AD20" s="12">
        <v>0.61392942269392103</v>
      </c>
    </row>
    <row r="21" spans="3:31" x14ac:dyDescent="0.2">
      <c r="C21" t="s">
        <v>289</v>
      </c>
      <c r="D21" s="2">
        <v>5582000</v>
      </c>
      <c r="E21" s="2">
        <v>1772000</v>
      </c>
      <c r="G21" s="2">
        <f t="shared" si="1"/>
        <v>0.3174489430311716</v>
      </c>
      <c r="H21" s="10">
        <f t="shared" si="0"/>
        <v>0.91709565863118736</v>
      </c>
      <c r="Q21" t="s">
        <v>289</v>
      </c>
      <c r="R21" s="10">
        <v>0.91709565863118736</v>
      </c>
      <c r="T21" t="s">
        <v>290</v>
      </c>
      <c r="U21">
        <v>162</v>
      </c>
      <c r="V21" t="s">
        <v>167</v>
      </c>
      <c r="W21" s="10">
        <v>0.91168652130674666</v>
      </c>
      <c r="X21" t="s">
        <v>291</v>
      </c>
      <c r="AB21">
        <v>0.91200000000000003</v>
      </c>
      <c r="AD21" s="10"/>
      <c r="AE21" t="s">
        <v>291</v>
      </c>
    </row>
    <row r="22" spans="3:31" x14ac:dyDescent="0.2">
      <c r="C22" t="s">
        <v>169</v>
      </c>
      <c r="D22" s="2">
        <v>1502000</v>
      </c>
      <c r="E22" s="2">
        <v>331700</v>
      </c>
      <c r="G22" s="2">
        <f t="shared" si="1"/>
        <v>0.22083888149134487</v>
      </c>
      <c r="H22" s="10">
        <f t="shared" si="0"/>
        <v>0.63799355429824944</v>
      </c>
      <c r="Q22" t="s">
        <v>169</v>
      </c>
      <c r="R22" s="10">
        <v>0.63799355429824944</v>
      </c>
      <c r="T22" t="s">
        <v>292</v>
      </c>
      <c r="U22">
        <v>163</v>
      </c>
      <c r="W22" s="10"/>
      <c r="AD22" s="10"/>
    </row>
    <row r="23" spans="3:31" x14ac:dyDescent="0.2">
      <c r="C23" t="s">
        <v>170</v>
      </c>
      <c r="D23" s="2">
        <v>5050000</v>
      </c>
      <c r="E23" s="2">
        <v>1415000</v>
      </c>
      <c r="G23" s="2">
        <f>E23/D23</f>
        <v>0.28019801980198022</v>
      </c>
      <c r="H23" s="10">
        <f t="shared" si="0"/>
        <v>0.8094794238839812</v>
      </c>
      <c r="Q23" t="s">
        <v>170</v>
      </c>
      <c r="R23" s="10">
        <v>0.8094794238839812</v>
      </c>
      <c r="T23" t="s">
        <v>41</v>
      </c>
      <c r="U23">
        <v>164</v>
      </c>
      <c r="V23" t="s">
        <v>168</v>
      </c>
      <c r="W23" s="10"/>
      <c r="X23" t="s">
        <v>293</v>
      </c>
      <c r="AD23" s="10"/>
      <c r="AE23" t="s">
        <v>293</v>
      </c>
    </row>
    <row r="24" spans="3:31" x14ac:dyDescent="0.2">
      <c r="C24" t="s">
        <v>171</v>
      </c>
      <c r="D24" s="2">
        <v>1144000</v>
      </c>
      <c r="E24" s="2">
        <v>96700</v>
      </c>
      <c r="G24" s="2">
        <f t="shared" ref="G24:G44" si="2">E24/D24</f>
        <v>8.4527972027972034E-2</v>
      </c>
      <c r="H24" s="11">
        <f t="shared" si="0"/>
        <v>0.24419749342854033</v>
      </c>
      <c r="Q24" t="s">
        <v>171</v>
      </c>
      <c r="R24" s="11">
        <v>0.24419749342854033</v>
      </c>
      <c r="T24" t="s">
        <v>44</v>
      </c>
      <c r="U24">
        <v>165</v>
      </c>
      <c r="V24" t="s">
        <v>169</v>
      </c>
      <c r="W24" s="10">
        <v>0.63799355429824944</v>
      </c>
      <c r="AB24">
        <v>0.63800000000000001</v>
      </c>
      <c r="AD24" s="10">
        <v>0.63799355429824944</v>
      </c>
    </row>
    <row r="25" spans="3:31" x14ac:dyDescent="0.2">
      <c r="C25" t="s">
        <v>172</v>
      </c>
      <c r="D25" s="2">
        <v>1426000</v>
      </c>
      <c r="E25" s="2">
        <v>217300</v>
      </c>
      <c r="G25" s="2">
        <f t="shared" si="2"/>
        <v>0.1523842917251052</v>
      </c>
      <c r="H25" s="11">
        <f t="shared" si="0"/>
        <v>0.44023133625919691</v>
      </c>
      <c r="Q25" t="s">
        <v>172</v>
      </c>
      <c r="R25" s="11">
        <v>0.44023133625919691</v>
      </c>
      <c r="T25" t="s">
        <v>294</v>
      </c>
      <c r="U25">
        <v>166</v>
      </c>
      <c r="W25" s="10"/>
      <c r="AD25" s="10"/>
    </row>
    <row r="26" spans="3:31" x14ac:dyDescent="0.2">
      <c r="C26" t="s">
        <v>173</v>
      </c>
      <c r="D26" s="2">
        <v>1070000</v>
      </c>
      <c r="E26" s="2">
        <v>304800</v>
      </c>
      <c r="G26" s="2">
        <f t="shared" si="2"/>
        <v>0.28485981308411212</v>
      </c>
      <c r="H26" s="10">
        <f t="shared" si="0"/>
        <v>0.82294713412316567</v>
      </c>
      <c r="Q26" t="s">
        <v>173</v>
      </c>
      <c r="R26" s="10">
        <v>0.82294713412316567</v>
      </c>
      <c r="T26" t="s">
        <v>295</v>
      </c>
      <c r="U26">
        <v>167</v>
      </c>
      <c r="V26" t="s">
        <v>170</v>
      </c>
      <c r="W26" s="10">
        <v>0.8094794238839812</v>
      </c>
      <c r="AB26">
        <v>0.80900000000000005</v>
      </c>
      <c r="AD26" s="10">
        <v>0.8094794238839812</v>
      </c>
    </row>
    <row r="27" spans="3:31" x14ac:dyDescent="0.2">
      <c r="C27" t="s">
        <v>174</v>
      </c>
      <c r="D27" s="2">
        <v>1292000</v>
      </c>
      <c r="E27" s="2">
        <v>253400</v>
      </c>
      <c r="G27" s="2">
        <f t="shared" si="2"/>
        <v>0.19613003095975232</v>
      </c>
      <c r="H27" s="12">
        <f t="shared" si="0"/>
        <v>0.56661080110361894</v>
      </c>
      <c r="Q27" t="s">
        <v>174</v>
      </c>
      <c r="R27" s="12">
        <v>0.56661080110361894</v>
      </c>
      <c r="T27" t="s">
        <v>296</v>
      </c>
      <c r="U27">
        <v>168</v>
      </c>
      <c r="V27" t="s">
        <v>171</v>
      </c>
      <c r="W27" s="11">
        <v>0.24419749342854033</v>
      </c>
      <c r="AB27">
        <v>0.24399999999999999</v>
      </c>
      <c r="AD27" s="11">
        <v>0.24419749342854033</v>
      </c>
    </row>
    <row r="28" spans="3:31" x14ac:dyDescent="0.2">
      <c r="C28" t="s">
        <v>175</v>
      </c>
      <c r="D28" s="2">
        <v>1891000</v>
      </c>
      <c r="E28" s="2">
        <v>366000</v>
      </c>
      <c r="G28" s="2">
        <f t="shared" si="2"/>
        <v>0.19354838709677419</v>
      </c>
      <c r="H28" s="12">
        <f t="shared" si="0"/>
        <v>0.55915254858508212</v>
      </c>
      <c r="Q28" t="s">
        <v>175</v>
      </c>
      <c r="R28" s="12">
        <v>0.55915254858508212</v>
      </c>
      <c r="T28" t="s">
        <v>297</v>
      </c>
      <c r="U28">
        <v>169</v>
      </c>
      <c r="V28" t="s">
        <v>172</v>
      </c>
      <c r="W28" s="11">
        <v>0.44023133625919691</v>
      </c>
      <c r="AB28">
        <v>0.44</v>
      </c>
      <c r="AD28" s="11">
        <v>0.44023133625919691</v>
      </c>
    </row>
    <row r="29" spans="3:31" x14ac:dyDescent="0.2">
      <c r="C29" t="s">
        <v>298</v>
      </c>
      <c r="D29" s="2">
        <v>4748000</v>
      </c>
      <c r="E29" s="2">
        <v>1612000</v>
      </c>
      <c r="G29" s="2">
        <f t="shared" si="2"/>
        <v>0.33951137320977254</v>
      </c>
      <c r="H29" s="10">
        <f t="shared" si="0"/>
        <v>0.98083302295330399</v>
      </c>
      <c r="Q29" t="s">
        <v>298</v>
      </c>
      <c r="R29" s="10">
        <v>0.98083302295330399</v>
      </c>
      <c r="T29" t="s">
        <v>299</v>
      </c>
      <c r="U29">
        <v>170</v>
      </c>
      <c r="V29" t="s">
        <v>173</v>
      </c>
      <c r="W29" s="10">
        <v>0.82294713412316567</v>
      </c>
      <c r="AB29">
        <v>0.82299999999999995</v>
      </c>
      <c r="AD29" s="10">
        <v>0.82294713412316567</v>
      </c>
    </row>
    <row r="30" spans="3:31" x14ac:dyDescent="0.2">
      <c r="C30" t="s">
        <v>176</v>
      </c>
      <c r="D30" s="2">
        <v>2383000</v>
      </c>
      <c r="E30" s="2">
        <v>447900</v>
      </c>
      <c r="G30" s="2">
        <f t="shared" si="2"/>
        <v>0.18795635753252204</v>
      </c>
      <c r="H30" s="12">
        <f t="shared" si="0"/>
        <v>0.54299742774157278</v>
      </c>
      <c r="Q30" t="s">
        <v>176</v>
      </c>
      <c r="R30" s="12">
        <v>0.54299742774157278</v>
      </c>
      <c r="T30" t="s">
        <v>300</v>
      </c>
      <c r="U30">
        <v>171</v>
      </c>
      <c r="V30" t="s">
        <v>174</v>
      </c>
      <c r="W30" s="12">
        <v>0.56661080110361894</v>
      </c>
      <c r="AB30">
        <v>0.56699999999999995</v>
      </c>
      <c r="AD30" s="12">
        <v>0.56661080110361894</v>
      </c>
    </row>
    <row r="31" spans="3:31" x14ac:dyDescent="0.2">
      <c r="C31" t="s">
        <v>177</v>
      </c>
      <c r="D31" s="2">
        <v>1693000</v>
      </c>
      <c r="E31" s="2">
        <v>428300</v>
      </c>
      <c r="G31" s="2">
        <f t="shared" si="2"/>
        <v>0.25298287064382752</v>
      </c>
      <c r="H31" s="10">
        <f t="shared" si="0"/>
        <v>0.7308560871558093</v>
      </c>
      <c r="Q31" t="s">
        <v>177</v>
      </c>
      <c r="R31" s="10">
        <v>0.7308560871558093</v>
      </c>
      <c r="T31" t="s">
        <v>301</v>
      </c>
      <c r="U31">
        <v>172</v>
      </c>
      <c r="V31" t="s">
        <v>175</v>
      </c>
      <c r="W31" s="12">
        <v>0.55915254858508212</v>
      </c>
      <c r="AB31">
        <v>0.55900000000000005</v>
      </c>
      <c r="AD31" s="12">
        <v>0.55915254858508212</v>
      </c>
    </row>
    <row r="32" spans="3:31" x14ac:dyDescent="0.2">
      <c r="C32" t="s">
        <v>178</v>
      </c>
      <c r="D32" s="2">
        <v>1560000</v>
      </c>
      <c r="E32" s="2">
        <v>226800</v>
      </c>
      <c r="G32" s="2">
        <f t="shared" si="2"/>
        <v>0.14538461538461539</v>
      </c>
      <c r="H32" s="11">
        <f t="shared" si="0"/>
        <v>0.42000958745640976</v>
      </c>
      <c r="Q32" t="s">
        <v>178</v>
      </c>
      <c r="R32" s="11">
        <v>0.42000958745640976</v>
      </c>
      <c r="T32" t="s">
        <v>179</v>
      </c>
      <c r="U32">
        <v>173</v>
      </c>
      <c r="V32" t="s">
        <v>176</v>
      </c>
      <c r="W32" s="12">
        <v>0.54299742774157278</v>
      </c>
      <c r="AB32">
        <v>0.54300000000000004</v>
      </c>
      <c r="AD32" s="12">
        <v>0.54299742774157278</v>
      </c>
    </row>
    <row r="33" spans="3:31" x14ac:dyDescent="0.2">
      <c r="C33" t="s">
        <v>180</v>
      </c>
      <c r="D33" s="2">
        <v>2060000</v>
      </c>
      <c r="E33" s="2">
        <v>341700</v>
      </c>
      <c r="G33" s="2">
        <f t="shared" si="2"/>
        <v>0.16587378640776698</v>
      </c>
      <c r="H33" s="11">
        <f t="shared" si="0"/>
        <v>0.47920187713569573</v>
      </c>
      <c r="Q33" t="s">
        <v>180</v>
      </c>
      <c r="R33" s="11">
        <v>0.47920187713569573</v>
      </c>
      <c r="T33" t="s">
        <v>302</v>
      </c>
      <c r="U33">
        <v>174</v>
      </c>
      <c r="V33" t="s">
        <v>177</v>
      </c>
      <c r="W33" s="10">
        <v>0.7308560871558093</v>
      </c>
      <c r="AB33">
        <v>0.73099999999999998</v>
      </c>
      <c r="AD33" s="10">
        <v>0.7308560871558093</v>
      </c>
    </row>
    <row r="34" spans="3:31" x14ac:dyDescent="0.2">
      <c r="C34" t="s">
        <v>181</v>
      </c>
      <c r="D34" s="2">
        <v>2083000</v>
      </c>
      <c r="E34" s="2">
        <v>355800</v>
      </c>
      <c r="G34" s="2">
        <f t="shared" si="2"/>
        <v>0.17081132981277003</v>
      </c>
      <c r="H34" s="12">
        <f t="shared" si="0"/>
        <v>0.49346621702542315</v>
      </c>
      <c r="Q34" t="s">
        <v>181</v>
      </c>
      <c r="R34" s="12">
        <v>0.49346621702542315</v>
      </c>
      <c r="T34" t="s">
        <v>303</v>
      </c>
      <c r="U34">
        <v>175</v>
      </c>
      <c r="V34" t="s">
        <v>178</v>
      </c>
      <c r="W34" s="11">
        <v>0.42000958745640976</v>
      </c>
      <c r="AB34">
        <v>0.42</v>
      </c>
      <c r="AD34" s="11">
        <v>0.42000958745640976</v>
      </c>
    </row>
    <row r="35" spans="3:31" x14ac:dyDescent="0.2">
      <c r="C35" t="s">
        <v>182</v>
      </c>
      <c r="D35" s="2">
        <v>3317000</v>
      </c>
      <c r="E35" s="2">
        <v>1088000</v>
      </c>
      <c r="G35" s="2">
        <f t="shared" si="2"/>
        <v>0.32800723545372323</v>
      </c>
      <c r="H35" s="10">
        <f t="shared" si="0"/>
        <v>0.94759808856786498</v>
      </c>
      <c r="Q35" t="s">
        <v>182</v>
      </c>
      <c r="R35" s="10">
        <v>0.94759808856786498</v>
      </c>
      <c r="T35" t="s">
        <v>304</v>
      </c>
      <c r="U35">
        <v>176</v>
      </c>
      <c r="V35" t="s">
        <v>180</v>
      </c>
      <c r="W35" s="11">
        <v>0.47920187713569573</v>
      </c>
      <c r="AB35">
        <v>0.47899999999999998</v>
      </c>
      <c r="AD35" s="11">
        <v>0.47920187713569573</v>
      </c>
    </row>
    <row r="36" spans="3:31" x14ac:dyDescent="0.2">
      <c r="C36" t="s">
        <v>183</v>
      </c>
      <c r="D36" s="2">
        <v>1540000</v>
      </c>
      <c r="E36" s="2">
        <v>399100</v>
      </c>
      <c r="G36" s="2">
        <f t="shared" si="2"/>
        <v>0.25915584415584414</v>
      </c>
      <c r="H36" s="10">
        <f t="shared" si="0"/>
        <v>0.74868952882570283</v>
      </c>
      <c r="Q36" t="s">
        <v>183</v>
      </c>
      <c r="R36" s="10">
        <v>0.74868952882570283</v>
      </c>
      <c r="T36" t="s">
        <v>305</v>
      </c>
      <c r="U36">
        <v>177</v>
      </c>
      <c r="V36" t="s">
        <v>181</v>
      </c>
      <c r="W36" s="12">
        <v>0.49346621702542315</v>
      </c>
      <c r="AB36">
        <v>0.49299999999999999</v>
      </c>
      <c r="AD36" s="11">
        <v>0.49346621702542315</v>
      </c>
    </row>
    <row r="37" spans="3:31" x14ac:dyDescent="0.2">
      <c r="C37" t="s">
        <v>184</v>
      </c>
      <c r="D37" s="2">
        <v>2563000</v>
      </c>
      <c r="E37" s="2">
        <v>627100</v>
      </c>
      <c r="G37" s="2">
        <f t="shared" si="2"/>
        <v>0.24467420991026143</v>
      </c>
      <c r="H37" s="10">
        <f t="shared" si="0"/>
        <v>0.70685274156254752</v>
      </c>
      <c r="Q37" t="s">
        <v>184</v>
      </c>
      <c r="R37" s="10">
        <v>0.70685274156254752</v>
      </c>
      <c r="T37" t="s">
        <v>306</v>
      </c>
      <c r="U37">
        <v>178</v>
      </c>
      <c r="V37" t="s">
        <v>182</v>
      </c>
      <c r="W37" s="10">
        <v>0.94759808856786498</v>
      </c>
      <c r="AB37">
        <v>0.94799999999999995</v>
      </c>
      <c r="AD37" s="10">
        <v>0.94759808856786498</v>
      </c>
    </row>
    <row r="38" spans="3:31" x14ac:dyDescent="0.2">
      <c r="C38" t="s">
        <v>185</v>
      </c>
      <c r="D38" s="2">
        <v>2780000</v>
      </c>
      <c r="E38" s="2">
        <v>623200</v>
      </c>
      <c r="G38" s="2">
        <f t="shared" si="2"/>
        <v>0.22417266187050361</v>
      </c>
      <c r="H38" s="10">
        <f t="shared" si="0"/>
        <v>0.64762469524130206</v>
      </c>
      <c r="Q38" t="s">
        <v>185</v>
      </c>
      <c r="R38" s="10">
        <v>0.64762469524130206</v>
      </c>
      <c r="T38" t="s">
        <v>307</v>
      </c>
      <c r="U38">
        <v>179</v>
      </c>
      <c r="V38" t="s">
        <v>183</v>
      </c>
      <c r="W38" s="10">
        <v>0.74868952882570283</v>
      </c>
      <c r="AB38">
        <v>0.749</v>
      </c>
      <c r="AD38" s="10">
        <v>0.74868952882570283</v>
      </c>
    </row>
    <row r="39" spans="3:31" x14ac:dyDescent="0.2">
      <c r="C39" t="s">
        <v>186</v>
      </c>
      <c r="D39" s="2">
        <v>2815000</v>
      </c>
      <c r="E39" s="2">
        <v>816700</v>
      </c>
      <c r="G39" s="2">
        <f t="shared" si="2"/>
        <v>0.29012433392539966</v>
      </c>
      <c r="H39" s="10">
        <f t="shared" si="0"/>
        <v>0.83815609705817251</v>
      </c>
      <c r="Q39" t="s">
        <v>186</v>
      </c>
      <c r="R39" s="10">
        <v>0.83815609705817251</v>
      </c>
      <c r="T39" t="s">
        <v>308</v>
      </c>
      <c r="U39">
        <v>180</v>
      </c>
      <c r="V39" t="s">
        <v>184</v>
      </c>
      <c r="W39" s="10">
        <v>0.70685274156254752</v>
      </c>
      <c r="AB39">
        <v>0.70699999999999996</v>
      </c>
      <c r="AD39" s="10">
        <v>0.70685274156254752</v>
      </c>
    </row>
    <row r="40" spans="3:31" x14ac:dyDescent="0.2">
      <c r="C40" t="s">
        <v>187</v>
      </c>
      <c r="D40" s="2">
        <v>3129000</v>
      </c>
      <c r="E40" s="2">
        <v>720900</v>
      </c>
      <c r="G40" s="2">
        <f t="shared" si="2"/>
        <v>0.23039309683604986</v>
      </c>
      <c r="H40" s="10">
        <f t="shared" si="0"/>
        <v>0.66559525090681559</v>
      </c>
      <c r="Q40" t="s">
        <v>187</v>
      </c>
      <c r="R40" s="10">
        <v>0.66559525090681559</v>
      </c>
      <c r="T40" t="s">
        <v>309</v>
      </c>
      <c r="U40">
        <v>181</v>
      </c>
      <c r="V40" t="s">
        <v>185</v>
      </c>
      <c r="W40" s="10">
        <v>0.64762469524130206</v>
      </c>
      <c r="AB40">
        <v>0.64800000000000002</v>
      </c>
      <c r="AD40" s="10">
        <v>0.64762469524130206</v>
      </c>
    </row>
    <row r="41" spans="3:31" x14ac:dyDescent="0.2">
      <c r="C41" t="s">
        <v>188</v>
      </c>
      <c r="D41" s="2">
        <v>3197000</v>
      </c>
      <c r="E41" s="2">
        <v>783500</v>
      </c>
      <c r="G41" s="2">
        <f t="shared" si="2"/>
        <v>0.2450735064122615</v>
      </c>
      <c r="H41" s="10">
        <f t="shared" si="0"/>
        <v>0.70800629112234215</v>
      </c>
      <c r="Q41" t="s">
        <v>188</v>
      </c>
      <c r="R41" s="10">
        <v>0.70800629112234215</v>
      </c>
      <c r="T41" t="s">
        <v>310</v>
      </c>
      <c r="U41">
        <v>182</v>
      </c>
      <c r="V41" t="s">
        <v>186</v>
      </c>
      <c r="W41" s="10">
        <v>0.83815609705817251</v>
      </c>
      <c r="AB41">
        <v>0.83799999999999997</v>
      </c>
      <c r="AD41" s="10">
        <v>0.83815609705817251</v>
      </c>
    </row>
    <row r="42" spans="3:31" x14ac:dyDescent="0.2">
      <c r="C42" t="s">
        <v>189</v>
      </c>
      <c r="D42" s="2">
        <v>3547000</v>
      </c>
      <c r="E42" s="2">
        <v>886900</v>
      </c>
      <c r="G42" s="2">
        <f t="shared" si="2"/>
        <v>0.25004228925852834</v>
      </c>
      <c r="H42" s="10">
        <f t="shared" si="0"/>
        <v>0.72236088034693113</v>
      </c>
      <c r="Q42" t="s">
        <v>189</v>
      </c>
      <c r="R42" s="10">
        <v>0.72236088034693113</v>
      </c>
      <c r="T42" t="s">
        <v>311</v>
      </c>
      <c r="U42">
        <v>183</v>
      </c>
      <c r="V42" t="s">
        <v>187</v>
      </c>
      <c r="W42" s="10">
        <v>0.66559525090681559</v>
      </c>
      <c r="AB42">
        <v>0.66600000000000004</v>
      </c>
      <c r="AD42" s="10">
        <v>0.66559525090681559</v>
      </c>
    </row>
    <row r="43" spans="3:31" x14ac:dyDescent="0.2">
      <c r="C43" t="s">
        <v>190</v>
      </c>
      <c r="D43" s="2">
        <v>2070000</v>
      </c>
      <c r="E43" s="2">
        <v>1186000</v>
      </c>
      <c r="G43" s="2">
        <f t="shared" si="2"/>
        <v>0.57294685990338168</v>
      </c>
      <c r="H43" s="10">
        <f t="shared" si="0"/>
        <v>1.655217600747112</v>
      </c>
      <c r="Q43" t="s">
        <v>190</v>
      </c>
      <c r="R43" s="10"/>
      <c r="S43" t="s">
        <v>312</v>
      </c>
      <c r="T43" t="s">
        <v>68</v>
      </c>
      <c r="U43">
        <v>184</v>
      </c>
      <c r="V43" t="s">
        <v>188</v>
      </c>
      <c r="W43" s="10">
        <v>0.70800629112234215</v>
      </c>
      <c r="AB43">
        <v>0.70799999999999996</v>
      </c>
      <c r="AD43" s="10">
        <v>0.70800629112234215</v>
      </c>
    </row>
    <row r="44" spans="3:31" x14ac:dyDescent="0.2">
      <c r="C44" t="s">
        <v>191</v>
      </c>
      <c r="D44" s="2">
        <v>2849000</v>
      </c>
      <c r="E44" s="2">
        <v>948500</v>
      </c>
      <c r="G44" s="2">
        <f t="shared" si="2"/>
        <v>0.33292383292383293</v>
      </c>
      <c r="H44" s="10">
        <f t="shared" si="0"/>
        <v>0.96180191659772218</v>
      </c>
      <c r="Q44" t="s">
        <v>191</v>
      </c>
      <c r="R44" s="10">
        <v>0.96180191659772218</v>
      </c>
      <c r="T44" t="s">
        <v>313</v>
      </c>
      <c r="U44">
        <v>185</v>
      </c>
      <c r="V44" t="s">
        <v>189</v>
      </c>
      <c r="W44" s="10">
        <v>0.72236088034693113</v>
      </c>
      <c r="AB44">
        <v>0.72199999999999998</v>
      </c>
      <c r="AD44" s="10">
        <v>0.72236088034693113</v>
      </c>
    </row>
    <row r="45" spans="3:31" x14ac:dyDescent="0.2">
      <c r="C45" t="s">
        <v>192</v>
      </c>
      <c r="D45" s="2">
        <v>4166000</v>
      </c>
      <c r="E45" s="2">
        <v>1082000</v>
      </c>
      <c r="G45" s="2">
        <f>E45/D45</f>
        <v>0.25972155544887182</v>
      </c>
      <c r="H45" s="10">
        <f t="shared" si="0"/>
        <v>0.75032384320054502</v>
      </c>
      <c r="Q45" t="s">
        <v>192</v>
      </c>
      <c r="R45" s="10">
        <v>0.75032384320054502</v>
      </c>
      <c r="T45" t="s">
        <v>314</v>
      </c>
      <c r="U45">
        <v>186</v>
      </c>
      <c r="V45" t="s">
        <v>190</v>
      </c>
      <c r="W45" s="10"/>
      <c r="X45" t="s">
        <v>315</v>
      </c>
      <c r="AD45" s="10"/>
      <c r="AE45" t="s">
        <v>315</v>
      </c>
    </row>
    <row r="46" spans="3:31" x14ac:dyDescent="0.2">
      <c r="C46" t="s">
        <v>193</v>
      </c>
      <c r="D46" s="2">
        <v>3949000</v>
      </c>
      <c r="E46" s="2">
        <v>984300</v>
      </c>
      <c r="G46" s="2">
        <f t="shared" ref="G46:G67" si="3">E46/D46</f>
        <v>0.24925297543681946</v>
      </c>
      <c r="H46" s="10">
        <f t="shared" si="0"/>
        <v>0.72008058836588107</v>
      </c>
      <c r="Q46" t="s">
        <v>193</v>
      </c>
      <c r="R46" s="10">
        <v>0.72008058836588107</v>
      </c>
      <c r="T46" t="s">
        <v>316</v>
      </c>
      <c r="U46">
        <v>187</v>
      </c>
      <c r="V46" t="s">
        <v>191</v>
      </c>
      <c r="W46" s="10">
        <v>0.96180191659772218</v>
      </c>
      <c r="X46" t="s">
        <v>317</v>
      </c>
      <c r="AB46">
        <v>0.96199999999999997</v>
      </c>
      <c r="AD46" s="10"/>
      <c r="AE46" t="s">
        <v>317</v>
      </c>
    </row>
    <row r="47" spans="3:31" x14ac:dyDescent="0.2">
      <c r="C47" t="s">
        <v>194</v>
      </c>
      <c r="D47" s="2">
        <v>2950000</v>
      </c>
      <c r="E47" s="2">
        <v>452400</v>
      </c>
      <c r="G47" s="2">
        <f t="shared" si="3"/>
        <v>0.15335593220338983</v>
      </c>
      <c r="H47" s="11">
        <f t="shared" si="0"/>
        <v>0.44303836171619354</v>
      </c>
      <c r="Q47" t="s">
        <v>194</v>
      </c>
      <c r="R47" s="11">
        <v>0.44303836171619354</v>
      </c>
      <c r="T47" t="s">
        <v>75</v>
      </c>
      <c r="U47">
        <v>188</v>
      </c>
      <c r="V47" t="s">
        <v>192</v>
      </c>
      <c r="W47" s="10">
        <v>0.75032384320054502</v>
      </c>
      <c r="AB47">
        <v>0.75</v>
      </c>
      <c r="AD47" s="10">
        <v>0.75032384320054502</v>
      </c>
    </row>
    <row r="48" spans="3:31" x14ac:dyDescent="0.2">
      <c r="C48" t="s">
        <v>195</v>
      </c>
      <c r="D48" s="2">
        <v>2950000</v>
      </c>
      <c r="E48" s="2">
        <v>452400</v>
      </c>
      <c r="G48" s="2">
        <f t="shared" si="3"/>
        <v>0.15335593220338983</v>
      </c>
      <c r="H48" s="11">
        <f t="shared" si="0"/>
        <v>0.44303836171619354</v>
      </c>
      <c r="Q48" t="s">
        <v>195</v>
      </c>
      <c r="R48" s="11">
        <v>0.44303836171619354</v>
      </c>
      <c r="T48" t="s">
        <v>318</v>
      </c>
      <c r="U48">
        <v>189</v>
      </c>
      <c r="V48" t="s">
        <v>193</v>
      </c>
      <c r="W48" s="10">
        <v>0.72008058836588107</v>
      </c>
      <c r="AB48">
        <v>0.72</v>
      </c>
      <c r="AD48" s="10">
        <v>0.72008058836588107</v>
      </c>
    </row>
    <row r="49" spans="3:31" x14ac:dyDescent="0.2">
      <c r="C49" t="s">
        <v>196</v>
      </c>
      <c r="D49" s="2">
        <v>3006000</v>
      </c>
      <c r="E49" s="2">
        <v>536200</v>
      </c>
      <c r="G49" s="2">
        <f t="shared" si="3"/>
        <v>0.17837658017298735</v>
      </c>
      <c r="H49" s="12">
        <f t="shared" si="0"/>
        <v>0.5153218836266884</v>
      </c>
      <c r="Q49" t="s">
        <v>196</v>
      </c>
      <c r="R49" s="12">
        <v>0.5153218836266884</v>
      </c>
      <c r="T49" t="s">
        <v>319</v>
      </c>
      <c r="U49">
        <v>190</v>
      </c>
      <c r="V49" t="s">
        <v>194</v>
      </c>
      <c r="W49" s="11">
        <v>0.44303836171619354</v>
      </c>
      <c r="X49" t="s">
        <v>320</v>
      </c>
      <c r="AB49">
        <v>0.443</v>
      </c>
      <c r="AD49" s="11">
        <v>0.44303836171619354</v>
      </c>
      <c r="AE49" t="s">
        <v>320</v>
      </c>
    </row>
    <row r="50" spans="3:31" x14ac:dyDescent="0.2">
      <c r="C50" t="s">
        <v>197</v>
      </c>
      <c r="D50" s="2">
        <v>3072000</v>
      </c>
      <c r="E50" s="2">
        <v>500600</v>
      </c>
      <c r="G50" s="2">
        <f t="shared" si="3"/>
        <v>0.16295572916666667</v>
      </c>
      <c r="H50" s="12">
        <f t="shared" si="0"/>
        <v>0.47077174156209067</v>
      </c>
      <c r="Q50" t="s">
        <v>197</v>
      </c>
      <c r="R50" s="12">
        <v>0.47077174156209067</v>
      </c>
      <c r="T50" t="s">
        <v>321</v>
      </c>
      <c r="U50">
        <v>191</v>
      </c>
      <c r="V50" t="s">
        <v>195</v>
      </c>
      <c r="W50" s="11">
        <v>0.44303836171619354</v>
      </c>
      <c r="AB50">
        <v>0.443</v>
      </c>
      <c r="AD50" s="11">
        <v>0.44303836171619354</v>
      </c>
    </row>
    <row r="51" spans="3:31" x14ac:dyDescent="0.2">
      <c r="C51" t="s">
        <v>198</v>
      </c>
      <c r="D51" s="2">
        <v>3308000</v>
      </c>
      <c r="E51" s="2">
        <v>579200</v>
      </c>
      <c r="G51" s="2">
        <f t="shared" si="3"/>
        <v>0.17509068923821039</v>
      </c>
      <c r="H51" s="12">
        <f t="shared" si="0"/>
        <v>0.50582909312549706</v>
      </c>
      <c r="Q51" t="s">
        <v>198</v>
      </c>
      <c r="R51" s="12">
        <v>0.50582909312549706</v>
      </c>
      <c r="T51" t="s">
        <v>322</v>
      </c>
      <c r="U51">
        <v>192</v>
      </c>
      <c r="V51" t="s">
        <v>196</v>
      </c>
      <c r="W51" s="12">
        <v>0.5153218836266884</v>
      </c>
      <c r="AB51">
        <v>0.51500000000000001</v>
      </c>
      <c r="AD51" s="11">
        <v>0.5153218836266884</v>
      </c>
    </row>
    <row r="52" spans="3:31" x14ac:dyDescent="0.2">
      <c r="C52" t="s">
        <v>199</v>
      </c>
      <c r="D52" s="2">
        <v>4289000</v>
      </c>
      <c r="E52" s="2">
        <v>915800</v>
      </c>
      <c r="G52" s="2">
        <f t="shared" si="3"/>
        <v>0.21352296572627652</v>
      </c>
      <c r="H52" s="10">
        <f t="shared" si="0"/>
        <v>0.616858204081012</v>
      </c>
      <c r="Q52" t="s">
        <v>199</v>
      </c>
      <c r="R52" s="10">
        <v>0.616858204081012</v>
      </c>
      <c r="T52" t="s">
        <v>323</v>
      </c>
      <c r="U52">
        <v>193</v>
      </c>
      <c r="V52" t="s">
        <v>197</v>
      </c>
      <c r="W52" s="12">
        <v>0.47077174156209067</v>
      </c>
      <c r="AB52">
        <v>0.47099999999999997</v>
      </c>
      <c r="AD52" s="12">
        <v>0.47077174156209067</v>
      </c>
    </row>
    <row r="53" spans="3:31" x14ac:dyDescent="0.2">
      <c r="C53" t="s">
        <v>200</v>
      </c>
      <c r="D53" s="2">
        <v>2983000</v>
      </c>
      <c r="E53" s="2">
        <v>397400</v>
      </c>
      <c r="G53" s="2">
        <f t="shared" si="3"/>
        <v>0.13322158900435802</v>
      </c>
      <c r="H53" s="11">
        <f t="shared" si="0"/>
        <v>0.38487115359476254</v>
      </c>
      <c r="Q53" t="s">
        <v>200</v>
      </c>
      <c r="R53" s="11">
        <v>0.38487115359476254</v>
      </c>
      <c r="T53" t="s">
        <v>324</v>
      </c>
      <c r="U53">
        <v>194</v>
      </c>
      <c r="V53" t="s">
        <v>198</v>
      </c>
      <c r="W53" s="12">
        <v>0.50582909312549706</v>
      </c>
      <c r="AB53">
        <v>0.50600000000000001</v>
      </c>
      <c r="AD53" s="11">
        <v>0.50582909312549706</v>
      </c>
    </row>
    <row r="54" spans="3:31" x14ac:dyDescent="0.2">
      <c r="C54" t="s">
        <v>201</v>
      </c>
      <c r="D54" s="2">
        <v>2760000</v>
      </c>
      <c r="E54" s="2">
        <v>555400</v>
      </c>
      <c r="G54" s="2">
        <f t="shared" si="3"/>
        <v>0.20123188405797102</v>
      </c>
      <c r="H54" s="12">
        <f t="shared" si="0"/>
        <v>0.58134982427589332</v>
      </c>
      <c r="Q54" t="s">
        <v>201</v>
      </c>
      <c r="R54" s="12">
        <v>0.58134982427589332</v>
      </c>
      <c r="T54" t="s">
        <v>325</v>
      </c>
      <c r="U54">
        <v>195</v>
      </c>
      <c r="V54" t="s">
        <v>199</v>
      </c>
      <c r="W54" s="10">
        <v>0.616858204081012</v>
      </c>
      <c r="AB54">
        <v>0.61699999999999999</v>
      </c>
      <c r="AD54" s="10">
        <v>0.616858204081012</v>
      </c>
    </row>
    <row r="55" spans="3:31" x14ac:dyDescent="0.2">
      <c r="C55" t="s">
        <v>202</v>
      </c>
      <c r="D55" s="2">
        <v>8362000</v>
      </c>
      <c r="E55" s="2">
        <v>2876000</v>
      </c>
      <c r="G55" s="2">
        <f t="shared" si="3"/>
        <v>0.34393685721119349</v>
      </c>
      <c r="H55" s="10">
        <f t="shared" si="0"/>
        <v>0.99361804635357531</v>
      </c>
      <c r="Q55" t="s">
        <v>202</v>
      </c>
      <c r="R55" s="10">
        <v>0.99361804635357531</v>
      </c>
      <c r="T55" t="s">
        <v>326</v>
      </c>
      <c r="U55">
        <v>196</v>
      </c>
      <c r="V55" t="s">
        <v>200</v>
      </c>
      <c r="W55" s="11">
        <v>0.38487115359476254</v>
      </c>
      <c r="AB55">
        <v>0.38500000000000001</v>
      </c>
      <c r="AD55" s="11">
        <v>0.38487115359476254</v>
      </c>
    </row>
    <row r="56" spans="3:31" x14ac:dyDescent="0.2">
      <c r="C56" t="s">
        <v>204</v>
      </c>
      <c r="D56" s="2">
        <v>2394000</v>
      </c>
      <c r="E56" s="2">
        <v>1588000</v>
      </c>
      <c r="G56" s="2">
        <f t="shared" si="3"/>
        <v>0.66332497911445276</v>
      </c>
      <c r="H56" s="10">
        <f t="shared" si="0"/>
        <v>1.9163159051619618</v>
      </c>
      <c r="Q56" t="s">
        <v>204</v>
      </c>
      <c r="R56" s="10"/>
      <c r="S56" t="s">
        <v>312</v>
      </c>
      <c r="T56" t="s">
        <v>327</v>
      </c>
      <c r="U56">
        <v>197</v>
      </c>
      <c r="V56" t="s">
        <v>201</v>
      </c>
      <c r="W56" s="12">
        <v>0.58134982427589332</v>
      </c>
      <c r="AB56">
        <v>0.58099999999999996</v>
      </c>
      <c r="AD56" s="12">
        <v>0.58134982427589332</v>
      </c>
    </row>
    <row r="57" spans="3:31" x14ac:dyDescent="0.2">
      <c r="C57" t="s">
        <v>328</v>
      </c>
      <c r="D57" s="2">
        <v>3962000</v>
      </c>
      <c r="E57" s="2">
        <v>751100</v>
      </c>
      <c r="G57" s="2">
        <f t="shared" si="3"/>
        <v>0.18957597173144877</v>
      </c>
      <c r="H57" s="12">
        <f t="shared" si="0"/>
        <v>0.54767642001135419</v>
      </c>
      <c r="Q57" t="s">
        <v>328</v>
      </c>
      <c r="R57" s="12">
        <v>0.54767642001135419</v>
      </c>
      <c r="T57" t="s">
        <v>329</v>
      </c>
      <c r="U57">
        <v>198</v>
      </c>
      <c r="V57" t="s">
        <v>202</v>
      </c>
      <c r="W57" s="10">
        <v>0.99361804635357531</v>
      </c>
      <c r="AB57">
        <v>0.99399999999999999</v>
      </c>
      <c r="AD57" s="10">
        <v>0.99361804635357531</v>
      </c>
    </row>
    <row r="58" spans="3:31" x14ac:dyDescent="0.2">
      <c r="C58" t="s">
        <v>206</v>
      </c>
      <c r="D58" s="2">
        <v>3801000</v>
      </c>
      <c r="E58" s="2">
        <v>767800</v>
      </c>
      <c r="G58" s="2">
        <f t="shared" si="3"/>
        <v>0.20199947382267824</v>
      </c>
      <c r="H58" s="12">
        <f t="shared" si="0"/>
        <v>0.58356735643744662</v>
      </c>
      <c r="Q58" t="s">
        <v>206</v>
      </c>
      <c r="R58" s="12">
        <v>0.58356735643744662</v>
      </c>
      <c r="T58" t="s">
        <v>330</v>
      </c>
      <c r="U58">
        <v>199</v>
      </c>
      <c r="W58" s="10"/>
      <c r="AD58" s="10"/>
    </row>
    <row r="59" spans="3:31" x14ac:dyDescent="0.2">
      <c r="C59" t="s">
        <v>207</v>
      </c>
      <c r="D59" s="2">
        <v>4721000</v>
      </c>
      <c r="E59" s="2">
        <v>1181000</v>
      </c>
      <c r="G59" s="2">
        <f t="shared" si="3"/>
        <v>0.25015886464732046</v>
      </c>
      <c r="H59" s="10">
        <f t="shared" si="0"/>
        <v>0.72269766137994917</v>
      </c>
      <c r="Q59" t="s">
        <v>207</v>
      </c>
      <c r="R59" s="10">
        <v>0.72269766137994917</v>
      </c>
      <c r="T59" t="s">
        <v>331</v>
      </c>
      <c r="U59">
        <v>200</v>
      </c>
      <c r="V59" t="s">
        <v>204</v>
      </c>
      <c r="W59" s="10">
        <v>1.9163159051619618</v>
      </c>
      <c r="X59" t="s">
        <v>332</v>
      </c>
      <c r="AB59">
        <v>1.9159999999999999</v>
      </c>
      <c r="AD59" s="10"/>
    </row>
    <row r="60" spans="3:31" x14ac:dyDescent="0.2">
      <c r="C60" t="s">
        <v>208</v>
      </c>
      <c r="D60" s="2">
        <v>4803000</v>
      </c>
      <c r="E60" s="2">
        <v>1058000</v>
      </c>
      <c r="G60" s="2">
        <f t="shared" si="3"/>
        <v>0.22027899229648137</v>
      </c>
      <c r="H60" s="10">
        <f t="shared" si="0"/>
        <v>0.63637605970204469</v>
      </c>
      <c r="Q60" t="s">
        <v>208</v>
      </c>
      <c r="R60" s="10">
        <v>0.63637605970204469</v>
      </c>
      <c r="T60" t="s">
        <v>333</v>
      </c>
      <c r="U60">
        <v>201</v>
      </c>
      <c r="V60" t="s">
        <v>328</v>
      </c>
      <c r="W60" s="12">
        <v>0.54767642001135419</v>
      </c>
      <c r="AB60">
        <v>0.54800000000000004</v>
      </c>
      <c r="AD60" s="12">
        <v>0.54767642001135419</v>
      </c>
    </row>
    <row r="61" spans="3:31" x14ac:dyDescent="0.2">
      <c r="C61" t="s">
        <v>209</v>
      </c>
      <c r="D61" s="2">
        <v>3989000</v>
      </c>
      <c r="E61" s="2">
        <v>1032000</v>
      </c>
      <c r="G61" s="2">
        <f t="shared" si="3"/>
        <v>0.25871145650538985</v>
      </c>
      <c r="H61" s="10">
        <f t="shared" si="0"/>
        <v>0.74740571297459468</v>
      </c>
      <c r="Q61" t="s">
        <v>209</v>
      </c>
      <c r="R61" s="10">
        <v>0.74740571297459468</v>
      </c>
      <c r="T61" t="s">
        <v>334</v>
      </c>
      <c r="U61">
        <v>202</v>
      </c>
      <c r="W61" s="12"/>
      <c r="AD61" s="12"/>
    </row>
    <row r="62" spans="3:31" x14ac:dyDescent="0.2">
      <c r="C62" t="s">
        <v>210</v>
      </c>
      <c r="D62" s="2">
        <v>3622000</v>
      </c>
      <c r="E62" s="2">
        <v>686100</v>
      </c>
      <c r="G62" s="2">
        <f t="shared" si="3"/>
        <v>0.18942573163997792</v>
      </c>
      <c r="H62" s="12">
        <f t="shared" si="0"/>
        <v>0.54724238317278528</v>
      </c>
      <c r="Q62" t="s">
        <v>210</v>
      </c>
      <c r="R62" s="12">
        <v>0.54724238317278528</v>
      </c>
      <c r="T62" t="s">
        <v>335</v>
      </c>
      <c r="U62">
        <v>203</v>
      </c>
      <c r="V62" t="s">
        <v>206</v>
      </c>
      <c r="W62" s="12">
        <v>0.58356735643744662</v>
      </c>
      <c r="AB62">
        <v>0.58399999999999996</v>
      </c>
      <c r="AD62" s="12">
        <v>0.58356735643744662</v>
      </c>
    </row>
    <row r="63" spans="3:31" x14ac:dyDescent="0.2">
      <c r="C63" t="s">
        <v>211</v>
      </c>
      <c r="D63" s="2">
        <v>5156000</v>
      </c>
      <c r="E63" s="2">
        <v>998200</v>
      </c>
      <c r="G63" s="2">
        <f t="shared" si="3"/>
        <v>0.19359968968192398</v>
      </c>
      <c r="H63" s="12">
        <f t="shared" si="0"/>
        <v>0.55930075943646551</v>
      </c>
      <c r="Q63" t="s">
        <v>211</v>
      </c>
      <c r="R63" s="12">
        <v>0.55930075943646551</v>
      </c>
      <c r="T63" t="s">
        <v>336</v>
      </c>
      <c r="U63">
        <v>204</v>
      </c>
      <c r="V63" t="s">
        <v>207</v>
      </c>
      <c r="W63" s="10">
        <v>0.72269766137994917</v>
      </c>
      <c r="X63" t="s">
        <v>337</v>
      </c>
      <c r="AB63">
        <v>0.72299999999999998</v>
      </c>
      <c r="AD63" s="10">
        <v>0.72269766137994917</v>
      </c>
      <c r="AE63" t="s">
        <v>337</v>
      </c>
    </row>
    <row r="64" spans="3:31" x14ac:dyDescent="0.2">
      <c r="C64" t="s">
        <v>212</v>
      </c>
      <c r="D64" s="2">
        <v>2871000</v>
      </c>
      <c r="E64" s="2">
        <v>606100</v>
      </c>
      <c r="G64" s="2">
        <f t="shared" si="3"/>
        <v>0.21111111111111111</v>
      </c>
      <c r="H64" s="12">
        <f t="shared" si="0"/>
        <v>0.60989046503076549</v>
      </c>
      <c r="Q64" t="s">
        <v>212</v>
      </c>
      <c r="R64" s="12">
        <v>0.60989046503076549</v>
      </c>
      <c r="T64" t="s">
        <v>338</v>
      </c>
      <c r="U64">
        <v>205</v>
      </c>
      <c r="V64" t="s">
        <v>208</v>
      </c>
      <c r="W64" s="10">
        <v>0.63637605970204469</v>
      </c>
      <c r="AB64">
        <v>0.63600000000000001</v>
      </c>
      <c r="AD64" s="10">
        <v>0.63637605970204469</v>
      </c>
    </row>
    <row r="65" spans="3:31" x14ac:dyDescent="0.2">
      <c r="C65" t="s">
        <v>213</v>
      </c>
      <c r="D65" s="2">
        <v>11360000</v>
      </c>
      <c r="E65" s="2">
        <v>3130000</v>
      </c>
      <c r="G65" s="2">
        <f t="shared" si="3"/>
        <v>0.2755281690140845</v>
      </c>
      <c r="H65" s="10">
        <f t="shared" si="0"/>
        <v>0.79598843587456747</v>
      </c>
      <c r="Q65" t="s">
        <v>213</v>
      </c>
      <c r="R65" s="10">
        <v>0.79598843587456747</v>
      </c>
      <c r="T65" t="s">
        <v>339</v>
      </c>
      <c r="U65">
        <v>206</v>
      </c>
      <c r="V65" t="s">
        <v>209</v>
      </c>
      <c r="W65" s="10">
        <v>0.74740571297459468</v>
      </c>
      <c r="AB65">
        <v>0.747</v>
      </c>
      <c r="AD65" s="10">
        <v>0.74740571297459468</v>
      </c>
    </row>
    <row r="66" spans="3:31" x14ac:dyDescent="0.2">
      <c r="C66" t="s">
        <v>214</v>
      </c>
      <c r="D66" s="2">
        <v>5521000</v>
      </c>
      <c r="E66" s="2">
        <v>1164000</v>
      </c>
      <c r="G66" s="2">
        <f t="shared" si="3"/>
        <v>0.21083137112841877</v>
      </c>
      <c r="H66" s="12">
        <f t="shared" si="0"/>
        <v>0.60908230885540371</v>
      </c>
      <c r="Q66" t="s">
        <v>214</v>
      </c>
      <c r="R66" s="12">
        <v>0.60908230885540371</v>
      </c>
      <c r="T66" t="s">
        <v>340</v>
      </c>
      <c r="U66">
        <v>207</v>
      </c>
      <c r="V66" t="s">
        <v>210</v>
      </c>
      <c r="W66" s="12">
        <v>0.54724238317278528</v>
      </c>
      <c r="AB66">
        <v>0.54700000000000004</v>
      </c>
      <c r="AD66" s="12">
        <v>0.54724238317278528</v>
      </c>
    </row>
    <row r="67" spans="3:31" x14ac:dyDescent="0.2">
      <c r="C67" t="s">
        <v>215</v>
      </c>
      <c r="D67" s="2">
        <v>6008000</v>
      </c>
      <c r="E67" s="2">
        <v>1528000</v>
      </c>
      <c r="G67" s="2">
        <f t="shared" si="3"/>
        <v>0.25432756324900135</v>
      </c>
      <c r="H67" s="10">
        <f t="shared" ref="H67:H106" si="4">G67/$O$5</f>
        <v>0.7347408433582493</v>
      </c>
      <c r="Q67" t="s">
        <v>215</v>
      </c>
      <c r="R67" s="10">
        <v>0.7347408433582493</v>
      </c>
      <c r="T67" t="s">
        <v>341</v>
      </c>
      <c r="U67">
        <v>208</v>
      </c>
      <c r="V67" t="s">
        <v>211</v>
      </c>
      <c r="W67" s="12">
        <v>0.55930075943646551</v>
      </c>
      <c r="AB67">
        <v>0.55900000000000005</v>
      </c>
      <c r="AD67" s="12">
        <v>0.55930075943646551</v>
      </c>
    </row>
    <row r="68" spans="3:31" x14ac:dyDescent="0.2">
      <c r="C68" t="s">
        <v>216</v>
      </c>
      <c r="D68" s="2">
        <v>5899000</v>
      </c>
      <c r="E68" s="2">
        <v>1862000</v>
      </c>
      <c r="G68" s="2">
        <f>E68/D68</f>
        <v>0.31564671978301406</v>
      </c>
      <c r="H68" s="10">
        <f t="shared" si="4"/>
        <v>0.91188911706583342</v>
      </c>
      <c r="Q68" t="s">
        <v>216</v>
      </c>
      <c r="R68" s="10">
        <v>0.91188911706583342</v>
      </c>
      <c r="T68" t="s">
        <v>342</v>
      </c>
      <c r="U68">
        <v>209</v>
      </c>
      <c r="V68" t="s">
        <v>212</v>
      </c>
      <c r="W68" s="12">
        <v>0.60989046503076549</v>
      </c>
      <c r="AB68">
        <v>0.61</v>
      </c>
      <c r="AD68" s="10">
        <v>0.60989046503076549</v>
      </c>
    </row>
    <row r="69" spans="3:31" x14ac:dyDescent="0.2">
      <c r="C69" t="s">
        <v>217</v>
      </c>
      <c r="D69" s="2">
        <v>5010000</v>
      </c>
      <c r="E69" s="2">
        <v>1148000</v>
      </c>
      <c r="G69" s="2">
        <f t="shared" ref="G69:G90" si="5">E69/D69</f>
        <v>0.22914171656686627</v>
      </c>
      <c r="H69" s="10">
        <f t="shared" si="4"/>
        <v>0.66198006982853963</v>
      </c>
      <c r="Q69" t="s">
        <v>217</v>
      </c>
      <c r="R69" s="10">
        <v>0.66198006982853963</v>
      </c>
      <c r="T69" t="s">
        <v>343</v>
      </c>
      <c r="U69">
        <v>210</v>
      </c>
      <c r="V69" t="s">
        <v>213</v>
      </c>
      <c r="W69" s="10">
        <v>0.79598843587456747</v>
      </c>
      <c r="AB69">
        <v>0.79600000000000004</v>
      </c>
      <c r="AD69" s="10">
        <v>0.79598843587456747</v>
      </c>
    </row>
    <row r="70" spans="3:31" x14ac:dyDescent="0.2">
      <c r="C70" t="s">
        <v>218</v>
      </c>
      <c r="D70" s="2">
        <v>4991000</v>
      </c>
      <c r="E70" s="2">
        <v>1256000</v>
      </c>
      <c r="G70" s="2">
        <f t="shared" si="5"/>
        <v>0.25165297535564013</v>
      </c>
      <c r="H70" s="10">
        <f t="shared" si="4"/>
        <v>0.72701407973381271</v>
      </c>
      <c r="Q70" t="s">
        <v>218</v>
      </c>
      <c r="R70" s="10">
        <v>0.72701407973381271</v>
      </c>
      <c r="T70" t="s">
        <v>344</v>
      </c>
      <c r="U70">
        <v>211</v>
      </c>
      <c r="V70" t="s">
        <v>214</v>
      </c>
      <c r="W70" s="12">
        <v>0.60908230885540371</v>
      </c>
      <c r="AB70">
        <v>0.60899999999999999</v>
      </c>
      <c r="AD70" s="10">
        <v>0.60908230885540371</v>
      </c>
    </row>
    <row r="71" spans="3:31" x14ac:dyDescent="0.2">
      <c r="C71" t="s">
        <v>219</v>
      </c>
      <c r="D71" s="2">
        <v>5162000</v>
      </c>
      <c r="E71" s="2">
        <v>1072000</v>
      </c>
      <c r="G71" s="2">
        <f t="shared" si="5"/>
        <v>0.20767144517628827</v>
      </c>
      <c r="H71" s="12">
        <f t="shared" si="4"/>
        <v>0.59995342549978847</v>
      </c>
      <c r="Q71" t="s">
        <v>219</v>
      </c>
      <c r="R71" s="12">
        <v>0.59995342549978847</v>
      </c>
      <c r="T71" t="s">
        <v>345</v>
      </c>
      <c r="U71">
        <v>212</v>
      </c>
      <c r="V71" t="s">
        <v>215</v>
      </c>
      <c r="W71" s="10">
        <v>0.7347408433582493</v>
      </c>
      <c r="X71" t="s">
        <v>346</v>
      </c>
      <c r="AB71">
        <v>0.73499999999999999</v>
      </c>
      <c r="AD71" s="10"/>
      <c r="AE71" t="s">
        <v>346</v>
      </c>
    </row>
    <row r="72" spans="3:31" x14ac:dyDescent="0.2">
      <c r="C72" t="s">
        <v>220</v>
      </c>
      <c r="D72" s="2">
        <v>5492000</v>
      </c>
      <c r="E72" s="2">
        <v>1614000</v>
      </c>
      <c r="G72" s="2">
        <f t="shared" si="5"/>
        <v>0.29388201019664967</v>
      </c>
      <c r="H72" s="10">
        <f t="shared" si="4"/>
        <v>0.84901185408794599</v>
      </c>
      <c r="Q72" t="s">
        <v>220</v>
      </c>
      <c r="R72" s="10">
        <v>0.84901185408794599</v>
      </c>
      <c r="T72" t="s">
        <v>347</v>
      </c>
      <c r="U72">
        <v>213</v>
      </c>
      <c r="V72" t="s">
        <v>216</v>
      </c>
      <c r="W72" s="10">
        <v>0.91188911706583342</v>
      </c>
      <c r="AB72">
        <v>0.91200000000000003</v>
      </c>
      <c r="AD72" s="10">
        <v>0.91188911706583342</v>
      </c>
    </row>
    <row r="73" spans="3:31" x14ac:dyDescent="0.2">
      <c r="C73" t="s">
        <v>221</v>
      </c>
      <c r="D73" s="2">
        <v>4690000</v>
      </c>
      <c r="E73" s="2">
        <v>1038000</v>
      </c>
      <c r="G73" s="2">
        <f t="shared" si="5"/>
        <v>0.22132196162046908</v>
      </c>
      <c r="H73" s="10">
        <f t="shared" si="4"/>
        <v>0.63938915097266424</v>
      </c>
      <c r="Q73" t="s">
        <v>221</v>
      </c>
      <c r="R73" s="10">
        <v>0.63938915097266424</v>
      </c>
      <c r="T73" t="s">
        <v>348</v>
      </c>
      <c r="U73">
        <v>214</v>
      </c>
      <c r="V73" t="s">
        <v>217</v>
      </c>
      <c r="W73" s="10">
        <v>0.66198006982853963</v>
      </c>
      <c r="AB73">
        <v>0.66200000000000003</v>
      </c>
      <c r="AD73" s="10">
        <v>0.66198006982853963</v>
      </c>
    </row>
    <row r="74" spans="3:31" x14ac:dyDescent="0.2">
      <c r="C74" t="s">
        <v>222</v>
      </c>
      <c r="D74" s="2">
        <v>13950000</v>
      </c>
      <c r="E74" s="2">
        <v>3322000</v>
      </c>
      <c r="G74" s="2">
        <f t="shared" si="5"/>
        <v>0.23813620071684588</v>
      </c>
      <c r="H74" s="10">
        <f t="shared" si="4"/>
        <v>0.68796472829616395</v>
      </c>
      <c r="Q74" t="s">
        <v>222</v>
      </c>
      <c r="R74" s="10">
        <v>0.68796472829616395</v>
      </c>
      <c r="T74" t="s">
        <v>349</v>
      </c>
      <c r="U74">
        <v>215</v>
      </c>
      <c r="V74" t="s">
        <v>218</v>
      </c>
      <c r="W74" s="10">
        <v>0.72701407973381271</v>
      </c>
      <c r="AB74">
        <v>0.72699999999999998</v>
      </c>
      <c r="AD74" s="10">
        <v>0.72701407973381271</v>
      </c>
    </row>
    <row r="75" spans="3:31" x14ac:dyDescent="0.2">
      <c r="C75" t="s">
        <v>223</v>
      </c>
      <c r="D75" s="2">
        <v>4687000</v>
      </c>
      <c r="E75" s="2">
        <v>1016000</v>
      </c>
      <c r="G75" s="2">
        <f t="shared" si="5"/>
        <v>0.21676978877746961</v>
      </c>
      <c r="H75" s="10">
        <f t="shared" si="4"/>
        <v>0.6262381292310556</v>
      </c>
      <c r="Q75" t="s">
        <v>223</v>
      </c>
      <c r="R75" s="10">
        <v>0.6262381292310556</v>
      </c>
      <c r="T75" t="s">
        <v>350</v>
      </c>
      <c r="U75">
        <v>216</v>
      </c>
      <c r="V75" t="s">
        <v>219</v>
      </c>
      <c r="W75" s="12">
        <v>0.59995342549978847</v>
      </c>
      <c r="AB75">
        <v>0.6</v>
      </c>
      <c r="AD75" s="12">
        <v>0.59995342549978847</v>
      </c>
    </row>
    <row r="76" spans="3:31" x14ac:dyDescent="0.2">
      <c r="C76" t="s">
        <v>224</v>
      </c>
      <c r="D76" s="2">
        <v>3968000</v>
      </c>
      <c r="E76" s="2">
        <v>735600</v>
      </c>
      <c r="G76" s="2">
        <f t="shared" si="5"/>
        <v>0.18538306451612904</v>
      </c>
      <c r="H76" s="12">
        <f t="shared" si="4"/>
        <v>0.53556330044164902</v>
      </c>
      <c r="Q76" t="s">
        <v>224</v>
      </c>
      <c r="R76" s="12">
        <v>0.53556330044164902</v>
      </c>
      <c r="T76" t="s">
        <v>351</v>
      </c>
      <c r="U76">
        <v>217</v>
      </c>
      <c r="V76" t="s">
        <v>220</v>
      </c>
      <c r="W76" s="10">
        <v>0.84901185408794599</v>
      </c>
      <c r="AB76">
        <v>0.84899999999999998</v>
      </c>
      <c r="AD76" s="10">
        <v>0.84901185408794599</v>
      </c>
    </row>
    <row r="77" spans="3:31" x14ac:dyDescent="0.2">
      <c r="C77" t="s">
        <v>225</v>
      </c>
      <c r="D77" s="2">
        <v>3977000</v>
      </c>
      <c r="E77" s="2">
        <v>1047000</v>
      </c>
      <c r="G77" s="2">
        <f t="shared" si="5"/>
        <v>0.26326376665828516</v>
      </c>
      <c r="H77" s="10">
        <f t="shared" si="4"/>
        <v>0.76055713139829062</v>
      </c>
      <c r="Q77" t="s">
        <v>225</v>
      </c>
      <c r="R77" s="10">
        <v>0.76055713139829062</v>
      </c>
      <c r="T77" t="s">
        <v>352</v>
      </c>
      <c r="U77">
        <v>218</v>
      </c>
      <c r="W77" s="10"/>
      <c r="AD77" s="10"/>
    </row>
    <row r="78" spans="3:31" x14ac:dyDescent="0.2">
      <c r="C78" t="s">
        <v>226</v>
      </c>
      <c r="D78" s="2">
        <v>4631000</v>
      </c>
      <c r="E78" s="2">
        <v>1046000</v>
      </c>
      <c r="G78" s="2">
        <f t="shared" si="5"/>
        <v>0.22586914273375081</v>
      </c>
      <c r="H78" s="10">
        <f t="shared" si="4"/>
        <v>0.652525751832573</v>
      </c>
      <c r="Q78" t="s">
        <v>226</v>
      </c>
      <c r="R78" s="10">
        <v>0.652525751832573</v>
      </c>
      <c r="T78" t="s">
        <v>353</v>
      </c>
      <c r="U78">
        <v>219</v>
      </c>
      <c r="V78" t="s">
        <v>221</v>
      </c>
      <c r="W78" s="10">
        <v>0.63938915097266424</v>
      </c>
      <c r="AB78">
        <v>0.63900000000000001</v>
      </c>
      <c r="AD78" s="10">
        <v>0.63938915097266424</v>
      </c>
    </row>
    <row r="79" spans="3:31" x14ac:dyDescent="0.2">
      <c r="C79" t="s">
        <v>227</v>
      </c>
      <c r="D79" s="2">
        <v>4723000</v>
      </c>
      <c r="E79" s="2">
        <v>1477000</v>
      </c>
      <c r="G79" s="2">
        <f t="shared" si="5"/>
        <v>0.31272496294727925</v>
      </c>
      <c r="H79" s="10">
        <f t="shared" si="4"/>
        <v>0.90344829353042388</v>
      </c>
      <c r="Q79" t="s">
        <v>227</v>
      </c>
      <c r="R79" s="10">
        <v>0.90344829353042388</v>
      </c>
      <c r="T79" t="s">
        <v>354</v>
      </c>
      <c r="U79">
        <v>220</v>
      </c>
      <c r="V79" t="s">
        <v>222</v>
      </c>
      <c r="W79" s="10">
        <v>0.68796472829616395</v>
      </c>
      <c r="X79" t="s">
        <v>355</v>
      </c>
      <c r="AB79">
        <v>0.68799999999999994</v>
      </c>
      <c r="AD79" s="10"/>
      <c r="AE79" t="s">
        <v>355</v>
      </c>
    </row>
    <row r="80" spans="3:31" x14ac:dyDescent="0.2">
      <c r="C80" t="s">
        <v>356</v>
      </c>
      <c r="D80" s="2">
        <v>1248000</v>
      </c>
      <c r="E80" s="2">
        <v>282700</v>
      </c>
      <c r="G80" s="2">
        <f t="shared" si="5"/>
        <v>0.2265224358974359</v>
      </c>
      <c r="H80" s="10">
        <f t="shared" si="4"/>
        <v>0.65441308627605288</v>
      </c>
      <c r="Q80" t="s">
        <v>356</v>
      </c>
      <c r="R80" s="10">
        <v>0.65441308627605288</v>
      </c>
      <c r="T80" t="s">
        <v>357</v>
      </c>
      <c r="U80">
        <v>221</v>
      </c>
      <c r="V80" t="s">
        <v>223</v>
      </c>
      <c r="W80" s="10">
        <v>0.6262381292310556</v>
      </c>
      <c r="AB80">
        <v>0.626</v>
      </c>
      <c r="AD80" s="10">
        <v>0.6262381292310556</v>
      </c>
    </row>
    <row r="81" spans="3:31" x14ac:dyDescent="0.2">
      <c r="C81" t="s">
        <v>229</v>
      </c>
      <c r="D81" s="2">
        <v>3055000</v>
      </c>
      <c r="E81" s="2">
        <v>802900</v>
      </c>
      <c r="G81" s="2">
        <f t="shared" si="5"/>
        <v>0.26281505728314242</v>
      </c>
      <c r="H81" s="10">
        <f t="shared" si="4"/>
        <v>0.759260830279751</v>
      </c>
      <c r="Q81" t="s">
        <v>229</v>
      </c>
      <c r="R81" s="10">
        <v>0.759260830279751</v>
      </c>
      <c r="T81" t="s">
        <v>358</v>
      </c>
      <c r="U81">
        <v>222</v>
      </c>
      <c r="V81" t="s">
        <v>224</v>
      </c>
      <c r="W81" s="12">
        <v>0.53556330044164902</v>
      </c>
      <c r="AB81">
        <v>0.53600000000000003</v>
      </c>
      <c r="AD81" s="12">
        <v>0.53556330044164902</v>
      </c>
    </row>
    <row r="82" spans="3:31" x14ac:dyDescent="0.2">
      <c r="C82" t="s">
        <v>230</v>
      </c>
      <c r="D82" s="2">
        <v>4749000</v>
      </c>
      <c r="E82" s="2">
        <v>1066000</v>
      </c>
      <c r="G82" s="2">
        <f t="shared" si="5"/>
        <v>0.22446830911770899</v>
      </c>
      <c r="H82" s="10">
        <f t="shared" si="4"/>
        <v>0.64847880678538017</v>
      </c>
      <c r="Q82" t="s">
        <v>230</v>
      </c>
      <c r="R82" s="10">
        <v>0.64847880678538017</v>
      </c>
      <c r="T82" t="s">
        <v>359</v>
      </c>
      <c r="U82">
        <v>223</v>
      </c>
      <c r="V82" t="s">
        <v>225</v>
      </c>
      <c r="W82" s="10">
        <v>0.76055713139829062</v>
      </c>
      <c r="AB82">
        <v>0.76100000000000001</v>
      </c>
      <c r="AD82" s="10">
        <v>0.76055713139829062</v>
      </c>
    </row>
    <row r="83" spans="3:31" x14ac:dyDescent="0.2">
      <c r="C83" t="s">
        <v>231</v>
      </c>
      <c r="D83" s="2">
        <v>5524000</v>
      </c>
      <c r="E83" s="2">
        <v>1280000</v>
      </c>
      <c r="G83" s="2">
        <f t="shared" si="5"/>
        <v>0.23171614771904417</v>
      </c>
      <c r="H83" s="10">
        <f t="shared" si="4"/>
        <v>0.66941748515134136</v>
      </c>
      <c r="Q83" t="s">
        <v>231</v>
      </c>
      <c r="R83" s="10">
        <v>0.66941748515134136</v>
      </c>
      <c r="T83" t="s">
        <v>360</v>
      </c>
      <c r="U83">
        <v>224</v>
      </c>
      <c r="V83" t="s">
        <v>226</v>
      </c>
      <c r="W83" s="10">
        <v>0.652525751832573</v>
      </c>
      <c r="AB83">
        <v>0.65300000000000002</v>
      </c>
      <c r="AD83" s="10">
        <v>0.652525751832573</v>
      </c>
    </row>
    <row r="84" spans="3:31" x14ac:dyDescent="0.2">
      <c r="C84" t="s">
        <v>232</v>
      </c>
      <c r="D84" s="2">
        <v>13950000</v>
      </c>
      <c r="E84" s="2">
        <v>3322000</v>
      </c>
      <c r="G84" s="2">
        <f t="shared" si="5"/>
        <v>0.23813620071684588</v>
      </c>
      <c r="H84" s="10">
        <f t="shared" si="4"/>
        <v>0.68796472829616395</v>
      </c>
      <c r="Q84" t="s">
        <v>232</v>
      </c>
      <c r="R84" s="10">
        <v>0.68796472829616395</v>
      </c>
      <c r="T84" t="s">
        <v>361</v>
      </c>
      <c r="U84">
        <v>225</v>
      </c>
      <c r="V84" t="s">
        <v>227</v>
      </c>
      <c r="W84" s="10">
        <v>0.90344829353042388</v>
      </c>
      <c r="AB84">
        <v>0.90300000000000002</v>
      </c>
      <c r="AD84" s="10">
        <v>0.90344829353042388</v>
      </c>
    </row>
    <row r="85" spans="3:31" x14ac:dyDescent="0.2">
      <c r="C85" t="s">
        <v>233</v>
      </c>
      <c r="D85" s="2">
        <v>6008000</v>
      </c>
      <c r="E85" s="2">
        <v>1528000</v>
      </c>
      <c r="G85" s="2">
        <f t="shared" si="5"/>
        <v>0.25432756324900135</v>
      </c>
      <c r="H85" s="10">
        <f t="shared" si="4"/>
        <v>0.7347408433582493</v>
      </c>
      <c r="Q85" t="s">
        <v>233</v>
      </c>
      <c r="R85" s="10">
        <v>0.7347408433582493</v>
      </c>
      <c r="T85" t="s">
        <v>362</v>
      </c>
      <c r="U85">
        <v>226</v>
      </c>
      <c r="V85" t="s">
        <v>356</v>
      </c>
      <c r="W85" s="10">
        <v>0.65441308627605288</v>
      </c>
      <c r="AB85">
        <v>0.65400000000000003</v>
      </c>
      <c r="AD85" s="10">
        <v>0.65441308627605288</v>
      </c>
    </row>
    <row r="86" spans="3:31" x14ac:dyDescent="0.2">
      <c r="C86" t="s">
        <v>234</v>
      </c>
      <c r="D86" s="2">
        <v>5380000</v>
      </c>
      <c r="E86" s="2">
        <v>717900</v>
      </c>
      <c r="G86" s="2">
        <f t="shared" si="5"/>
        <v>0.13343866171003718</v>
      </c>
      <c r="H86" s="11">
        <f t="shared" si="4"/>
        <v>0.38549826683724114</v>
      </c>
      <c r="Q86" t="s">
        <v>234</v>
      </c>
      <c r="R86" s="11">
        <v>0.38549826683724114</v>
      </c>
      <c r="T86" t="s">
        <v>363</v>
      </c>
      <c r="U86">
        <v>227</v>
      </c>
      <c r="V86" t="s">
        <v>229</v>
      </c>
      <c r="W86" s="10">
        <v>0.759260830279751</v>
      </c>
      <c r="AB86">
        <v>0.75900000000000001</v>
      </c>
      <c r="AD86" s="10">
        <v>0.759260830279751</v>
      </c>
    </row>
    <row r="87" spans="3:31" x14ac:dyDescent="0.2">
      <c r="C87" t="s">
        <v>235</v>
      </c>
      <c r="D87" s="2">
        <v>6504000</v>
      </c>
      <c r="E87" s="2">
        <v>2043000</v>
      </c>
      <c r="G87" s="2">
        <f t="shared" si="5"/>
        <v>0.31411439114391143</v>
      </c>
      <c r="H87" s="10">
        <f t="shared" si="4"/>
        <v>0.90746228883607538</v>
      </c>
      <c r="Q87" t="s">
        <v>235</v>
      </c>
      <c r="R87" s="10">
        <v>0.90746228883607538</v>
      </c>
      <c r="T87" t="s">
        <v>364</v>
      </c>
      <c r="U87">
        <v>228</v>
      </c>
      <c r="V87" t="s">
        <v>230</v>
      </c>
      <c r="W87" s="10">
        <v>0.64847880678538017</v>
      </c>
      <c r="AB87">
        <v>0.64800000000000002</v>
      </c>
      <c r="AD87" s="10">
        <v>0.64847880678538017</v>
      </c>
    </row>
    <row r="88" spans="3:31" x14ac:dyDescent="0.2">
      <c r="C88" t="s">
        <v>236</v>
      </c>
      <c r="D88" s="2">
        <v>7838000</v>
      </c>
      <c r="E88" s="2">
        <v>2025000</v>
      </c>
      <c r="G88" s="2">
        <f t="shared" si="5"/>
        <v>0.25835672365399337</v>
      </c>
      <c r="H88" s="10">
        <f t="shared" si="4"/>
        <v>0.7463809057886478</v>
      </c>
      <c r="Q88" t="s">
        <v>236</v>
      </c>
      <c r="R88" s="10">
        <v>0.7463809057886478</v>
      </c>
      <c r="T88" t="s">
        <v>365</v>
      </c>
      <c r="U88">
        <v>229</v>
      </c>
      <c r="V88" t="s">
        <v>231</v>
      </c>
      <c r="W88" s="10">
        <v>0.66941748515134136</v>
      </c>
      <c r="AB88">
        <v>0.66900000000000004</v>
      </c>
      <c r="AD88" s="10">
        <v>0.66941748515134136</v>
      </c>
    </row>
    <row r="89" spans="3:31" x14ac:dyDescent="0.2">
      <c r="C89" t="s">
        <v>237</v>
      </c>
      <c r="D89" s="2">
        <v>6278000</v>
      </c>
      <c r="E89" s="2">
        <v>1584000</v>
      </c>
      <c r="G89" s="2">
        <f t="shared" si="5"/>
        <v>0.25230965275565465</v>
      </c>
      <c r="H89" s="10">
        <f t="shared" si="4"/>
        <v>0.72891119108319713</v>
      </c>
      <c r="Q89" t="s">
        <v>237</v>
      </c>
      <c r="R89" s="10">
        <v>0.72891119108319713</v>
      </c>
      <c r="T89" t="s">
        <v>366</v>
      </c>
      <c r="U89">
        <v>230</v>
      </c>
      <c r="V89" t="s">
        <v>232</v>
      </c>
      <c r="W89" s="10">
        <v>0.68796472829616395</v>
      </c>
      <c r="X89" t="s">
        <v>367</v>
      </c>
      <c r="AB89">
        <v>0.68799999999999994</v>
      </c>
      <c r="AD89" s="10"/>
      <c r="AE89" t="s">
        <v>367</v>
      </c>
    </row>
    <row r="90" spans="3:31" x14ac:dyDescent="0.2">
      <c r="C90" t="s">
        <v>238</v>
      </c>
      <c r="D90" s="2">
        <v>6327000</v>
      </c>
      <c r="E90" s="2">
        <v>1575000</v>
      </c>
      <c r="G90" s="2">
        <f t="shared" si="5"/>
        <v>0.24893314366998578</v>
      </c>
      <c r="H90" s="10">
        <f t="shared" si="4"/>
        <v>0.71915660883690624</v>
      </c>
      <c r="Q90" t="s">
        <v>238</v>
      </c>
      <c r="R90" s="10">
        <v>0.71915660883690624</v>
      </c>
      <c r="T90" t="s">
        <v>368</v>
      </c>
      <c r="U90">
        <v>231</v>
      </c>
      <c r="W90" s="10"/>
      <c r="AD90" s="10"/>
    </row>
    <row r="91" spans="3:31" x14ac:dyDescent="0.2">
      <c r="C91" t="s">
        <v>239</v>
      </c>
      <c r="D91" s="2">
        <v>8082000</v>
      </c>
      <c r="E91" s="2">
        <v>2889000</v>
      </c>
      <c r="G91" s="2">
        <f>E91/D91</f>
        <v>0.35746102449888639</v>
      </c>
      <c r="H91" s="10">
        <f t="shared" si="4"/>
        <v>1.0326887548199986</v>
      </c>
      <c r="Q91" t="s">
        <v>239</v>
      </c>
      <c r="R91" s="10">
        <v>1.0326887548199986</v>
      </c>
      <c r="T91" t="s">
        <v>369</v>
      </c>
      <c r="U91">
        <v>232</v>
      </c>
      <c r="V91" t="s">
        <v>233</v>
      </c>
      <c r="W91" s="10">
        <v>0.7347408433582493</v>
      </c>
      <c r="X91" t="s">
        <v>370</v>
      </c>
      <c r="AB91">
        <v>0.73499999999999999</v>
      </c>
      <c r="AD91" s="10"/>
      <c r="AE91" t="s">
        <v>370</v>
      </c>
    </row>
    <row r="92" spans="3:31" x14ac:dyDescent="0.2">
      <c r="C92" t="s">
        <v>240</v>
      </c>
      <c r="D92" s="2">
        <v>9356000</v>
      </c>
      <c r="E92" s="2">
        <v>2119000</v>
      </c>
      <c r="G92" s="2">
        <f t="shared" ref="G92:G106" si="6">E92/D92</f>
        <v>0.22648567764001709</v>
      </c>
      <c r="H92" s="10">
        <f t="shared" si="4"/>
        <v>0.65430689333058034</v>
      </c>
      <c r="Q92" t="s">
        <v>240</v>
      </c>
      <c r="R92" s="10">
        <v>0.65430689333058034</v>
      </c>
      <c r="T92" t="s">
        <v>371</v>
      </c>
      <c r="U92">
        <v>233</v>
      </c>
      <c r="V92" t="s">
        <v>234</v>
      </c>
      <c r="W92" s="11">
        <v>0.38549826683724114</v>
      </c>
      <c r="AB92">
        <v>0.38500000000000001</v>
      </c>
      <c r="AD92" s="11">
        <v>0.38549826683724114</v>
      </c>
    </row>
    <row r="93" spans="3:31" x14ac:dyDescent="0.2">
      <c r="C93" t="s">
        <v>241</v>
      </c>
      <c r="D93" s="2">
        <v>9356000</v>
      </c>
      <c r="E93" s="2">
        <v>2119000</v>
      </c>
      <c r="G93" s="2">
        <f t="shared" si="6"/>
        <v>0.22648567764001709</v>
      </c>
      <c r="H93" s="10">
        <f t="shared" si="4"/>
        <v>0.65430689333058034</v>
      </c>
      <c r="Q93" t="s">
        <v>241</v>
      </c>
      <c r="R93" s="10">
        <v>0.65430689333058034</v>
      </c>
      <c r="T93" t="s">
        <v>372</v>
      </c>
      <c r="U93">
        <v>234</v>
      </c>
      <c r="V93" t="s">
        <v>235</v>
      </c>
      <c r="W93" s="10">
        <v>0.90746228883607538</v>
      </c>
      <c r="AB93">
        <v>0.90700000000000003</v>
      </c>
      <c r="AD93" s="10">
        <v>0.90746228883607538</v>
      </c>
    </row>
    <row r="94" spans="3:31" x14ac:dyDescent="0.2">
      <c r="C94" t="s">
        <v>242</v>
      </c>
      <c r="D94" s="2">
        <v>4774000</v>
      </c>
      <c r="E94" s="2">
        <v>1050000</v>
      </c>
      <c r="G94" s="2">
        <f t="shared" si="6"/>
        <v>0.21994134897360704</v>
      </c>
      <c r="H94" s="10">
        <f t="shared" si="4"/>
        <v>0.63540062339213876</v>
      </c>
      <c r="Q94" t="s">
        <v>242</v>
      </c>
      <c r="R94" s="10">
        <v>0.63540062339213876</v>
      </c>
      <c r="T94" t="s">
        <v>373</v>
      </c>
      <c r="U94">
        <v>235</v>
      </c>
      <c r="V94" t="s">
        <v>236</v>
      </c>
      <c r="W94" s="10">
        <v>0.7463809057886478</v>
      </c>
      <c r="X94" t="s">
        <v>374</v>
      </c>
      <c r="AB94">
        <v>0.746</v>
      </c>
      <c r="AD94" s="10">
        <v>0.7463809057886478</v>
      </c>
      <c r="AE94" t="s">
        <v>374</v>
      </c>
    </row>
    <row r="95" spans="3:31" x14ac:dyDescent="0.2">
      <c r="C95" t="s">
        <v>243</v>
      </c>
      <c r="D95" s="2">
        <v>3958000</v>
      </c>
      <c r="E95" s="2">
        <v>1028000</v>
      </c>
      <c r="G95" s="2">
        <f t="shared" si="6"/>
        <v>0.25972713491662458</v>
      </c>
      <c r="H95" s="10">
        <f t="shared" si="4"/>
        <v>0.75033996203088249</v>
      </c>
      <c r="Q95" t="s">
        <v>243</v>
      </c>
      <c r="R95" s="10">
        <v>0.75033996203088249</v>
      </c>
      <c r="T95" t="s">
        <v>375</v>
      </c>
      <c r="U95">
        <v>236</v>
      </c>
      <c r="V95" t="s">
        <v>237</v>
      </c>
      <c r="W95" s="10">
        <v>0.72891119108319713</v>
      </c>
      <c r="AB95">
        <v>0.72899999999999998</v>
      </c>
      <c r="AD95" s="10">
        <v>0.72891119108319713</v>
      </c>
    </row>
    <row r="96" spans="3:31" x14ac:dyDescent="0.2">
      <c r="C96" t="s">
        <v>244</v>
      </c>
      <c r="D96" s="2">
        <v>11620000</v>
      </c>
      <c r="E96" s="2">
        <v>3667000</v>
      </c>
      <c r="G96" s="2">
        <f t="shared" si="6"/>
        <v>0.31557659208261618</v>
      </c>
      <c r="H96" s="10">
        <f t="shared" si="4"/>
        <v>0.91168652130674666</v>
      </c>
      <c r="Q96" t="s">
        <v>244</v>
      </c>
      <c r="R96" s="10">
        <v>0.91168652130674666</v>
      </c>
      <c r="T96" t="s">
        <v>376</v>
      </c>
      <c r="U96">
        <v>237</v>
      </c>
      <c r="V96" t="s">
        <v>238</v>
      </c>
      <c r="W96" s="10">
        <v>0.71915660883690624</v>
      </c>
      <c r="AB96">
        <v>0.71899999999999997</v>
      </c>
      <c r="AD96" s="10">
        <v>0.71915660883690624</v>
      </c>
    </row>
    <row r="97" spans="3:31" x14ac:dyDescent="0.2">
      <c r="C97" t="s">
        <v>245</v>
      </c>
      <c r="D97" s="2">
        <v>5276000</v>
      </c>
      <c r="E97" s="2">
        <v>1079000</v>
      </c>
      <c r="G97" s="2">
        <f t="shared" si="6"/>
        <v>0.20451099317664898</v>
      </c>
      <c r="H97" s="12">
        <f t="shared" si="4"/>
        <v>0.59082302241667961</v>
      </c>
      <c r="Q97" t="s">
        <v>245</v>
      </c>
      <c r="R97" s="12">
        <v>0.59082302241667961</v>
      </c>
      <c r="T97" t="s">
        <v>377</v>
      </c>
      <c r="U97">
        <v>238</v>
      </c>
      <c r="V97" t="s">
        <v>239</v>
      </c>
      <c r="W97" s="10">
        <v>1.0326887548199986</v>
      </c>
      <c r="X97" t="s">
        <v>378</v>
      </c>
      <c r="AB97">
        <v>1.0329999999999999</v>
      </c>
      <c r="AD97" s="10"/>
      <c r="AE97" t="s">
        <v>378</v>
      </c>
    </row>
    <row r="98" spans="3:31" x14ac:dyDescent="0.2">
      <c r="C98" t="s">
        <v>246</v>
      </c>
      <c r="D98" s="2">
        <v>5040000</v>
      </c>
      <c r="E98" s="2">
        <v>1031000</v>
      </c>
      <c r="G98" s="2">
        <f t="shared" si="6"/>
        <v>0.20456349206349206</v>
      </c>
      <c r="H98" s="12">
        <f t="shared" si="4"/>
        <v>0.59097468932962327</v>
      </c>
      <c r="Q98" t="s">
        <v>246</v>
      </c>
      <c r="R98" s="12">
        <v>0.59097468932962327</v>
      </c>
      <c r="T98" t="s">
        <v>379</v>
      </c>
      <c r="U98">
        <v>239</v>
      </c>
      <c r="V98" t="s">
        <v>240</v>
      </c>
      <c r="W98" s="10">
        <v>0.65430689333058034</v>
      </c>
      <c r="X98" t="s">
        <v>380</v>
      </c>
      <c r="AB98">
        <v>0.65400000000000003</v>
      </c>
      <c r="AD98" s="10"/>
      <c r="AE98" t="s">
        <v>380</v>
      </c>
    </row>
    <row r="99" spans="3:31" x14ac:dyDescent="0.2">
      <c r="C99" t="s">
        <v>247</v>
      </c>
      <c r="D99" s="2">
        <v>6673000</v>
      </c>
      <c r="E99" s="2">
        <v>1217000</v>
      </c>
      <c r="G99" s="2">
        <f t="shared" si="6"/>
        <v>0.18237674209500973</v>
      </c>
      <c r="H99" s="12">
        <f t="shared" si="4"/>
        <v>0.5268781707495227</v>
      </c>
      <c r="Q99" t="s">
        <v>247</v>
      </c>
      <c r="R99" s="12">
        <v>0.5268781707495227</v>
      </c>
      <c r="T99" t="s">
        <v>381</v>
      </c>
      <c r="U99">
        <v>240</v>
      </c>
      <c r="V99" t="s">
        <v>241</v>
      </c>
      <c r="W99" s="10">
        <v>0.65430689333058034</v>
      </c>
      <c r="X99" t="s">
        <v>382</v>
      </c>
      <c r="AB99">
        <v>0.65400000000000003</v>
      </c>
      <c r="AD99" s="10"/>
      <c r="AE99" t="s">
        <v>382</v>
      </c>
    </row>
    <row r="100" spans="3:31" x14ac:dyDescent="0.2">
      <c r="C100" t="s">
        <v>248</v>
      </c>
      <c r="D100" s="2">
        <v>7462000</v>
      </c>
      <c r="E100" s="2">
        <v>1989000</v>
      </c>
      <c r="G100" s="2">
        <f t="shared" si="6"/>
        <v>0.2665505226480836</v>
      </c>
      <c r="H100" s="10">
        <f t="shared" si="4"/>
        <v>0.77005242100436821</v>
      </c>
      <c r="Q100" t="s">
        <v>248</v>
      </c>
      <c r="R100" s="10">
        <v>0.77005242100436821</v>
      </c>
      <c r="T100" t="s">
        <v>383</v>
      </c>
      <c r="U100">
        <v>241</v>
      </c>
      <c r="V100" t="s">
        <v>242</v>
      </c>
      <c r="W100" s="10">
        <v>0.63540062339213876</v>
      </c>
      <c r="AB100">
        <v>0.63500000000000001</v>
      </c>
      <c r="AD100" s="10">
        <v>0.63540062339213876</v>
      </c>
    </row>
    <row r="101" spans="3:31" x14ac:dyDescent="0.2">
      <c r="C101" t="s">
        <v>249</v>
      </c>
      <c r="D101" s="2">
        <v>6584000</v>
      </c>
      <c r="E101" s="2">
        <v>1432000</v>
      </c>
      <c r="G101" s="2">
        <f t="shared" si="6"/>
        <v>0.21749696233292831</v>
      </c>
      <c r="H101" s="10">
        <f t="shared" si="4"/>
        <v>0.62833890078951415</v>
      </c>
      <c r="Q101" t="s">
        <v>249</v>
      </c>
      <c r="R101" s="10">
        <v>0.62833890078951415</v>
      </c>
      <c r="T101" t="s">
        <v>384</v>
      </c>
      <c r="U101">
        <v>242</v>
      </c>
      <c r="V101" t="s">
        <v>243</v>
      </c>
      <c r="W101" s="10">
        <v>0.75033996203088249</v>
      </c>
      <c r="AB101">
        <v>0.75</v>
      </c>
      <c r="AD101" s="10">
        <v>0.75033996203088249</v>
      </c>
    </row>
    <row r="102" spans="3:31" x14ac:dyDescent="0.2">
      <c r="C102" t="s">
        <v>250</v>
      </c>
      <c r="D102" s="2">
        <v>7087000</v>
      </c>
      <c r="E102" s="2">
        <v>1352000</v>
      </c>
      <c r="G102" s="2">
        <f t="shared" si="6"/>
        <v>0.19077183575560885</v>
      </c>
      <c r="H102" s="10">
        <f t="shared" si="4"/>
        <v>0.55113121716518421</v>
      </c>
      <c r="Q102" t="s">
        <v>250</v>
      </c>
      <c r="R102" s="10">
        <v>0.55113121716518421</v>
      </c>
      <c r="T102" t="s">
        <v>385</v>
      </c>
      <c r="U102">
        <v>243</v>
      </c>
      <c r="V102" t="s">
        <v>244</v>
      </c>
      <c r="W102" s="10">
        <v>0.91168652130674666</v>
      </c>
      <c r="X102" t="s">
        <v>288</v>
      </c>
      <c r="AB102">
        <v>0.91200000000000003</v>
      </c>
      <c r="AD102" s="10"/>
      <c r="AE102" t="s">
        <v>288</v>
      </c>
    </row>
    <row r="103" spans="3:31" x14ac:dyDescent="0.2">
      <c r="C103" t="s">
        <v>251</v>
      </c>
      <c r="D103" s="2">
        <v>6344000</v>
      </c>
      <c r="E103" s="2">
        <v>1311000</v>
      </c>
      <c r="G103" s="2">
        <f t="shared" si="6"/>
        <v>0.20665195460277427</v>
      </c>
      <c r="H103" s="10">
        <f t="shared" si="4"/>
        <v>0.59700816327885464</v>
      </c>
      <c r="Q103" t="s">
        <v>251</v>
      </c>
      <c r="R103" s="10">
        <v>0.59700816327885464</v>
      </c>
      <c r="T103" t="s">
        <v>386</v>
      </c>
      <c r="U103">
        <v>244</v>
      </c>
      <c r="V103" t="s">
        <v>245</v>
      </c>
      <c r="W103" s="12">
        <v>0.59082302241667961</v>
      </c>
      <c r="AB103">
        <v>0.59099999999999997</v>
      </c>
      <c r="AD103" s="12">
        <v>0.59082302241667961</v>
      </c>
    </row>
    <row r="104" spans="3:31" x14ac:dyDescent="0.2">
      <c r="C104" t="s">
        <v>252</v>
      </c>
      <c r="D104" s="2">
        <v>9140000</v>
      </c>
      <c r="E104" s="2">
        <v>3302000</v>
      </c>
      <c r="G104" s="2">
        <f t="shared" si="6"/>
        <v>0.36126914660831511</v>
      </c>
      <c r="H104" s="10">
        <f t="shared" si="4"/>
        <v>1.0436902475978516</v>
      </c>
      <c r="Q104" t="s">
        <v>252</v>
      </c>
      <c r="R104" s="10">
        <v>1.0436902475978516</v>
      </c>
      <c r="T104" t="s">
        <v>387</v>
      </c>
      <c r="U104">
        <v>245</v>
      </c>
      <c r="V104" t="s">
        <v>246</v>
      </c>
      <c r="W104" s="12">
        <v>0.59097468932962327</v>
      </c>
      <c r="AB104">
        <v>0.59099999999999997</v>
      </c>
      <c r="AD104" s="12">
        <v>0.59097468932962327</v>
      </c>
    </row>
    <row r="105" spans="3:31" x14ac:dyDescent="0.2">
      <c r="C105" t="s">
        <v>253</v>
      </c>
      <c r="D105" s="2">
        <v>8438000</v>
      </c>
      <c r="E105" s="2">
        <v>2665000</v>
      </c>
      <c r="G105" s="2">
        <f t="shared" si="6"/>
        <v>0.31583313581417399</v>
      </c>
      <c r="H105" s="10">
        <f t="shared" si="4"/>
        <v>0.91242766456025448</v>
      </c>
      <c r="Q105" t="s">
        <v>253</v>
      </c>
      <c r="R105" s="10">
        <v>0.91242766456025448</v>
      </c>
      <c r="T105" t="s">
        <v>388</v>
      </c>
      <c r="U105">
        <v>246</v>
      </c>
      <c r="V105" t="s">
        <v>247</v>
      </c>
      <c r="W105" s="12">
        <v>0.5268781707495227</v>
      </c>
      <c r="X105" t="s">
        <v>389</v>
      </c>
      <c r="AB105">
        <v>0.52700000000000002</v>
      </c>
      <c r="AD105" s="12"/>
      <c r="AE105" t="s">
        <v>389</v>
      </c>
    </row>
    <row r="106" spans="3:31" x14ac:dyDescent="0.2">
      <c r="C106" t="s">
        <v>254</v>
      </c>
      <c r="D106" s="2">
        <v>9293000</v>
      </c>
      <c r="E106" s="2">
        <v>2454000</v>
      </c>
      <c r="G106" s="2">
        <f t="shared" si="6"/>
        <v>0.264069729904229</v>
      </c>
      <c r="H106" s="10">
        <f t="shared" si="4"/>
        <v>0.76288552281397359</v>
      </c>
      <c r="Q106" t="s">
        <v>254</v>
      </c>
      <c r="R106" s="10">
        <v>0.76288552281397359</v>
      </c>
      <c r="T106" t="s">
        <v>390</v>
      </c>
      <c r="U106">
        <v>247</v>
      </c>
      <c r="V106" t="s">
        <v>248</v>
      </c>
      <c r="W106" s="10">
        <v>0.77005242100436821</v>
      </c>
      <c r="AB106">
        <v>0.77</v>
      </c>
      <c r="AD106" s="10">
        <v>0.77005242100436821</v>
      </c>
    </row>
    <row r="107" spans="3:31" x14ac:dyDescent="0.2">
      <c r="G107" t="s">
        <v>147</v>
      </c>
      <c r="H107" s="10">
        <f>AVERAGE(H3:H106)</f>
        <v>0.74106889726148328</v>
      </c>
      <c r="U107">
        <v>248</v>
      </c>
      <c r="V107" t="s">
        <v>249</v>
      </c>
      <c r="W107" s="10">
        <v>0.62833890078951415</v>
      </c>
      <c r="AB107">
        <v>0.628</v>
      </c>
      <c r="AD107" s="10">
        <v>0.62833890078951415</v>
      </c>
    </row>
    <row r="108" spans="3:31" x14ac:dyDescent="0.2">
      <c r="D108" t="s">
        <v>391</v>
      </c>
      <c r="E108" t="s">
        <v>392</v>
      </c>
      <c r="F108" t="s">
        <v>393</v>
      </c>
      <c r="G108" t="s">
        <v>141</v>
      </c>
      <c r="H108" s="10">
        <f>STDEV(H3:H106)</f>
        <v>0.25295845887485008</v>
      </c>
      <c r="Q108" t="s">
        <v>147</v>
      </c>
      <c r="R108" s="10">
        <f>AVERAGE(R3:R106)</f>
        <v>0.7096629256245186</v>
      </c>
      <c r="U108">
        <v>249</v>
      </c>
      <c r="V108" t="s">
        <v>250</v>
      </c>
      <c r="W108" s="10">
        <v>0.55113121716518421</v>
      </c>
      <c r="AB108">
        <v>0.55100000000000005</v>
      </c>
      <c r="AD108" s="12">
        <v>0.55113121716518421</v>
      </c>
    </row>
    <row r="109" spans="3:31" x14ac:dyDescent="0.2">
      <c r="E109" s="2">
        <v>95497.4</v>
      </c>
      <c r="F109" s="2">
        <v>389923</v>
      </c>
      <c r="G109" t="s">
        <v>256</v>
      </c>
      <c r="H109" s="11">
        <f>H107-H108</f>
        <v>0.48811043838663321</v>
      </c>
      <c r="Q109" t="s">
        <v>141</v>
      </c>
      <c r="R109" s="10">
        <f>STDEV(R3:R106)</f>
        <v>0.17613148727110206</v>
      </c>
      <c r="U109">
        <v>250</v>
      </c>
      <c r="V109" t="s">
        <v>251</v>
      </c>
      <c r="W109" s="10">
        <v>0.59700816327885464</v>
      </c>
      <c r="AB109">
        <v>0.59699999999999998</v>
      </c>
      <c r="AD109" s="10">
        <v>0.59700816327885464</v>
      </c>
    </row>
    <row r="110" spans="3:31" x14ac:dyDescent="0.2">
      <c r="E110" s="2">
        <v>97217.3</v>
      </c>
      <c r="F110" s="2">
        <v>396594</v>
      </c>
      <c r="G110" t="s">
        <v>257</v>
      </c>
      <c r="H110" s="12">
        <f>H107-0.5*H108</f>
        <v>0.61458966782405822</v>
      </c>
      <c r="Q110" t="s">
        <v>256</v>
      </c>
      <c r="R110" s="11">
        <f>R108-R109</f>
        <v>0.53353143835341654</v>
      </c>
      <c r="U110">
        <v>251</v>
      </c>
      <c r="V110" t="s">
        <v>252</v>
      </c>
      <c r="W110" s="10">
        <v>1.0436902475978516</v>
      </c>
      <c r="AB110">
        <v>1.044</v>
      </c>
      <c r="AD110" s="10">
        <v>1.0436902475978516</v>
      </c>
    </row>
    <row r="111" spans="3:31" x14ac:dyDescent="0.2">
      <c r="E111" s="2">
        <v>117913</v>
      </c>
      <c r="F111" s="2">
        <v>505276</v>
      </c>
      <c r="Q111" t="s">
        <v>257</v>
      </c>
      <c r="R111" s="12">
        <f>R108-0.5*R109</f>
        <v>0.62159718198896763</v>
      </c>
      <c r="U111">
        <v>252</v>
      </c>
      <c r="V111" t="s">
        <v>253</v>
      </c>
      <c r="W111" s="10">
        <v>0.91242766456025448</v>
      </c>
      <c r="AB111">
        <v>0.91200000000000003</v>
      </c>
      <c r="AD111" s="10">
        <v>0.91242766456025448</v>
      </c>
    </row>
    <row r="112" spans="3:31" x14ac:dyDescent="0.2">
      <c r="D112" t="s">
        <v>147</v>
      </c>
      <c r="E112" s="2">
        <f>AVERAGE(E109:E111)</f>
        <v>103542.56666666667</v>
      </c>
      <c r="F112" s="2">
        <f>AVERAGE(F109:F111)</f>
        <v>430597.66666666669</v>
      </c>
      <c r="U112">
        <v>253</v>
      </c>
      <c r="V112" t="s">
        <v>254</v>
      </c>
      <c r="W112" s="10">
        <v>0.76288552281397359</v>
      </c>
      <c r="AB112">
        <v>0.76300000000000001</v>
      </c>
      <c r="AD112" s="10">
        <v>0.76288552281397359</v>
      </c>
    </row>
    <row r="113" spans="4:30" x14ac:dyDescent="0.2">
      <c r="D113" t="s">
        <v>394</v>
      </c>
      <c r="E113" s="10">
        <f>(E112/D105)/O5</f>
        <v>3.5450319807219931E-2</v>
      </c>
      <c r="F113" s="10">
        <f>(F112/D105)/O5</f>
        <v>0.14742559976051089</v>
      </c>
      <c r="V113" t="s">
        <v>289</v>
      </c>
      <c r="W113" s="10">
        <v>0.91709565863118736</v>
      </c>
      <c r="AB113">
        <v>0.91700000000000004</v>
      </c>
      <c r="AD113" s="10">
        <v>0.91709565863118736</v>
      </c>
    </row>
    <row r="114" spans="4:30" x14ac:dyDescent="0.2">
      <c r="D114" t="s">
        <v>395</v>
      </c>
      <c r="E114" s="10">
        <f>3*E113</f>
        <v>0.10635095942165979</v>
      </c>
      <c r="F114" s="13">
        <f>3*F113</f>
        <v>0.44227679928153268</v>
      </c>
      <c r="V114" t="s">
        <v>298</v>
      </c>
      <c r="W114" s="10">
        <v>0.98083302295330399</v>
      </c>
      <c r="AB114">
        <v>0.98099999999999998</v>
      </c>
      <c r="AD114" s="10">
        <v>0.98083302295330399</v>
      </c>
    </row>
    <row r="115" spans="4:30" x14ac:dyDescent="0.2">
      <c r="AC115" t="s">
        <v>147</v>
      </c>
      <c r="AD115" s="10">
        <f>AVERAGE(AD3:AD114)</f>
        <v>0.6901451454958355</v>
      </c>
    </row>
    <row r="116" spans="4:30" x14ac:dyDescent="0.2">
      <c r="AC116" t="s">
        <v>141</v>
      </c>
      <c r="AD116" s="10">
        <f>STDEV(AD3:AD114)</f>
        <v>0.1699804988224346</v>
      </c>
    </row>
    <row r="117" spans="4:30" x14ac:dyDescent="0.2">
      <c r="AC117" t="s">
        <v>256</v>
      </c>
      <c r="AD117" s="11">
        <f>AD115-AD116</f>
        <v>0.5201646466734009</v>
      </c>
    </row>
    <row r="118" spans="4:30" x14ac:dyDescent="0.2">
      <c r="AC118" t="s">
        <v>257</v>
      </c>
      <c r="AD118" s="12">
        <f>AD115-0.5*AD116</f>
        <v>0.60515489608461825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CEBCEC-5F0E-7647-89C9-5E64AC4BD358}">
  <dimension ref="A1:AJ120"/>
  <sheetViews>
    <sheetView tabSelected="1" topLeftCell="P1" workbookViewId="0">
      <selection activeCell="W26" sqref="W26"/>
    </sheetView>
  </sheetViews>
  <sheetFormatPr baseColWidth="10" defaultRowHeight="16" x14ac:dyDescent="0.2"/>
  <cols>
    <col min="5" max="5" width="16.83203125" customWidth="1"/>
    <col min="6" max="6" width="14" customWidth="1"/>
    <col min="11" max="12" width="11" bestFit="1" customWidth="1"/>
    <col min="13" max="13" width="18.33203125" bestFit="1" customWidth="1"/>
    <col min="14" max="14" width="11" bestFit="1" customWidth="1"/>
    <col min="15" max="16" width="11" customWidth="1"/>
  </cols>
  <sheetData>
    <row r="1" spans="1:36" x14ac:dyDescent="0.2">
      <c r="A1" t="s">
        <v>396</v>
      </c>
      <c r="D1" t="s">
        <v>397</v>
      </c>
      <c r="J1" t="s">
        <v>398</v>
      </c>
      <c r="R1" t="s">
        <v>151</v>
      </c>
      <c r="S1">
        <v>1150956</v>
      </c>
      <c r="T1" s="2">
        <v>66670940160</v>
      </c>
      <c r="U1" s="9">
        <f>T1/S1</f>
        <v>57926.575959463262</v>
      </c>
      <c r="Z1">
        <v>142</v>
      </c>
      <c r="AH1" t="s">
        <v>262</v>
      </c>
    </row>
    <row r="2" spans="1:36" x14ac:dyDescent="0.2">
      <c r="A2" t="s">
        <v>263</v>
      </c>
      <c r="D2" t="s">
        <v>0</v>
      </c>
      <c r="E2" t="s">
        <v>1</v>
      </c>
      <c r="F2" t="s">
        <v>2</v>
      </c>
      <c r="G2" t="s">
        <v>399</v>
      </c>
      <c r="H2" t="s">
        <v>400</v>
      </c>
      <c r="J2" t="s">
        <v>0</v>
      </c>
      <c r="K2" t="s">
        <v>1</v>
      </c>
      <c r="L2" t="s">
        <v>2</v>
      </c>
      <c r="M2" t="s">
        <v>401</v>
      </c>
      <c r="N2" t="s">
        <v>400</v>
      </c>
      <c r="O2" t="s">
        <v>402</v>
      </c>
      <c r="P2" t="s">
        <v>403</v>
      </c>
      <c r="R2" s="2" t="s">
        <v>9</v>
      </c>
      <c r="S2">
        <v>1228508</v>
      </c>
      <c r="T2" s="2">
        <v>82755657728</v>
      </c>
      <c r="U2" s="9">
        <f>T2/S2</f>
        <v>67362.734087201708</v>
      </c>
      <c r="W2" t="s">
        <v>0</v>
      </c>
      <c r="X2" t="s">
        <v>403</v>
      </c>
      <c r="Z2">
        <v>143</v>
      </c>
      <c r="AA2" t="s">
        <v>0</v>
      </c>
      <c r="AB2" t="s">
        <v>267</v>
      </c>
      <c r="AC2" t="s">
        <v>268</v>
      </c>
      <c r="AD2" t="s">
        <v>147</v>
      </c>
      <c r="AE2" s="10">
        <v>0.57174977126825299</v>
      </c>
      <c r="AG2" t="s">
        <v>269</v>
      </c>
      <c r="AI2" t="s">
        <v>267</v>
      </c>
      <c r="AJ2" t="s">
        <v>268</v>
      </c>
    </row>
    <row r="3" spans="1:36" x14ac:dyDescent="0.2">
      <c r="A3" t="s">
        <v>270</v>
      </c>
      <c r="L3" s="10"/>
      <c r="M3" s="10"/>
      <c r="N3" s="10"/>
      <c r="O3" s="10"/>
      <c r="P3" s="10"/>
      <c r="R3" s="2" t="s">
        <v>124</v>
      </c>
      <c r="S3">
        <v>1248633</v>
      </c>
      <c r="T3" s="2">
        <v>72234278912</v>
      </c>
      <c r="U3" s="9">
        <f>T3/S3</f>
        <v>57850.688642699657</v>
      </c>
      <c r="X3" s="10"/>
      <c r="Z3">
        <v>144</v>
      </c>
      <c r="AA3" s="2" t="s">
        <v>7</v>
      </c>
      <c r="AB3" s="10">
        <v>1.0200855675838492</v>
      </c>
      <c r="AD3" t="s">
        <v>141</v>
      </c>
      <c r="AE3" s="10">
        <v>0.20411699830645458</v>
      </c>
      <c r="AG3" s="10">
        <v>1.0200855675838492</v>
      </c>
      <c r="AI3" s="10">
        <v>1.0200855675838492</v>
      </c>
    </row>
    <row r="4" spans="1:36" x14ac:dyDescent="0.2">
      <c r="A4" t="s">
        <v>404</v>
      </c>
      <c r="D4" t="s">
        <v>7</v>
      </c>
      <c r="E4" s="2">
        <v>121.676</v>
      </c>
      <c r="F4" s="2">
        <v>8.5340000000000007</v>
      </c>
      <c r="G4">
        <v>1150956</v>
      </c>
      <c r="H4" s="2">
        <v>51</v>
      </c>
      <c r="I4" s="2"/>
      <c r="J4" s="2" t="s">
        <v>7</v>
      </c>
      <c r="K4" s="2">
        <v>121.73099999999999</v>
      </c>
      <c r="L4" s="10">
        <v>8.5350000000000001</v>
      </c>
      <c r="M4" s="10">
        <v>66670940160</v>
      </c>
      <c r="N4" s="10">
        <v>24</v>
      </c>
      <c r="O4" s="10">
        <f>M4/G4</f>
        <v>57926.575959463262</v>
      </c>
      <c r="P4" s="10">
        <f>O4/$U$5</f>
        <v>1.0200855675838492</v>
      </c>
      <c r="R4" t="s">
        <v>254</v>
      </c>
      <c r="S4">
        <v>2164854</v>
      </c>
      <c r="T4" s="2">
        <v>95262212096</v>
      </c>
      <c r="U4" s="9">
        <f>T4/S4</f>
        <v>44003.989227910984</v>
      </c>
      <c r="W4" s="2" t="s">
        <v>7</v>
      </c>
      <c r="X4" s="10">
        <v>1.0200855675838492</v>
      </c>
      <c r="Z4">
        <v>145</v>
      </c>
      <c r="AA4" s="2" t="s">
        <v>9</v>
      </c>
      <c r="AB4" s="10">
        <v>1.1862560784436837</v>
      </c>
      <c r="AC4" t="s">
        <v>405</v>
      </c>
      <c r="AD4" t="s">
        <v>256</v>
      </c>
      <c r="AE4" s="11">
        <v>0.36763277296179842</v>
      </c>
      <c r="AG4" s="10">
        <v>1.1862560784436837</v>
      </c>
      <c r="AI4" s="10"/>
    </row>
    <row r="5" spans="1:36" x14ac:dyDescent="0.2">
      <c r="A5" t="s">
        <v>406</v>
      </c>
      <c r="D5" t="s">
        <v>9</v>
      </c>
      <c r="E5" s="2">
        <v>121.79600000000001</v>
      </c>
      <c r="F5" s="2">
        <v>8.4600000000000009</v>
      </c>
      <c r="G5">
        <v>1228508</v>
      </c>
      <c r="H5" s="2">
        <v>54</v>
      </c>
      <c r="I5" s="2"/>
      <c r="J5" s="2" t="s">
        <v>9</v>
      </c>
      <c r="K5" s="2">
        <v>121.783</v>
      </c>
      <c r="L5" s="10">
        <v>8.4619999999999997</v>
      </c>
      <c r="M5" s="10">
        <v>82755657728</v>
      </c>
      <c r="N5" s="10">
        <v>29</v>
      </c>
      <c r="O5" s="10">
        <f t="shared" ref="O5:O68" si="0">M5/G5</f>
        <v>67362.734087201708</v>
      </c>
      <c r="P5" s="10">
        <f t="shared" ref="P5:P68" si="1">O5/$U$5</f>
        <v>1.1862560784436837</v>
      </c>
      <c r="T5" t="s">
        <v>147</v>
      </c>
      <c r="U5" s="9">
        <f>AVERAGE(U1:U4)</f>
        <v>56785.996979318901</v>
      </c>
      <c r="W5" s="2" t="s">
        <v>9</v>
      </c>
      <c r="X5" s="10">
        <v>1.1862560784436837</v>
      </c>
      <c r="Z5">
        <v>146</v>
      </c>
      <c r="AA5" s="2" t="s">
        <v>10</v>
      </c>
      <c r="AB5" s="10">
        <v>0.69804487071663923</v>
      </c>
      <c r="AC5" t="s">
        <v>277</v>
      </c>
      <c r="AD5" t="s">
        <v>257</v>
      </c>
      <c r="AE5" s="12">
        <v>0.4696912721150257</v>
      </c>
      <c r="AG5" s="10">
        <v>0.69804487071663923</v>
      </c>
      <c r="AI5" s="10"/>
      <c r="AJ5" t="s">
        <v>277</v>
      </c>
    </row>
    <row r="6" spans="1:36" x14ac:dyDescent="0.2">
      <c r="D6" t="s">
        <v>10</v>
      </c>
      <c r="E6" s="2">
        <v>122.39400000000001</v>
      </c>
      <c r="F6" s="2">
        <v>8.3819999999999997</v>
      </c>
      <c r="G6">
        <v>1512144</v>
      </c>
      <c r="H6" s="2">
        <v>67</v>
      </c>
      <c r="I6" s="2"/>
      <c r="J6" s="2" t="s">
        <v>10</v>
      </c>
      <c r="K6" s="2">
        <v>122.44499999999999</v>
      </c>
      <c r="L6" s="10">
        <v>8.3840000000000003</v>
      </c>
      <c r="M6" s="10">
        <v>59940139008</v>
      </c>
      <c r="N6" s="10">
        <v>21</v>
      </c>
      <c r="O6" s="10">
        <f t="shared" si="0"/>
        <v>39639.173919944129</v>
      </c>
      <c r="P6" s="10">
        <f t="shared" si="1"/>
        <v>0.69804487071663923</v>
      </c>
      <c r="W6" s="2" t="s">
        <v>10</v>
      </c>
      <c r="X6" s="10">
        <v>0.69804487071663923</v>
      </c>
      <c r="Z6">
        <v>147</v>
      </c>
      <c r="AA6" s="2" t="s">
        <v>12</v>
      </c>
      <c r="AB6" s="10">
        <v>0.92031910861207156</v>
      </c>
      <c r="AC6" t="s">
        <v>407</v>
      </c>
      <c r="AD6" t="s">
        <v>408</v>
      </c>
      <c r="AG6" s="10">
        <v>0.92031910861207156</v>
      </c>
      <c r="AI6" s="10"/>
    </row>
    <row r="7" spans="1:36" x14ac:dyDescent="0.2">
      <c r="D7" t="s">
        <v>12</v>
      </c>
      <c r="E7" s="2">
        <v>121.604</v>
      </c>
      <c r="F7" s="2">
        <v>8.4640000000000004</v>
      </c>
      <c r="G7">
        <v>1355576</v>
      </c>
      <c r="H7" s="2">
        <v>60</v>
      </c>
      <c r="I7" s="2"/>
      <c r="J7" s="2" t="s">
        <v>12</v>
      </c>
      <c r="K7" s="2">
        <v>121.642</v>
      </c>
      <c r="L7" s="10">
        <v>8.4640000000000004</v>
      </c>
      <c r="M7" s="10">
        <v>70844080128</v>
      </c>
      <c r="N7" s="10">
        <v>25</v>
      </c>
      <c r="O7" s="10">
        <f t="shared" si="0"/>
        <v>52261.238121654562</v>
      </c>
      <c r="P7" s="10">
        <f t="shared" si="1"/>
        <v>0.92031910861207156</v>
      </c>
      <c r="W7" s="2" t="s">
        <v>12</v>
      </c>
      <c r="X7" s="10">
        <v>0.92031910861207156</v>
      </c>
      <c r="Z7">
        <v>148</v>
      </c>
      <c r="AA7" s="2" t="s">
        <v>13</v>
      </c>
      <c r="AB7" s="10">
        <v>0.64307463376812568</v>
      </c>
      <c r="AD7" t="s">
        <v>147</v>
      </c>
      <c r="AE7" s="10">
        <v>0.53841888283994377</v>
      </c>
      <c r="AG7" s="10">
        <v>0.64307463376812568</v>
      </c>
      <c r="AI7" s="10">
        <v>0.64307463376812568</v>
      </c>
    </row>
    <row r="8" spans="1:36" x14ac:dyDescent="0.2">
      <c r="D8" t="s">
        <v>13</v>
      </c>
      <c r="E8" s="2">
        <v>123.867</v>
      </c>
      <c r="F8" s="2">
        <v>8.3219999999999992</v>
      </c>
      <c r="G8">
        <v>1597515</v>
      </c>
      <c r="H8" s="2">
        <v>70</v>
      </c>
      <c r="I8" s="2"/>
      <c r="J8" s="2" t="s">
        <v>13</v>
      </c>
      <c r="K8" s="2">
        <v>123.91</v>
      </c>
      <c r="L8" s="10">
        <v>8.3239999999999998</v>
      </c>
      <c r="M8" s="10">
        <v>58337468416</v>
      </c>
      <c r="N8" s="10">
        <v>21</v>
      </c>
      <c r="O8" s="10">
        <f t="shared" si="0"/>
        <v>36517.63421063339</v>
      </c>
      <c r="P8" s="10">
        <f t="shared" si="1"/>
        <v>0.64307463376812568</v>
      </c>
      <c r="W8" s="2" t="s">
        <v>13</v>
      </c>
      <c r="X8" s="10">
        <v>0.64307463376812568</v>
      </c>
      <c r="Z8">
        <v>149</v>
      </c>
      <c r="AA8" s="2" t="s">
        <v>15</v>
      </c>
      <c r="AB8" s="10">
        <v>0.68330649486271322</v>
      </c>
      <c r="AD8" t="s">
        <v>141</v>
      </c>
      <c r="AE8" s="10">
        <v>0.16788912421463767</v>
      </c>
      <c r="AG8" s="10">
        <v>0.68330649486271322</v>
      </c>
      <c r="AI8" s="10">
        <v>0.68330649486271322</v>
      </c>
    </row>
    <row r="9" spans="1:36" x14ac:dyDescent="0.2">
      <c r="D9" t="s">
        <v>15</v>
      </c>
      <c r="E9" s="2">
        <v>109.57</v>
      </c>
      <c r="F9" s="2">
        <v>8.4179999999999993</v>
      </c>
      <c r="G9">
        <v>1198504</v>
      </c>
      <c r="H9" s="2">
        <v>53</v>
      </c>
      <c r="I9" s="2"/>
      <c r="J9" s="2" t="s">
        <v>15</v>
      </c>
      <c r="K9" s="2">
        <v>109.614</v>
      </c>
      <c r="L9" s="10">
        <v>8.4169999999999998</v>
      </c>
      <c r="M9" s="10">
        <v>46504640512</v>
      </c>
      <c r="N9" s="10">
        <v>16</v>
      </c>
      <c r="O9" s="10">
        <f t="shared" si="0"/>
        <v>38802.240553223019</v>
      </c>
      <c r="P9" s="10">
        <f t="shared" si="1"/>
        <v>0.68330649486271322</v>
      </c>
      <c r="W9" s="2" t="s">
        <v>15</v>
      </c>
      <c r="X9" s="10">
        <v>0.68330649486271322</v>
      </c>
      <c r="Z9">
        <v>150</v>
      </c>
      <c r="AA9" s="2" t="s">
        <v>17</v>
      </c>
      <c r="AB9" s="10">
        <v>0.54408465604638434</v>
      </c>
      <c r="AD9" t="s">
        <v>256</v>
      </c>
      <c r="AE9" s="11">
        <v>0.37052975862530613</v>
      </c>
      <c r="AG9" s="10">
        <v>0.54408465604638434</v>
      </c>
      <c r="AI9" s="10">
        <v>0.54408465604638434</v>
      </c>
    </row>
    <row r="10" spans="1:36" x14ac:dyDescent="0.2">
      <c r="D10" t="s">
        <v>17</v>
      </c>
      <c r="E10" s="2">
        <v>120.91</v>
      </c>
      <c r="F10" s="2">
        <v>8.1470000000000002</v>
      </c>
      <c r="G10">
        <v>1329943</v>
      </c>
      <c r="H10" s="2">
        <v>59</v>
      </c>
      <c r="I10" s="2"/>
      <c r="J10" s="2" t="s">
        <v>17</v>
      </c>
      <c r="K10" s="2">
        <v>120.93899999999999</v>
      </c>
      <c r="L10" s="10">
        <v>8.1449999999999996</v>
      </c>
      <c r="M10" s="10">
        <v>41090437120</v>
      </c>
      <c r="N10" s="10">
        <v>15</v>
      </c>
      <c r="O10" s="10">
        <f t="shared" si="0"/>
        <v>30896.389634743744</v>
      </c>
      <c r="P10" s="10">
        <f t="shared" si="1"/>
        <v>0.54408465604638434</v>
      </c>
      <c r="W10" s="2" t="s">
        <v>17</v>
      </c>
      <c r="X10" s="10">
        <v>0.54408465604638434</v>
      </c>
      <c r="Z10">
        <v>151</v>
      </c>
      <c r="AA10" s="2" t="s">
        <v>19</v>
      </c>
      <c r="AB10" s="10">
        <v>0.55222280558771575</v>
      </c>
      <c r="AC10" t="s">
        <v>409</v>
      </c>
      <c r="AD10" t="s">
        <v>257</v>
      </c>
      <c r="AE10" s="12">
        <v>0.45447432073262495</v>
      </c>
      <c r="AG10" s="10">
        <v>0.55222280558771575</v>
      </c>
      <c r="AI10" s="10"/>
      <c r="AJ10" t="s">
        <v>409</v>
      </c>
    </row>
    <row r="11" spans="1:36" x14ac:dyDescent="0.2">
      <c r="D11" t="s">
        <v>19</v>
      </c>
      <c r="E11" s="2">
        <v>120.464</v>
      </c>
      <c r="F11" s="2">
        <v>8.4740000000000002</v>
      </c>
      <c r="G11">
        <v>1831678</v>
      </c>
      <c r="H11" s="2">
        <v>81</v>
      </c>
      <c r="I11" s="2"/>
      <c r="J11" s="2" t="s">
        <v>19</v>
      </c>
      <c r="K11" s="2">
        <v>120.492</v>
      </c>
      <c r="L11" s="10">
        <v>8.4749999999999996</v>
      </c>
      <c r="M11" s="10">
        <v>57438715904</v>
      </c>
      <c r="N11" s="10">
        <v>20</v>
      </c>
      <c r="O11" s="10">
        <f t="shared" si="0"/>
        <v>31358.522570015037</v>
      </c>
      <c r="P11" s="10">
        <f t="shared" si="1"/>
        <v>0.55222280558771575</v>
      </c>
      <c r="W11" s="2" t="s">
        <v>19</v>
      </c>
      <c r="X11" s="10">
        <v>0.55222280558771575</v>
      </c>
      <c r="Z11">
        <v>152</v>
      </c>
      <c r="AA11" s="2" t="s">
        <v>21</v>
      </c>
      <c r="AB11" s="10">
        <v>0.57287622224853763</v>
      </c>
      <c r="AG11" s="10">
        <v>0.57287622224853763</v>
      </c>
      <c r="AI11" s="10">
        <v>0.57287622224853763</v>
      </c>
    </row>
    <row r="12" spans="1:36" x14ac:dyDescent="0.2">
      <c r="D12" t="s">
        <v>21</v>
      </c>
      <c r="E12" s="2">
        <v>122.3</v>
      </c>
      <c r="F12" s="2">
        <v>8.3510000000000009</v>
      </c>
      <c r="G12">
        <v>1668654</v>
      </c>
      <c r="H12" s="2">
        <v>74</v>
      </c>
      <c r="I12" s="2"/>
      <c r="J12" s="2" t="s">
        <v>21</v>
      </c>
      <c r="K12" s="2">
        <v>122.315</v>
      </c>
      <c r="L12" s="10">
        <v>8.3529999999999998</v>
      </c>
      <c r="M12" s="10">
        <v>54283563008</v>
      </c>
      <c r="N12" s="10">
        <v>19</v>
      </c>
      <c r="O12" s="10">
        <f t="shared" si="0"/>
        <v>32531.347426129083</v>
      </c>
      <c r="P12" s="10">
        <f t="shared" si="1"/>
        <v>0.57287622224853763</v>
      </c>
      <c r="W12" s="2" t="s">
        <v>21</v>
      </c>
      <c r="X12" s="10">
        <v>0.57287622224853763</v>
      </c>
      <c r="Z12">
        <v>153</v>
      </c>
      <c r="AA12" s="2"/>
      <c r="AB12" s="10"/>
      <c r="AG12" s="10"/>
      <c r="AI12" s="10"/>
    </row>
    <row r="13" spans="1:36" x14ac:dyDescent="0.2">
      <c r="D13" t="s">
        <v>22</v>
      </c>
      <c r="E13" s="2">
        <v>123.324</v>
      </c>
      <c r="F13" s="2">
        <v>8.5269999999999992</v>
      </c>
      <c r="G13">
        <v>587217</v>
      </c>
      <c r="H13" s="2">
        <v>26</v>
      </c>
      <c r="I13" s="2"/>
      <c r="J13" s="2" t="s">
        <v>22</v>
      </c>
      <c r="K13" s="2">
        <v>123.417</v>
      </c>
      <c r="L13" s="10">
        <v>8.532</v>
      </c>
      <c r="M13" s="10">
        <v>31186012160</v>
      </c>
      <c r="N13" s="10">
        <v>11</v>
      </c>
      <c r="O13" s="10">
        <f t="shared" si="0"/>
        <v>53108.156201199898</v>
      </c>
      <c r="P13" s="10">
        <f t="shared" si="1"/>
        <v>0.93523331501147278</v>
      </c>
      <c r="W13" s="2" t="s">
        <v>22</v>
      </c>
      <c r="X13" s="10">
        <v>0.93523331501147278</v>
      </c>
      <c r="Z13">
        <v>154</v>
      </c>
      <c r="AA13" s="2" t="s">
        <v>22</v>
      </c>
      <c r="AB13" s="10">
        <v>0.93523331501147278</v>
      </c>
      <c r="AC13" t="s">
        <v>284</v>
      </c>
      <c r="AG13" s="10">
        <v>0.93523331501147278</v>
      </c>
      <c r="AI13" s="10"/>
      <c r="AJ13" t="s">
        <v>284</v>
      </c>
    </row>
    <row r="14" spans="1:36" x14ac:dyDescent="0.2">
      <c r="D14" t="s">
        <v>24</v>
      </c>
      <c r="E14" s="2">
        <v>123.238</v>
      </c>
      <c r="F14" s="2">
        <v>8.5449999999999999</v>
      </c>
      <c r="G14">
        <v>831499</v>
      </c>
      <c r="H14" s="2">
        <v>37</v>
      </c>
      <c r="I14" s="2"/>
      <c r="J14" s="2" t="s">
        <v>24</v>
      </c>
      <c r="K14" s="2">
        <v>123.363</v>
      </c>
      <c r="L14" s="10">
        <v>8.5470000000000006</v>
      </c>
      <c r="M14" s="10">
        <v>34001815552</v>
      </c>
      <c r="N14" s="10">
        <v>12</v>
      </c>
      <c r="O14" s="10">
        <f t="shared" si="0"/>
        <v>40892.190552243599</v>
      </c>
      <c r="P14" s="10">
        <f t="shared" si="1"/>
        <v>0.72011046256943023</v>
      </c>
      <c r="W14" s="2" t="s">
        <v>24</v>
      </c>
      <c r="X14" s="10">
        <v>0.72011046256943023</v>
      </c>
      <c r="Z14">
        <v>155</v>
      </c>
      <c r="AA14" s="2" t="s">
        <v>24</v>
      </c>
      <c r="AB14" s="10">
        <v>0.72011046256943023</v>
      </c>
      <c r="AC14" t="s">
        <v>286</v>
      </c>
      <c r="AG14" s="10">
        <v>0.72011046256943023</v>
      </c>
      <c r="AI14" s="10"/>
      <c r="AJ14" t="s">
        <v>286</v>
      </c>
    </row>
    <row r="15" spans="1:36" x14ac:dyDescent="0.2">
      <c r="D15" t="s">
        <v>162</v>
      </c>
      <c r="E15" s="2">
        <v>124.08499999999999</v>
      </c>
      <c r="F15" s="2">
        <v>8.5139999999999993</v>
      </c>
      <c r="G15">
        <v>925956</v>
      </c>
      <c r="H15" s="2">
        <v>41</v>
      </c>
      <c r="I15" s="2"/>
      <c r="J15" s="2" t="s">
        <v>162</v>
      </c>
      <c r="K15" s="2">
        <v>124.167</v>
      </c>
      <c r="L15" s="10">
        <v>8.5180000000000007</v>
      </c>
      <c r="M15" s="10">
        <v>31175450624</v>
      </c>
      <c r="N15" s="10">
        <v>11</v>
      </c>
      <c r="O15" s="10">
        <f t="shared" si="0"/>
        <v>33668.393124511313</v>
      </c>
      <c r="P15" s="10">
        <f t="shared" si="1"/>
        <v>0.59289956882808847</v>
      </c>
      <c r="W15" s="2" t="s">
        <v>162</v>
      </c>
      <c r="X15" s="10">
        <v>0.59289956882808847</v>
      </c>
      <c r="Z15">
        <v>156</v>
      </c>
      <c r="AA15" s="2" t="s">
        <v>162</v>
      </c>
      <c r="AB15" s="10">
        <v>0.59289956882808847</v>
      </c>
      <c r="AG15" s="10">
        <v>0.59289956882808847</v>
      </c>
      <c r="AI15" s="10">
        <v>0.59289956882808847</v>
      </c>
    </row>
    <row r="16" spans="1:36" x14ac:dyDescent="0.2">
      <c r="D16" t="s">
        <v>26</v>
      </c>
      <c r="E16" s="2">
        <v>116.619</v>
      </c>
      <c r="F16" s="2">
        <v>8.4559999999999995</v>
      </c>
      <c r="G16">
        <v>725096</v>
      </c>
      <c r="H16" s="2">
        <v>32</v>
      </c>
      <c r="I16" s="2"/>
      <c r="J16" s="2" t="s">
        <v>26</v>
      </c>
      <c r="K16" s="2">
        <v>116.696</v>
      </c>
      <c r="L16" s="10">
        <v>8.4570000000000007</v>
      </c>
      <c r="M16" s="10">
        <v>26834442240</v>
      </c>
      <c r="N16" s="10">
        <v>9</v>
      </c>
      <c r="O16" s="10">
        <f t="shared" si="0"/>
        <v>37008.123393316193</v>
      </c>
      <c r="P16" s="10">
        <f t="shared" si="1"/>
        <v>0.65171213612388135</v>
      </c>
      <c r="W16" s="2" t="s">
        <v>26</v>
      </c>
      <c r="X16" s="10">
        <v>0.65171213612388135</v>
      </c>
      <c r="Z16">
        <v>157</v>
      </c>
      <c r="AA16" s="2"/>
      <c r="AB16" s="10"/>
      <c r="AG16" s="10"/>
      <c r="AI16" s="10"/>
    </row>
    <row r="17" spans="4:36" x14ac:dyDescent="0.2">
      <c r="D17" s="2" t="s">
        <v>28</v>
      </c>
      <c r="E17" s="2">
        <v>123.621</v>
      </c>
      <c r="F17" s="2">
        <v>8.4629999999999992</v>
      </c>
      <c r="G17">
        <v>658350</v>
      </c>
      <c r="H17" s="2">
        <v>29</v>
      </c>
      <c r="I17" s="2"/>
      <c r="J17" s="2" t="s">
        <v>28</v>
      </c>
      <c r="K17" s="2">
        <v>123.639</v>
      </c>
      <c r="L17" s="10">
        <v>8.4689999999999994</v>
      </c>
      <c r="M17" s="10">
        <v>18241404928</v>
      </c>
      <c r="N17" s="10">
        <v>6</v>
      </c>
      <c r="O17" s="10">
        <f t="shared" si="0"/>
        <v>27707.76171945014</v>
      </c>
      <c r="P17" s="10">
        <f t="shared" si="1"/>
        <v>0.48793299745254326</v>
      </c>
      <c r="W17" s="2" t="s">
        <v>28</v>
      </c>
      <c r="X17" s="10">
        <v>0.48793299745254326</v>
      </c>
      <c r="Z17">
        <v>158</v>
      </c>
      <c r="AA17" s="2" t="s">
        <v>26</v>
      </c>
      <c r="AB17" s="10">
        <v>0.65171213612388135</v>
      </c>
      <c r="AG17" s="10">
        <v>0.65171213612388135</v>
      </c>
      <c r="AI17" s="10">
        <v>0.65171213612388135</v>
      </c>
    </row>
    <row r="18" spans="4:36" x14ac:dyDescent="0.2">
      <c r="D18" t="s">
        <v>30</v>
      </c>
      <c r="E18" s="2">
        <v>122.89400000000001</v>
      </c>
      <c r="F18" s="2">
        <v>8.2970000000000006</v>
      </c>
      <c r="G18">
        <v>822345</v>
      </c>
      <c r="H18" s="2">
        <v>36</v>
      </c>
      <c r="I18" s="2"/>
      <c r="J18" s="2" t="s">
        <v>30</v>
      </c>
      <c r="K18" s="2">
        <v>122.96899999999999</v>
      </c>
      <c r="L18" s="10">
        <v>8.2940000000000005</v>
      </c>
      <c r="M18" s="10">
        <v>17409544192</v>
      </c>
      <c r="N18" s="10">
        <v>6</v>
      </c>
      <c r="O18" s="10">
        <f t="shared" si="0"/>
        <v>21170.608676407104</v>
      </c>
      <c r="P18" s="11">
        <f t="shared" si="1"/>
        <v>0.37281389431477807</v>
      </c>
      <c r="W18" s="2" t="s">
        <v>30</v>
      </c>
      <c r="X18" s="10">
        <v>0.37281389431477807</v>
      </c>
      <c r="Z18">
        <v>159</v>
      </c>
      <c r="AA18" s="2" t="s">
        <v>28</v>
      </c>
      <c r="AB18" s="10">
        <v>0.48793299745254326</v>
      </c>
      <c r="AG18" s="10">
        <v>0.48793299745254326</v>
      </c>
      <c r="AI18" s="10">
        <v>0.48793299745254326</v>
      </c>
    </row>
    <row r="19" spans="4:36" x14ac:dyDescent="0.2">
      <c r="D19" t="s">
        <v>32</v>
      </c>
      <c r="E19" s="2">
        <v>122.17</v>
      </c>
      <c r="F19" s="2">
        <v>8.2799999999999994</v>
      </c>
      <c r="G19">
        <v>871259</v>
      </c>
      <c r="H19" s="2">
        <v>38</v>
      </c>
      <c r="I19" s="2"/>
      <c r="J19" s="2" t="s">
        <v>32</v>
      </c>
      <c r="K19" s="2">
        <v>122.224</v>
      </c>
      <c r="L19" s="10">
        <v>8.2769999999999992</v>
      </c>
      <c r="M19" s="10">
        <v>22279983104</v>
      </c>
      <c r="N19" s="10">
        <v>8</v>
      </c>
      <c r="O19" s="10">
        <f t="shared" si="0"/>
        <v>25572.169818618804</v>
      </c>
      <c r="P19" s="12">
        <f t="shared" si="1"/>
        <v>0.45032527698566294</v>
      </c>
      <c r="W19" s="2" t="s">
        <v>32</v>
      </c>
      <c r="X19" s="10">
        <v>0.45032527698566294</v>
      </c>
      <c r="Z19">
        <v>160</v>
      </c>
      <c r="AA19" s="2" t="s">
        <v>30</v>
      </c>
      <c r="AB19" s="10">
        <v>0.37281389431477807</v>
      </c>
      <c r="AC19" t="s">
        <v>410</v>
      </c>
      <c r="AG19" s="10">
        <v>0.37281389431477807</v>
      </c>
      <c r="AI19" s="11">
        <v>0.37281389431477807</v>
      </c>
      <c r="AJ19" t="s">
        <v>410</v>
      </c>
    </row>
    <row r="20" spans="4:36" x14ac:dyDescent="0.2">
      <c r="D20" t="s">
        <v>34</v>
      </c>
      <c r="E20" s="2">
        <v>122.73099999999999</v>
      </c>
      <c r="F20" s="2">
        <v>8.3409999999999993</v>
      </c>
      <c r="G20">
        <v>1882693</v>
      </c>
      <c r="H20" s="2">
        <v>83</v>
      </c>
      <c r="I20" s="2"/>
      <c r="J20" s="2" t="s">
        <v>34</v>
      </c>
      <c r="K20" s="2">
        <v>122.791</v>
      </c>
      <c r="L20" s="10">
        <v>8.3409999999999993</v>
      </c>
      <c r="M20" s="10">
        <v>53516173312</v>
      </c>
      <c r="N20" s="10">
        <v>19</v>
      </c>
      <c r="O20" s="10">
        <f t="shared" si="0"/>
        <v>28425.331858141504</v>
      </c>
      <c r="P20" s="10">
        <f t="shared" si="1"/>
        <v>0.50056938981794807</v>
      </c>
      <c r="W20" s="2" t="s">
        <v>34</v>
      </c>
      <c r="X20" s="10">
        <v>0.50056938981794807</v>
      </c>
      <c r="Y20" t="s">
        <v>273</v>
      </c>
      <c r="Z20">
        <v>161</v>
      </c>
      <c r="AA20" s="2" t="s">
        <v>32</v>
      </c>
      <c r="AB20" s="10">
        <v>0.45032527698566294</v>
      </c>
      <c r="AG20" s="10">
        <v>0.45032527698566294</v>
      </c>
      <c r="AI20" s="10">
        <v>0.45032527698566294</v>
      </c>
    </row>
    <row r="21" spans="4:36" x14ac:dyDescent="0.2">
      <c r="D21" s="2" t="s">
        <v>36</v>
      </c>
      <c r="E21" s="2">
        <v>123.181</v>
      </c>
      <c r="F21" s="2">
        <v>8.2319999999999993</v>
      </c>
      <c r="G21">
        <v>740942</v>
      </c>
      <c r="H21" s="2">
        <v>33</v>
      </c>
      <c r="I21" s="2"/>
      <c r="J21" s="2" t="s">
        <v>36</v>
      </c>
      <c r="K21" s="2">
        <v>123.283</v>
      </c>
      <c r="L21" s="10">
        <v>8.2370000000000001</v>
      </c>
      <c r="M21" s="10">
        <v>20382232576</v>
      </c>
      <c r="N21" s="10">
        <v>7</v>
      </c>
      <c r="O21" s="10">
        <f t="shared" si="0"/>
        <v>27508.539907307186</v>
      </c>
      <c r="P21" s="10">
        <f t="shared" si="1"/>
        <v>0.48442470627619028</v>
      </c>
      <c r="W21" s="2" t="s">
        <v>36</v>
      </c>
      <c r="X21" s="10">
        <v>0.48442470627619028</v>
      </c>
      <c r="Z21">
        <v>162</v>
      </c>
      <c r="AA21" s="2" t="s">
        <v>34</v>
      </c>
      <c r="AB21" s="10">
        <v>0.50056938981794807</v>
      </c>
      <c r="AC21" t="s">
        <v>291</v>
      </c>
      <c r="AG21" s="10">
        <v>0.50056938981794807</v>
      </c>
      <c r="AI21" s="10"/>
      <c r="AJ21" t="s">
        <v>291</v>
      </c>
    </row>
    <row r="22" spans="4:36" x14ac:dyDescent="0.2">
      <c r="D22" t="s">
        <v>289</v>
      </c>
      <c r="E22" s="2">
        <v>129.44900000000001</v>
      </c>
      <c r="F22" s="2">
        <v>10.16</v>
      </c>
      <c r="G22">
        <v>1581076</v>
      </c>
      <c r="H22" s="2">
        <v>70</v>
      </c>
      <c r="I22" s="2"/>
      <c r="J22" s="2" t="s">
        <v>289</v>
      </c>
      <c r="K22" s="2">
        <v>129.49</v>
      </c>
      <c r="L22" s="10">
        <v>10.157</v>
      </c>
      <c r="M22" s="10">
        <v>10981689344</v>
      </c>
      <c r="N22" s="10">
        <v>4</v>
      </c>
      <c r="O22" s="10">
        <f t="shared" si="0"/>
        <v>6945.7061798420818</v>
      </c>
      <c r="P22" s="11">
        <f t="shared" si="1"/>
        <v>0.12231371375537642</v>
      </c>
      <c r="W22" s="2" t="s">
        <v>289</v>
      </c>
      <c r="X22" s="10">
        <v>0.12231371375537642</v>
      </c>
      <c r="Z22">
        <v>163</v>
      </c>
      <c r="AA22" s="2"/>
      <c r="AB22" s="10"/>
      <c r="AG22" s="10"/>
      <c r="AI22" s="10"/>
    </row>
    <row r="23" spans="4:36" x14ac:dyDescent="0.2">
      <c r="D23" t="s">
        <v>39</v>
      </c>
      <c r="E23" s="2">
        <v>124.678</v>
      </c>
      <c r="F23" s="2">
        <v>7.867</v>
      </c>
      <c r="G23">
        <v>560258</v>
      </c>
      <c r="H23" s="2">
        <v>25</v>
      </c>
      <c r="I23" s="2"/>
      <c r="J23" s="2" t="s">
        <v>39</v>
      </c>
      <c r="K23" s="2">
        <v>124.70699999999999</v>
      </c>
      <c r="L23" s="10">
        <v>7.8680000000000003</v>
      </c>
      <c r="M23" s="10">
        <v>-1328802048</v>
      </c>
      <c r="N23" s="10">
        <v>0</v>
      </c>
      <c r="O23" s="10">
        <f t="shared" si="0"/>
        <v>-2371.7680925573577</v>
      </c>
      <c r="P23" s="11">
        <f t="shared" si="1"/>
        <v>-4.1766777352190199E-2</v>
      </c>
      <c r="W23" s="2" t="s">
        <v>39</v>
      </c>
      <c r="X23" s="10">
        <v>-4.1766777352190199E-2</v>
      </c>
      <c r="Z23">
        <v>164</v>
      </c>
      <c r="AA23" s="2" t="s">
        <v>36</v>
      </c>
      <c r="AB23" s="10">
        <v>0.48442470627619028</v>
      </c>
      <c r="AC23" t="s">
        <v>410</v>
      </c>
      <c r="AG23" s="10">
        <v>0.48442470627619028</v>
      </c>
      <c r="AI23" s="10">
        <v>0.48442470627619028</v>
      </c>
      <c r="AJ23" t="s">
        <v>410</v>
      </c>
    </row>
    <row r="24" spans="4:36" x14ac:dyDescent="0.2">
      <c r="D24" t="s">
        <v>40</v>
      </c>
      <c r="E24" s="2">
        <v>120.273</v>
      </c>
      <c r="F24" s="2">
        <v>8.07</v>
      </c>
      <c r="G24">
        <v>612379</v>
      </c>
      <c r="H24" s="2">
        <v>27</v>
      </c>
      <c r="I24" s="2"/>
      <c r="J24" s="2" t="s">
        <v>40</v>
      </c>
      <c r="K24" s="2">
        <v>120.273</v>
      </c>
      <c r="L24" s="10">
        <v>8.07</v>
      </c>
      <c r="M24" s="10">
        <v>15671817216</v>
      </c>
      <c r="N24" s="10">
        <v>6</v>
      </c>
      <c r="O24" s="10">
        <f t="shared" si="0"/>
        <v>25591.696018315455</v>
      </c>
      <c r="P24" s="12">
        <f t="shared" si="1"/>
        <v>0.45066913287858251</v>
      </c>
      <c r="W24" s="2" t="s">
        <v>40</v>
      </c>
      <c r="X24" s="10">
        <v>0.45066913287858251</v>
      </c>
      <c r="Z24">
        <v>165</v>
      </c>
      <c r="AA24" s="2" t="s">
        <v>39</v>
      </c>
      <c r="AB24" s="10">
        <v>-4.1766777352190199E-2</v>
      </c>
      <c r="AG24" s="10">
        <v>-4.1766777352190199E-2</v>
      </c>
      <c r="AI24" s="11">
        <v>-4.1766777352190199E-2</v>
      </c>
    </row>
    <row r="25" spans="4:36" x14ac:dyDescent="0.2">
      <c r="D25" t="s">
        <v>43</v>
      </c>
      <c r="E25" s="2">
        <v>115.804</v>
      </c>
      <c r="F25" s="2">
        <v>7.6120000000000001</v>
      </c>
      <c r="G25">
        <v>415809</v>
      </c>
      <c r="H25" s="2">
        <v>18</v>
      </c>
      <c r="I25" s="2"/>
      <c r="J25" s="2" t="s">
        <v>43</v>
      </c>
      <c r="K25" s="2">
        <v>115.714</v>
      </c>
      <c r="L25" s="10">
        <v>7.5919999999999996</v>
      </c>
      <c r="M25" s="10">
        <v>10273411072</v>
      </c>
      <c r="N25" s="10">
        <v>4</v>
      </c>
      <c r="O25" s="10">
        <f t="shared" si="0"/>
        <v>24707.043551245886</v>
      </c>
      <c r="P25" s="12">
        <f t="shared" si="1"/>
        <v>0.43509042484970428</v>
      </c>
      <c r="W25" s="2" t="s">
        <v>43</v>
      </c>
      <c r="X25" s="10">
        <v>0.43509042484970428</v>
      </c>
      <c r="Z25">
        <v>166</v>
      </c>
      <c r="AA25" s="2"/>
      <c r="AB25" s="10"/>
      <c r="AG25" s="10"/>
      <c r="AI25" s="10"/>
    </row>
    <row r="26" spans="4:36" x14ac:dyDescent="0.2">
      <c r="D26" t="s">
        <v>45</v>
      </c>
      <c r="E26" s="2">
        <v>120.872</v>
      </c>
      <c r="F26" s="2">
        <v>7.6630000000000003</v>
      </c>
      <c r="G26">
        <v>516203</v>
      </c>
      <c r="H26" s="2">
        <v>23</v>
      </c>
      <c r="I26" s="2"/>
      <c r="J26" s="2" t="s">
        <v>45</v>
      </c>
      <c r="K26" s="2">
        <v>120.907</v>
      </c>
      <c r="L26" s="10">
        <v>7.649</v>
      </c>
      <c r="M26" s="10">
        <v>16154499072</v>
      </c>
      <c r="N26" s="10">
        <v>6</v>
      </c>
      <c r="O26" s="10">
        <f t="shared" si="0"/>
        <v>31294.857007805069</v>
      </c>
      <c r="P26" s="10">
        <f t="shared" si="1"/>
        <v>0.55110165661443711</v>
      </c>
      <c r="W26" s="2" t="s">
        <v>45</v>
      </c>
      <c r="X26" s="10">
        <v>0.55110165661443711</v>
      </c>
      <c r="Z26">
        <v>167</v>
      </c>
      <c r="AA26" s="2" t="s">
        <v>40</v>
      </c>
      <c r="AB26" s="10">
        <v>0.45066913287858251</v>
      </c>
      <c r="AG26" s="10">
        <v>0.45066913287858251</v>
      </c>
      <c r="AI26" s="12">
        <v>0.45066913287858251</v>
      </c>
    </row>
    <row r="27" spans="4:36" x14ac:dyDescent="0.2">
      <c r="D27" t="s">
        <v>46</v>
      </c>
      <c r="E27" s="2">
        <v>121.919</v>
      </c>
      <c r="F27" s="2">
        <v>7.5510000000000002</v>
      </c>
      <c r="G27">
        <v>391388</v>
      </c>
      <c r="H27" s="2">
        <v>17</v>
      </c>
      <c r="I27" s="2"/>
      <c r="J27" s="2" t="s">
        <v>46</v>
      </c>
      <c r="K27" s="2">
        <v>121.92</v>
      </c>
      <c r="L27" s="10">
        <v>7.5350000000000001</v>
      </c>
      <c r="M27" s="10">
        <v>9279799296</v>
      </c>
      <c r="N27" s="10">
        <v>3</v>
      </c>
      <c r="O27" s="10">
        <f t="shared" si="0"/>
        <v>23709.973979784765</v>
      </c>
      <c r="P27" s="12">
        <f t="shared" si="1"/>
        <v>0.41753205439749147</v>
      </c>
      <c r="W27" s="2" t="s">
        <v>46</v>
      </c>
      <c r="X27" s="10">
        <v>0.41753205439749147</v>
      </c>
      <c r="Z27">
        <v>168</v>
      </c>
      <c r="AA27" s="2" t="s">
        <v>43</v>
      </c>
      <c r="AB27" s="10">
        <v>0.43509042484970428</v>
      </c>
      <c r="AG27" s="10">
        <v>0.43509042484970428</v>
      </c>
      <c r="AI27" s="12">
        <v>0.43509042484970428</v>
      </c>
    </row>
    <row r="28" spans="4:36" x14ac:dyDescent="0.2">
      <c r="D28" t="s">
        <v>47</v>
      </c>
      <c r="E28" s="2">
        <v>113.70399999999999</v>
      </c>
      <c r="F28" s="2">
        <v>8.5969999999999995</v>
      </c>
      <c r="G28">
        <v>410990</v>
      </c>
      <c r="H28" s="2">
        <v>18</v>
      </c>
      <c r="I28" s="2"/>
      <c r="J28" s="2" t="s">
        <v>47</v>
      </c>
      <c r="K28" s="2">
        <v>113.718</v>
      </c>
      <c r="L28" s="10">
        <v>8.6010000000000009</v>
      </c>
      <c r="M28" s="10">
        <v>9673916416</v>
      </c>
      <c r="N28" s="10">
        <v>3</v>
      </c>
      <c r="O28" s="10">
        <f t="shared" si="0"/>
        <v>23538.08223071121</v>
      </c>
      <c r="P28" s="12">
        <f t="shared" si="1"/>
        <v>0.41450504495472063</v>
      </c>
      <c r="W28" s="2" t="s">
        <v>47</v>
      </c>
      <c r="X28" s="10">
        <v>0.41450504495472063</v>
      </c>
      <c r="Z28">
        <v>169</v>
      </c>
      <c r="AA28" s="2" t="s">
        <v>45</v>
      </c>
      <c r="AB28" s="10">
        <v>0.55110165661443711</v>
      </c>
      <c r="AG28" s="10">
        <v>0.55110165661443711</v>
      </c>
      <c r="AI28" s="10">
        <v>0.55110165661443711</v>
      </c>
    </row>
    <row r="29" spans="4:36" x14ac:dyDescent="0.2">
      <c r="D29" t="s">
        <v>49</v>
      </c>
      <c r="E29" s="2">
        <v>121.929</v>
      </c>
      <c r="F29" s="2">
        <v>8.6969999999999992</v>
      </c>
      <c r="G29">
        <v>490495</v>
      </c>
      <c r="H29" s="2">
        <v>22</v>
      </c>
      <c r="I29" s="2"/>
      <c r="J29" s="2" t="s">
        <v>49</v>
      </c>
      <c r="K29" s="2">
        <v>121.971</v>
      </c>
      <c r="L29" s="10">
        <v>8.7040000000000006</v>
      </c>
      <c r="M29" s="10">
        <v>15049844736</v>
      </c>
      <c r="N29" s="10">
        <v>5</v>
      </c>
      <c r="O29" s="10">
        <f t="shared" si="0"/>
        <v>30682.972784635927</v>
      </c>
      <c r="P29" s="10">
        <f t="shared" si="1"/>
        <v>0.54032639060313536</v>
      </c>
      <c r="W29" s="2" t="s">
        <v>49</v>
      </c>
      <c r="X29" s="10">
        <v>0.54032639060313536</v>
      </c>
      <c r="Z29">
        <v>170</v>
      </c>
      <c r="AA29" s="2" t="s">
        <v>46</v>
      </c>
      <c r="AB29" s="10">
        <v>0.41753205439749147</v>
      </c>
      <c r="AG29" s="10">
        <v>0.41753205439749147</v>
      </c>
      <c r="AI29" s="12">
        <v>0.41753205439749147</v>
      </c>
    </row>
    <row r="30" spans="4:36" x14ac:dyDescent="0.2">
      <c r="D30" t="s">
        <v>298</v>
      </c>
      <c r="E30" s="2">
        <v>129.78100000000001</v>
      </c>
      <c r="F30" s="2">
        <v>10.154</v>
      </c>
      <c r="G30">
        <v>1246817</v>
      </c>
      <c r="H30" s="2">
        <v>55</v>
      </c>
      <c r="I30" s="2"/>
      <c r="J30" s="2" t="s">
        <v>298</v>
      </c>
      <c r="K30" s="2">
        <v>129.78100000000001</v>
      </c>
      <c r="L30" s="10">
        <v>10.154</v>
      </c>
      <c r="M30" s="10">
        <v>111539000</v>
      </c>
      <c r="N30" s="10">
        <v>0</v>
      </c>
      <c r="O30" s="10">
        <f t="shared" si="0"/>
        <v>89.458998393509233</v>
      </c>
      <c r="P30" s="11">
        <f t="shared" si="1"/>
        <v>1.5753707454689864E-3</v>
      </c>
      <c r="W30" s="2" t="s">
        <v>298</v>
      </c>
      <c r="X30" s="10">
        <v>1.5753707454689864E-3</v>
      </c>
      <c r="Z30">
        <v>171</v>
      </c>
      <c r="AA30" s="2" t="s">
        <v>47</v>
      </c>
      <c r="AB30" s="10">
        <v>0.41450504495472063</v>
      </c>
      <c r="AG30" s="10">
        <v>0.41450504495472063</v>
      </c>
      <c r="AI30" s="12">
        <v>0.41450504495472063</v>
      </c>
    </row>
    <row r="31" spans="4:36" x14ac:dyDescent="0.2">
      <c r="D31" t="s">
        <v>50</v>
      </c>
      <c r="E31" s="2">
        <v>119.05500000000001</v>
      </c>
      <c r="F31" s="2">
        <v>8.4390000000000001</v>
      </c>
      <c r="G31">
        <v>707324</v>
      </c>
      <c r="H31" s="2">
        <v>31</v>
      </c>
      <c r="I31" s="2"/>
      <c r="J31" s="2" t="s">
        <v>50</v>
      </c>
      <c r="K31" s="2">
        <v>119.05</v>
      </c>
      <c r="L31" s="10">
        <v>8.4459999999999997</v>
      </c>
      <c r="M31" s="10">
        <v>14831756288</v>
      </c>
      <c r="N31" s="10">
        <v>5</v>
      </c>
      <c r="O31" s="10">
        <f t="shared" si="0"/>
        <v>20968.829402084477</v>
      </c>
      <c r="P31" s="12">
        <f t="shared" si="1"/>
        <v>0.36926056629279913</v>
      </c>
      <c r="W31" s="2" t="s">
        <v>50</v>
      </c>
      <c r="X31" s="10">
        <v>0.36926056629279913</v>
      </c>
      <c r="Z31">
        <v>172</v>
      </c>
      <c r="AA31" s="2" t="s">
        <v>49</v>
      </c>
      <c r="AB31" s="10">
        <v>0.54032639060313536</v>
      </c>
      <c r="AG31" s="10">
        <v>0.54032639060313536</v>
      </c>
      <c r="AI31" s="10">
        <v>0.54032639060313536</v>
      </c>
    </row>
    <row r="32" spans="4:36" x14ac:dyDescent="0.2">
      <c r="D32" t="s">
        <v>52</v>
      </c>
      <c r="E32" s="2">
        <v>120.015</v>
      </c>
      <c r="F32" s="2">
        <v>7.7119999999999997</v>
      </c>
      <c r="G32">
        <v>553300</v>
      </c>
      <c r="H32" s="2">
        <v>24</v>
      </c>
      <c r="I32" s="2"/>
      <c r="J32" s="2" t="s">
        <v>52</v>
      </c>
      <c r="K32" s="2">
        <v>120.066</v>
      </c>
      <c r="L32" s="10">
        <v>7.7069999999999999</v>
      </c>
      <c r="M32" s="10">
        <v>16664589312</v>
      </c>
      <c r="N32" s="10">
        <v>6</v>
      </c>
      <c r="O32" s="10">
        <f t="shared" si="0"/>
        <v>30118.542042291705</v>
      </c>
      <c r="P32" s="10">
        <f t="shared" si="1"/>
        <v>0.53038677921355659</v>
      </c>
      <c r="W32" s="2" t="s">
        <v>52</v>
      </c>
      <c r="X32" s="10">
        <v>0.53038677921355659</v>
      </c>
      <c r="Z32">
        <v>173</v>
      </c>
      <c r="AA32" s="2" t="s">
        <v>50</v>
      </c>
      <c r="AB32" s="10">
        <v>0.36926056629279913</v>
      </c>
      <c r="AG32" s="10">
        <v>0.36926056629279913</v>
      </c>
      <c r="AI32" s="12">
        <v>0.36926056629279913</v>
      </c>
    </row>
    <row r="33" spans="4:36" x14ac:dyDescent="0.2">
      <c r="D33" t="s">
        <v>53</v>
      </c>
      <c r="E33" s="2">
        <v>122.033</v>
      </c>
      <c r="F33" s="2">
        <v>8.625</v>
      </c>
      <c r="G33">
        <v>525202</v>
      </c>
      <c r="H33" s="2">
        <v>23</v>
      </c>
      <c r="I33" s="2"/>
      <c r="J33" s="2" t="s">
        <v>53</v>
      </c>
      <c r="K33" s="2">
        <v>122.033</v>
      </c>
      <c r="L33" s="10">
        <v>8.625</v>
      </c>
      <c r="M33" s="10">
        <v>7753559552</v>
      </c>
      <c r="N33" s="10">
        <v>3</v>
      </c>
      <c r="O33" s="10">
        <f t="shared" si="0"/>
        <v>14763.004619175099</v>
      </c>
      <c r="P33" s="11">
        <f t="shared" si="1"/>
        <v>0.25997614560772248</v>
      </c>
      <c r="W33" s="2" t="s">
        <v>53</v>
      </c>
      <c r="X33" s="10">
        <v>0.25997614560772248</v>
      </c>
      <c r="Z33">
        <v>174</v>
      </c>
      <c r="AA33" s="2" t="s">
        <v>52</v>
      </c>
      <c r="AB33" s="10">
        <v>0.53038677921355659</v>
      </c>
      <c r="AG33" s="10">
        <v>0.53038677921355659</v>
      </c>
      <c r="AI33" s="10">
        <v>0.53038677921355659</v>
      </c>
    </row>
    <row r="34" spans="4:36" x14ac:dyDescent="0.2">
      <c r="D34" t="s">
        <v>55</v>
      </c>
      <c r="E34" s="2">
        <v>119.13500000000001</v>
      </c>
      <c r="F34" s="2">
        <v>7.7960000000000003</v>
      </c>
      <c r="G34">
        <v>637839</v>
      </c>
      <c r="H34" s="2">
        <v>28</v>
      </c>
      <c r="I34" s="2"/>
      <c r="J34" s="2" t="s">
        <v>55</v>
      </c>
      <c r="K34" s="2">
        <v>119.121</v>
      </c>
      <c r="L34" s="10">
        <v>7.7629999999999999</v>
      </c>
      <c r="M34" s="10">
        <v>22886148096</v>
      </c>
      <c r="N34" s="10">
        <v>8</v>
      </c>
      <c r="O34" s="10">
        <f t="shared" si="0"/>
        <v>35880.760028784694</v>
      </c>
      <c r="P34" s="10">
        <f t="shared" si="1"/>
        <v>0.63185929520357353</v>
      </c>
      <c r="W34" s="2" t="s">
        <v>55</v>
      </c>
      <c r="X34" s="10">
        <v>0.63185929520357353</v>
      </c>
      <c r="Z34">
        <v>175</v>
      </c>
      <c r="AA34" s="2" t="s">
        <v>53</v>
      </c>
      <c r="AB34" s="10">
        <v>0.25997614560772248</v>
      </c>
      <c r="AG34" s="10">
        <v>0.25997614560772248</v>
      </c>
      <c r="AI34" s="11">
        <v>0.25997614560772248</v>
      </c>
    </row>
    <row r="35" spans="4:36" x14ac:dyDescent="0.2">
      <c r="D35" t="s">
        <v>56</v>
      </c>
      <c r="E35" s="2">
        <v>118.834</v>
      </c>
      <c r="F35" s="2">
        <v>7.59</v>
      </c>
      <c r="G35">
        <v>606158</v>
      </c>
      <c r="H35" s="2">
        <v>27</v>
      </c>
      <c r="I35" s="2"/>
      <c r="J35" s="2" t="s">
        <v>56</v>
      </c>
      <c r="K35" s="2">
        <v>118.837</v>
      </c>
      <c r="L35" s="10">
        <v>7.5789999999999997</v>
      </c>
      <c r="M35" s="10">
        <v>14426018816</v>
      </c>
      <c r="N35" s="10">
        <v>5</v>
      </c>
      <c r="O35" s="10">
        <f t="shared" si="0"/>
        <v>23799.106529980632</v>
      </c>
      <c r="P35" s="12">
        <f t="shared" si="1"/>
        <v>0.41910167639828733</v>
      </c>
      <c r="W35" s="2" t="s">
        <v>56</v>
      </c>
      <c r="X35" s="10">
        <v>0.41910167639828733</v>
      </c>
      <c r="Z35">
        <v>176</v>
      </c>
      <c r="AA35" s="2" t="s">
        <v>55</v>
      </c>
      <c r="AB35" s="10">
        <v>0.63185929520357353</v>
      </c>
      <c r="AG35" s="10">
        <v>0.63185929520357353</v>
      </c>
      <c r="AI35" s="10">
        <v>0.63185929520357353</v>
      </c>
    </row>
    <row r="36" spans="4:36" x14ac:dyDescent="0.2">
      <c r="D36" t="s">
        <v>57</v>
      </c>
      <c r="E36" s="2">
        <v>121.483</v>
      </c>
      <c r="F36" s="2">
        <v>8.2040000000000006</v>
      </c>
      <c r="G36">
        <v>778868</v>
      </c>
      <c r="H36" s="2">
        <v>34</v>
      </c>
      <c r="I36" s="2"/>
      <c r="J36" s="2" t="s">
        <v>57</v>
      </c>
      <c r="K36" s="2">
        <v>121.535</v>
      </c>
      <c r="L36" s="10">
        <v>8.2040000000000006</v>
      </c>
      <c r="M36" s="10">
        <v>27356196864</v>
      </c>
      <c r="N36" s="10">
        <v>10</v>
      </c>
      <c r="O36" s="10">
        <f t="shared" si="0"/>
        <v>35123.02067102513</v>
      </c>
      <c r="P36" s="10">
        <f t="shared" si="1"/>
        <v>0.61851552388552256</v>
      </c>
      <c r="W36" s="2" t="s">
        <v>57</v>
      </c>
      <c r="X36" s="10">
        <v>0.61851552388552256</v>
      </c>
      <c r="Z36">
        <v>177</v>
      </c>
      <c r="AA36" s="2" t="s">
        <v>56</v>
      </c>
      <c r="AB36" s="10">
        <v>0.41910167639828733</v>
      </c>
      <c r="AG36" s="10">
        <v>0.41910167639828733</v>
      </c>
      <c r="AI36" s="12">
        <v>0.41910167639828733</v>
      </c>
    </row>
    <row r="37" spans="4:36" x14ac:dyDescent="0.2">
      <c r="D37" t="s">
        <v>59</v>
      </c>
      <c r="E37" s="2">
        <v>121.19799999999999</v>
      </c>
      <c r="F37" s="2">
        <v>8.7070000000000007</v>
      </c>
      <c r="G37">
        <v>495848</v>
      </c>
      <c r="H37" s="2">
        <v>22</v>
      </c>
      <c r="I37" s="2"/>
      <c r="J37" s="2" t="s">
        <v>59</v>
      </c>
      <c r="K37" s="2">
        <v>121.20099999999999</v>
      </c>
      <c r="L37" s="10">
        <v>8.7249999999999996</v>
      </c>
      <c r="M37" s="10">
        <v>14667022336</v>
      </c>
      <c r="N37" s="10">
        <v>5</v>
      </c>
      <c r="O37" s="10">
        <f t="shared" si="0"/>
        <v>29579.674287281585</v>
      </c>
      <c r="P37" s="10">
        <f t="shared" si="1"/>
        <v>0.52089733139763861</v>
      </c>
      <c r="W37" s="2" t="s">
        <v>59</v>
      </c>
      <c r="X37" s="10">
        <v>0.52089733139763861</v>
      </c>
      <c r="Z37">
        <v>178</v>
      </c>
      <c r="AA37" s="2" t="s">
        <v>57</v>
      </c>
      <c r="AB37" s="10">
        <v>0.61851552388552256</v>
      </c>
      <c r="AG37" s="10">
        <v>0.61851552388552256</v>
      </c>
      <c r="AI37" s="10">
        <v>0.61851552388552256</v>
      </c>
    </row>
    <row r="38" spans="4:36" x14ac:dyDescent="0.2">
      <c r="D38" t="s">
        <v>61</v>
      </c>
      <c r="E38" s="2">
        <v>121.3</v>
      </c>
      <c r="F38" s="2">
        <v>8.1839999999999993</v>
      </c>
      <c r="G38">
        <v>837921</v>
      </c>
      <c r="H38" s="2">
        <v>37</v>
      </c>
      <c r="I38" s="2"/>
      <c r="J38" s="2" t="s">
        <v>61</v>
      </c>
      <c r="K38" s="2">
        <v>121.33499999999999</v>
      </c>
      <c r="L38" s="10">
        <v>8.1769999999999996</v>
      </c>
      <c r="M38" s="10">
        <v>24495331328</v>
      </c>
      <c r="N38" s="10">
        <v>9</v>
      </c>
      <c r="O38" s="10">
        <f t="shared" si="0"/>
        <v>29233.461541123805</v>
      </c>
      <c r="P38" s="10">
        <f t="shared" si="1"/>
        <v>0.51480053351481081</v>
      </c>
      <c r="W38" s="2" t="s">
        <v>61</v>
      </c>
      <c r="X38" s="10">
        <v>0.51480053351481081</v>
      </c>
      <c r="Z38">
        <v>179</v>
      </c>
      <c r="AA38" s="2" t="s">
        <v>59</v>
      </c>
      <c r="AB38" s="10">
        <v>0.52089733139763861</v>
      </c>
      <c r="AG38" s="10">
        <v>0.52089733139763861</v>
      </c>
      <c r="AI38" s="10">
        <v>0.52089733139763861</v>
      </c>
    </row>
    <row r="39" spans="4:36" x14ac:dyDescent="0.2">
      <c r="D39" t="s">
        <v>62</v>
      </c>
      <c r="E39" s="2">
        <v>120.06</v>
      </c>
      <c r="F39" s="2">
        <v>7.9950000000000001</v>
      </c>
      <c r="G39">
        <v>850796</v>
      </c>
      <c r="H39" s="2">
        <v>38</v>
      </c>
      <c r="I39" s="2"/>
      <c r="J39" s="2" t="s">
        <v>62</v>
      </c>
      <c r="K39" s="2">
        <v>120.13</v>
      </c>
      <c r="L39" s="10">
        <v>7.9820000000000002</v>
      </c>
      <c r="M39" s="10">
        <v>19696062464</v>
      </c>
      <c r="N39" s="10">
        <v>7</v>
      </c>
      <c r="O39" s="10">
        <f t="shared" si="0"/>
        <v>23150.158750158676</v>
      </c>
      <c r="P39" s="12">
        <f t="shared" si="1"/>
        <v>0.40767372207253516</v>
      </c>
      <c r="W39" s="2" t="s">
        <v>62</v>
      </c>
      <c r="X39" s="10">
        <v>0.40767372207253516</v>
      </c>
      <c r="Z39">
        <v>180</v>
      </c>
      <c r="AA39" s="2" t="s">
        <v>61</v>
      </c>
      <c r="AB39" s="10">
        <v>0.51480053351481081</v>
      </c>
      <c r="AG39" s="10">
        <v>0.51480053351481081</v>
      </c>
      <c r="AI39" s="10">
        <v>0.51480053351481081</v>
      </c>
    </row>
    <row r="40" spans="4:36" x14ac:dyDescent="0.2">
      <c r="D40" s="2" t="s">
        <v>63</v>
      </c>
      <c r="E40" s="2">
        <v>119.264</v>
      </c>
      <c r="F40" s="2">
        <v>8.1850000000000005</v>
      </c>
      <c r="G40">
        <v>812515</v>
      </c>
      <c r="H40" s="2">
        <v>36</v>
      </c>
      <c r="I40" s="2"/>
      <c r="J40" s="2" t="s">
        <v>63</v>
      </c>
      <c r="K40" s="2">
        <v>119.28400000000001</v>
      </c>
      <c r="L40" s="10">
        <v>8.1750000000000007</v>
      </c>
      <c r="M40" s="10">
        <v>24799744000</v>
      </c>
      <c r="N40" s="10">
        <v>9</v>
      </c>
      <c r="O40" s="10">
        <f t="shared" si="0"/>
        <v>30522.198359414902</v>
      </c>
      <c r="P40" s="10">
        <f t="shared" si="1"/>
        <v>0.537495156957989</v>
      </c>
      <c r="W40" s="2" t="s">
        <v>63</v>
      </c>
      <c r="X40" s="10">
        <v>0.537495156957989</v>
      </c>
      <c r="Z40">
        <v>181</v>
      </c>
      <c r="AA40" s="2" t="s">
        <v>62</v>
      </c>
      <c r="AB40" s="10">
        <v>0.40767372207253516</v>
      </c>
      <c r="AG40" s="10">
        <v>0.40767372207253516</v>
      </c>
      <c r="AI40" s="12">
        <v>0.40767372207253516</v>
      </c>
    </row>
    <row r="41" spans="4:36" x14ac:dyDescent="0.2">
      <c r="D41" t="s">
        <v>64</v>
      </c>
      <c r="E41" s="2">
        <v>115.935</v>
      </c>
      <c r="F41" s="2">
        <v>8.1539999999999999</v>
      </c>
      <c r="G41">
        <v>734987</v>
      </c>
      <c r="H41" s="2">
        <v>32</v>
      </c>
      <c r="I41" s="2"/>
      <c r="J41" s="2" t="s">
        <v>64</v>
      </c>
      <c r="K41" s="2">
        <v>116.01300000000001</v>
      </c>
      <c r="L41" s="10">
        <v>8.1509999999999998</v>
      </c>
      <c r="M41" s="10">
        <v>18694330368</v>
      </c>
      <c r="N41" s="10">
        <v>7</v>
      </c>
      <c r="O41" s="10">
        <f t="shared" si="0"/>
        <v>25434.912954923013</v>
      </c>
      <c r="P41" s="12">
        <f t="shared" si="1"/>
        <v>0.44790818701635626</v>
      </c>
      <c r="W41" s="2" t="s">
        <v>64</v>
      </c>
      <c r="X41" s="10">
        <v>0.44790818701635626</v>
      </c>
      <c r="Z41">
        <v>182</v>
      </c>
      <c r="AA41" s="2" t="s">
        <v>63</v>
      </c>
      <c r="AB41" s="10">
        <v>0.537495156957989</v>
      </c>
      <c r="AG41" s="10">
        <v>0.537495156957989</v>
      </c>
      <c r="AI41" s="10">
        <v>0.537495156957989</v>
      </c>
    </row>
    <row r="42" spans="4:36" x14ac:dyDescent="0.2">
      <c r="D42" t="s">
        <v>65</v>
      </c>
      <c r="E42" s="2">
        <v>123.45399999999999</v>
      </c>
      <c r="F42" s="2">
        <v>8.016</v>
      </c>
      <c r="G42">
        <v>734882</v>
      </c>
      <c r="H42" s="2">
        <v>32</v>
      </c>
      <c r="I42" s="2"/>
      <c r="J42" s="2" t="s">
        <v>65</v>
      </c>
      <c r="K42" s="2">
        <v>123.471</v>
      </c>
      <c r="L42" s="10">
        <v>8.0069999999999997</v>
      </c>
      <c r="M42" s="10">
        <v>21508136960</v>
      </c>
      <c r="N42" s="10">
        <v>8</v>
      </c>
      <c r="O42" s="10">
        <f t="shared" si="0"/>
        <v>29267.470097240101</v>
      </c>
      <c r="P42" s="10">
        <f t="shared" si="1"/>
        <v>0.51539942334549704</v>
      </c>
      <c r="W42" s="2" t="s">
        <v>65</v>
      </c>
      <c r="X42" s="10">
        <v>0.51539942334549704</v>
      </c>
      <c r="Z42">
        <v>183</v>
      </c>
      <c r="AA42" s="2" t="s">
        <v>64</v>
      </c>
      <c r="AB42" s="10">
        <v>0.44790818701635626</v>
      </c>
      <c r="AG42" s="10">
        <v>0.44790818701635626</v>
      </c>
      <c r="AI42" s="12">
        <v>0.44790818701635626</v>
      </c>
    </row>
    <row r="43" spans="4:36" x14ac:dyDescent="0.2">
      <c r="D43" t="s">
        <v>66</v>
      </c>
      <c r="E43" s="2">
        <v>120.39</v>
      </c>
      <c r="F43" s="2">
        <v>8.01</v>
      </c>
      <c r="G43">
        <v>1748156</v>
      </c>
      <c r="H43" s="2">
        <v>77</v>
      </c>
      <c r="I43" s="2"/>
      <c r="J43" s="2" t="s">
        <v>66</v>
      </c>
      <c r="K43" s="2">
        <v>120.435</v>
      </c>
      <c r="L43" s="10">
        <v>8.0120000000000005</v>
      </c>
      <c r="M43" s="10">
        <v>51479441408</v>
      </c>
      <c r="N43" s="10">
        <v>18</v>
      </c>
      <c r="O43" s="10">
        <f t="shared" si="0"/>
        <v>29447.853285404733</v>
      </c>
      <c r="P43" s="10">
        <f t="shared" si="1"/>
        <v>0.5185759668202965</v>
      </c>
      <c r="W43" s="2" t="s">
        <v>66</v>
      </c>
      <c r="X43" s="10">
        <v>0.5185759668202965</v>
      </c>
      <c r="Y43" t="s">
        <v>312</v>
      </c>
      <c r="Z43">
        <v>184</v>
      </c>
      <c r="AA43" s="2" t="s">
        <v>65</v>
      </c>
      <c r="AB43" s="10">
        <v>0.51539942334549704</v>
      </c>
      <c r="AG43" s="10">
        <v>0.51539942334549704</v>
      </c>
      <c r="AI43" s="10">
        <v>0.51539942334549704</v>
      </c>
    </row>
    <row r="44" spans="4:36" x14ac:dyDescent="0.2">
      <c r="D44" t="s">
        <v>67</v>
      </c>
      <c r="E44" s="2">
        <v>122.943</v>
      </c>
      <c r="F44" s="2">
        <v>8.0909999999999993</v>
      </c>
      <c r="G44">
        <v>1606372</v>
      </c>
      <c r="H44" s="2">
        <v>71</v>
      </c>
      <c r="I44" s="2"/>
      <c r="J44" s="2" t="s">
        <v>67</v>
      </c>
      <c r="K44" s="2">
        <v>122.925</v>
      </c>
      <c r="L44" s="10">
        <v>8.0850000000000009</v>
      </c>
      <c r="M44" s="10">
        <v>37180252160</v>
      </c>
      <c r="N44" s="10">
        <v>13</v>
      </c>
      <c r="O44" s="10">
        <f t="shared" si="0"/>
        <v>23145.48072302057</v>
      </c>
      <c r="P44" s="12">
        <f t="shared" si="1"/>
        <v>0.40759134213052572</v>
      </c>
      <c r="W44" s="2" t="s">
        <v>67</v>
      </c>
      <c r="X44" s="10">
        <v>0.40759134213052572</v>
      </c>
      <c r="Z44">
        <v>185</v>
      </c>
      <c r="AA44" s="2" t="s">
        <v>66</v>
      </c>
      <c r="AB44" s="10">
        <v>0.5185759668202965</v>
      </c>
      <c r="AG44" s="10">
        <v>0.5185759668202965</v>
      </c>
      <c r="AI44" s="10">
        <v>0.5185759668202965</v>
      </c>
    </row>
    <row r="45" spans="4:36" x14ac:dyDescent="0.2">
      <c r="D45" t="s">
        <v>70</v>
      </c>
      <c r="E45" s="2">
        <v>113.998</v>
      </c>
      <c r="F45" s="2">
        <v>8.11</v>
      </c>
      <c r="G45">
        <v>883628</v>
      </c>
      <c r="H45" s="2">
        <v>39</v>
      </c>
      <c r="I45" s="2"/>
      <c r="J45" s="2" t="s">
        <v>70</v>
      </c>
      <c r="K45" s="2">
        <v>114.048</v>
      </c>
      <c r="L45" s="10">
        <v>8.109</v>
      </c>
      <c r="M45" s="10">
        <v>28111978496</v>
      </c>
      <c r="N45" s="10">
        <v>10</v>
      </c>
      <c r="O45" s="10">
        <f t="shared" si="0"/>
        <v>31814.268556451356</v>
      </c>
      <c r="P45" s="10">
        <f t="shared" si="1"/>
        <v>0.5602484811182924</v>
      </c>
      <c r="W45" s="2" t="s">
        <v>70</v>
      </c>
      <c r="X45" s="10">
        <v>0.5602484811182924</v>
      </c>
      <c r="Z45">
        <v>186</v>
      </c>
      <c r="AA45" s="2" t="s">
        <v>67</v>
      </c>
      <c r="AB45" s="10">
        <v>0.40759134213052572</v>
      </c>
      <c r="AC45" t="s">
        <v>411</v>
      </c>
      <c r="AG45" s="10">
        <v>0.40759134213052572</v>
      </c>
      <c r="AI45" s="10"/>
      <c r="AJ45" t="s">
        <v>411</v>
      </c>
    </row>
    <row r="46" spans="4:36" x14ac:dyDescent="0.2">
      <c r="D46" t="s">
        <v>71</v>
      </c>
      <c r="E46" s="2">
        <v>123.173</v>
      </c>
      <c r="F46" s="2">
        <v>8.0860000000000003</v>
      </c>
      <c r="G46">
        <v>767176</v>
      </c>
      <c r="H46" s="2">
        <v>34</v>
      </c>
      <c r="I46" s="2"/>
      <c r="J46" s="2" t="s">
        <v>71</v>
      </c>
      <c r="K46" s="2">
        <v>123.249</v>
      </c>
      <c r="L46" s="10">
        <v>8.0760000000000005</v>
      </c>
      <c r="M46" s="10">
        <v>25990543360</v>
      </c>
      <c r="N46" s="10">
        <v>9</v>
      </c>
      <c r="O46" s="10">
        <f t="shared" si="0"/>
        <v>33878.201820703463</v>
      </c>
      <c r="P46" s="10">
        <f t="shared" si="1"/>
        <v>0.59659429477027037</v>
      </c>
      <c r="W46" s="2" t="s">
        <v>71</v>
      </c>
      <c r="X46" s="10">
        <v>0.59659429477027037</v>
      </c>
      <c r="Z46">
        <v>187</v>
      </c>
      <c r="AA46" s="2" t="s">
        <v>70</v>
      </c>
      <c r="AB46" s="10">
        <v>0.5602484811182924</v>
      </c>
      <c r="AC46" t="s">
        <v>410</v>
      </c>
      <c r="AG46" s="10">
        <v>0.5602484811182924</v>
      </c>
      <c r="AI46" s="10">
        <v>0.5602484811182924</v>
      </c>
      <c r="AJ46" t="s">
        <v>410</v>
      </c>
    </row>
    <row r="47" spans="4:36" x14ac:dyDescent="0.2">
      <c r="D47" t="s">
        <v>72</v>
      </c>
      <c r="E47" s="2">
        <v>120.589</v>
      </c>
      <c r="F47" s="2">
        <v>8.0180000000000007</v>
      </c>
      <c r="G47">
        <v>960546</v>
      </c>
      <c r="H47" s="2">
        <v>42</v>
      </c>
      <c r="I47" s="2"/>
      <c r="J47" s="2" t="s">
        <v>72</v>
      </c>
      <c r="K47" s="2">
        <v>120.556</v>
      </c>
      <c r="L47" s="10">
        <v>8.016</v>
      </c>
      <c r="M47" s="10">
        <v>43528130560</v>
      </c>
      <c r="N47" s="10">
        <v>15</v>
      </c>
      <c r="O47" s="10">
        <f t="shared" si="0"/>
        <v>45316.029175073345</v>
      </c>
      <c r="P47" s="10">
        <f t="shared" si="1"/>
        <v>0.79801415112210061</v>
      </c>
      <c r="W47" s="2" t="s">
        <v>72</v>
      </c>
      <c r="X47" s="10">
        <v>0.79801415112210061</v>
      </c>
      <c r="Z47">
        <v>188</v>
      </c>
      <c r="AA47" s="2" t="s">
        <v>71</v>
      </c>
      <c r="AB47" s="10">
        <v>0.59659429477027037</v>
      </c>
      <c r="AG47" s="10">
        <v>0.59659429477027037</v>
      </c>
      <c r="AI47" s="10">
        <v>0.59659429477027037</v>
      </c>
    </row>
    <row r="48" spans="4:36" x14ac:dyDescent="0.2">
      <c r="D48" t="s">
        <v>74</v>
      </c>
      <c r="E48" s="2">
        <v>122.39</v>
      </c>
      <c r="F48" s="2">
        <v>8.11</v>
      </c>
      <c r="G48">
        <v>759891</v>
      </c>
      <c r="H48" s="2">
        <v>34</v>
      </c>
      <c r="I48" s="2"/>
      <c r="J48" s="2" t="s">
        <v>74</v>
      </c>
      <c r="K48" s="2">
        <v>122.38200000000001</v>
      </c>
      <c r="L48" s="10">
        <v>8.1039999999999992</v>
      </c>
      <c r="M48" s="10">
        <v>26152263680</v>
      </c>
      <c r="N48" s="10">
        <v>9</v>
      </c>
      <c r="O48" s="10">
        <f t="shared" si="0"/>
        <v>34415.809214742643</v>
      </c>
      <c r="P48" s="10">
        <f t="shared" si="1"/>
        <v>0.60606154766071396</v>
      </c>
      <c r="W48" s="2" t="s">
        <v>74</v>
      </c>
      <c r="X48" s="10">
        <v>0.60606154766071396</v>
      </c>
      <c r="Z48">
        <v>189</v>
      </c>
      <c r="AA48" s="2" t="s">
        <v>72</v>
      </c>
      <c r="AB48" s="10">
        <v>0.79801415112210061</v>
      </c>
      <c r="AG48" s="10">
        <v>0.79801415112210061</v>
      </c>
      <c r="AI48" s="10">
        <v>0.79801415112210061</v>
      </c>
    </row>
    <row r="49" spans="4:36" x14ac:dyDescent="0.2">
      <c r="D49" t="s">
        <v>76</v>
      </c>
      <c r="E49" s="2">
        <v>122.203</v>
      </c>
      <c r="F49" s="2">
        <v>8.1489999999999991</v>
      </c>
      <c r="G49">
        <v>788148</v>
      </c>
      <c r="H49" s="2">
        <v>35</v>
      </c>
      <c r="I49" s="2"/>
      <c r="J49" s="2" t="s">
        <v>76</v>
      </c>
      <c r="K49" s="2">
        <v>122.2</v>
      </c>
      <c r="L49" s="10">
        <v>8.1449999999999996</v>
      </c>
      <c r="M49" s="10">
        <v>27884744704</v>
      </c>
      <c r="N49" s="10">
        <v>10</v>
      </c>
      <c r="O49" s="10">
        <f t="shared" si="0"/>
        <v>35380.08686693362</v>
      </c>
      <c r="P49" s="10">
        <f t="shared" si="1"/>
        <v>0.6230424532269605</v>
      </c>
      <c r="W49" s="2" t="s">
        <v>76</v>
      </c>
      <c r="X49" s="10">
        <v>0.6230424532269605</v>
      </c>
      <c r="Z49">
        <v>190</v>
      </c>
      <c r="AA49" s="2" t="s">
        <v>74</v>
      </c>
      <c r="AB49" s="10">
        <v>0.60606154766071396</v>
      </c>
      <c r="AC49" t="s">
        <v>410</v>
      </c>
      <c r="AG49" s="10">
        <v>0.60606154766071396</v>
      </c>
      <c r="AI49" s="10">
        <v>0.60606154766071396</v>
      </c>
      <c r="AJ49" t="s">
        <v>410</v>
      </c>
    </row>
    <row r="50" spans="4:36" x14ac:dyDescent="0.2">
      <c r="D50" t="s">
        <v>77</v>
      </c>
      <c r="E50" s="2">
        <v>119.042</v>
      </c>
      <c r="F50" s="2">
        <v>8.2840000000000007</v>
      </c>
      <c r="G50">
        <v>913521</v>
      </c>
      <c r="H50" s="2">
        <v>40</v>
      </c>
      <c r="I50" s="2"/>
      <c r="J50" s="2" t="s">
        <v>77</v>
      </c>
      <c r="K50" s="2">
        <v>119.122</v>
      </c>
      <c r="L50" s="10">
        <v>8.2720000000000002</v>
      </c>
      <c r="M50" s="10">
        <v>22152622080</v>
      </c>
      <c r="N50" s="10">
        <v>8</v>
      </c>
      <c r="O50" s="10">
        <f t="shared" si="0"/>
        <v>24249.713011523545</v>
      </c>
      <c r="P50" s="12">
        <f t="shared" si="1"/>
        <v>0.42703684537501624</v>
      </c>
      <c r="W50" s="2" t="s">
        <v>77</v>
      </c>
      <c r="X50" s="10">
        <v>0.42703684537501624</v>
      </c>
      <c r="Z50">
        <v>191</v>
      </c>
      <c r="AA50" s="2" t="s">
        <v>76</v>
      </c>
      <c r="AB50" s="10">
        <v>0.6230424532269605</v>
      </c>
      <c r="AG50" s="10">
        <v>0.6230424532269605</v>
      </c>
      <c r="AI50" s="10">
        <v>0.6230424532269605</v>
      </c>
    </row>
    <row r="51" spans="4:36" x14ac:dyDescent="0.2">
      <c r="D51" t="s">
        <v>78</v>
      </c>
      <c r="E51" s="2">
        <v>119.181</v>
      </c>
      <c r="F51" s="2">
        <v>8.1199999999999992</v>
      </c>
      <c r="G51">
        <v>774305</v>
      </c>
      <c r="H51" s="2">
        <v>34</v>
      </c>
      <c r="I51" s="2"/>
      <c r="J51" s="2" t="s">
        <v>78</v>
      </c>
      <c r="K51" s="2">
        <v>119.246</v>
      </c>
      <c r="L51" s="10">
        <v>8.1210000000000004</v>
      </c>
      <c r="M51" s="10">
        <v>30924492800</v>
      </c>
      <c r="N51" s="10">
        <v>11</v>
      </c>
      <c r="O51" s="10">
        <f t="shared" si="0"/>
        <v>39938.387069694756</v>
      </c>
      <c r="P51" s="10">
        <f t="shared" si="1"/>
        <v>0.70331400687109646</v>
      </c>
      <c r="W51" s="2" t="s">
        <v>78</v>
      </c>
      <c r="X51" s="10">
        <v>0.70331400687109646</v>
      </c>
      <c r="Z51">
        <v>192</v>
      </c>
      <c r="AA51" s="2" t="s">
        <v>77</v>
      </c>
      <c r="AB51" s="10">
        <v>0.42703684537501624</v>
      </c>
      <c r="AG51" s="10">
        <v>0.42703684537501624</v>
      </c>
      <c r="AI51" s="12">
        <v>0.42703684537501624</v>
      </c>
    </row>
    <row r="52" spans="4:36" x14ac:dyDescent="0.2">
      <c r="D52" t="s">
        <v>80</v>
      </c>
      <c r="E52" s="2">
        <v>119.619</v>
      </c>
      <c r="F52" s="2">
        <v>8.0739999999999998</v>
      </c>
      <c r="G52">
        <v>941483</v>
      </c>
      <c r="H52" s="2">
        <v>42</v>
      </c>
      <c r="I52" s="2"/>
      <c r="J52" s="2" t="s">
        <v>80</v>
      </c>
      <c r="K52" s="2">
        <v>119.66800000000001</v>
      </c>
      <c r="L52" s="10">
        <v>8.077</v>
      </c>
      <c r="M52" s="10">
        <v>22137632768</v>
      </c>
      <c r="N52" s="10">
        <v>8</v>
      </c>
      <c r="O52" s="10">
        <f t="shared" si="0"/>
        <v>23513.576737976149</v>
      </c>
      <c r="P52" s="12">
        <f t="shared" si="1"/>
        <v>0.41407350383475072</v>
      </c>
      <c r="W52" s="2" t="s">
        <v>80</v>
      </c>
      <c r="X52" s="10">
        <v>0.41407350383475072</v>
      </c>
      <c r="Z52">
        <v>193</v>
      </c>
      <c r="AA52" s="2" t="s">
        <v>78</v>
      </c>
      <c r="AB52" s="10">
        <v>0.70331400687109646</v>
      </c>
      <c r="AG52" s="10">
        <v>0.70331400687109646</v>
      </c>
      <c r="AI52" s="10">
        <v>0.70331400687109646</v>
      </c>
    </row>
    <row r="53" spans="4:36" x14ac:dyDescent="0.2">
      <c r="D53" t="s">
        <v>81</v>
      </c>
      <c r="E53" s="2">
        <v>123.761</v>
      </c>
      <c r="F53" s="2">
        <v>8.0500000000000007</v>
      </c>
      <c r="G53">
        <v>939463</v>
      </c>
      <c r="H53" s="2">
        <v>41</v>
      </c>
      <c r="I53" s="2"/>
      <c r="J53" s="2" t="s">
        <v>81</v>
      </c>
      <c r="K53" s="2">
        <v>123.752</v>
      </c>
      <c r="L53" s="10">
        <v>8.0459999999999994</v>
      </c>
      <c r="M53" s="10">
        <v>27833569280</v>
      </c>
      <c r="N53" s="10">
        <v>10</v>
      </c>
      <c r="O53" s="10">
        <f t="shared" si="0"/>
        <v>29627.105356996497</v>
      </c>
      <c r="P53" s="10">
        <f t="shared" si="1"/>
        <v>0.52173259136026973</v>
      </c>
      <c r="W53" s="2" t="s">
        <v>81</v>
      </c>
      <c r="X53" s="10">
        <v>0.52173259136026973</v>
      </c>
      <c r="Z53">
        <v>194</v>
      </c>
      <c r="AA53" s="2" t="s">
        <v>80</v>
      </c>
      <c r="AB53" s="10">
        <v>0.41407350383475072</v>
      </c>
      <c r="AG53" s="10">
        <v>0.41407350383475072</v>
      </c>
      <c r="AI53" s="12">
        <v>0.41407350383475072</v>
      </c>
    </row>
    <row r="54" spans="4:36" x14ac:dyDescent="0.2">
      <c r="D54" t="s">
        <v>82</v>
      </c>
      <c r="E54" s="2">
        <v>118.983</v>
      </c>
      <c r="F54" s="2">
        <v>8.0869999999999997</v>
      </c>
      <c r="G54">
        <v>848896</v>
      </c>
      <c r="H54" s="2">
        <v>37</v>
      </c>
      <c r="I54" s="2"/>
      <c r="J54" s="2" t="s">
        <v>82</v>
      </c>
      <c r="K54" s="2">
        <v>118.944</v>
      </c>
      <c r="L54" s="10">
        <v>8.0749999999999993</v>
      </c>
      <c r="M54" s="10">
        <v>18084282368</v>
      </c>
      <c r="N54" s="10">
        <v>6</v>
      </c>
      <c r="O54" s="10">
        <f t="shared" si="0"/>
        <v>21303.295536791316</v>
      </c>
      <c r="P54" s="12">
        <f t="shared" si="1"/>
        <v>0.37515050663898425</v>
      </c>
      <c r="W54" s="2" t="s">
        <v>82</v>
      </c>
      <c r="X54" s="10">
        <v>0.37515050663898425</v>
      </c>
      <c r="Z54">
        <v>195</v>
      </c>
      <c r="AA54" s="2" t="s">
        <v>81</v>
      </c>
      <c r="AB54" s="10">
        <v>0.52173259136026973</v>
      </c>
      <c r="AG54" s="10">
        <v>0.52173259136026973</v>
      </c>
      <c r="AI54" s="10">
        <v>0.52173259136026973</v>
      </c>
    </row>
    <row r="55" spans="4:36" x14ac:dyDescent="0.2">
      <c r="D55" t="s">
        <v>83</v>
      </c>
      <c r="E55" s="2">
        <v>109.286</v>
      </c>
      <c r="F55" s="2">
        <v>8.2430000000000003</v>
      </c>
      <c r="G55">
        <v>685239</v>
      </c>
      <c r="H55" s="2">
        <v>30</v>
      </c>
      <c r="I55" s="2"/>
      <c r="J55" s="2" t="s">
        <v>83</v>
      </c>
      <c r="K55" s="2">
        <v>109.307</v>
      </c>
      <c r="L55" s="10">
        <v>8.2370000000000001</v>
      </c>
      <c r="M55" s="10">
        <v>22543216640</v>
      </c>
      <c r="N55" s="10">
        <v>8</v>
      </c>
      <c r="O55" s="10">
        <f t="shared" si="0"/>
        <v>32898.32691951275</v>
      </c>
      <c r="P55" s="10">
        <f t="shared" si="1"/>
        <v>0.57933872203554182</v>
      </c>
      <c r="W55" s="2" t="s">
        <v>83</v>
      </c>
      <c r="X55" s="10">
        <v>0.57933872203554182</v>
      </c>
      <c r="Z55">
        <v>196</v>
      </c>
      <c r="AA55" s="2" t="s">
        <v>82</v>
      </c>
      <c r="AB55" s="10">
        <v>0.37515050663898425</v>
      </c>
      <c r="AG55" s="10">
        <v>0.37515050663898425</v>
      </c>
      <c r="AI55" s="12">
        <v>0.37515050663898425</v>
      </c>
    </row>
    <row r="56" spans="4:36" x14ac:dyDescent="0.2">
      <c r="D56" t="s">
        <v>84</v>
      </c>
      <c r="E56" s="2">
        <v>120.24</v>
      </c>
      <c r="F56" s="2">
        <v>8.5109999999999992</v>
      </c>
      <c r="G56">
        <v>922188</v>
      </c>
      <c r="H56" s="2">
        <v>41</v>
      </c>
      <c r="I56" s="2"/>
      <c r="J56" s="2" t="s">
        <v>84</v>
      </c>
      <c r="K56" s="2">
        <v>120.273</v>
      </c>
      <c r="L56" s="10">
        <v>8.5129999999999999</v>
      </c>
      <c r="M56" s="10">
        <v>64287961088</v>
      </c>
      <c r="N56" s="10">
        <v>23</v>
      </c>
      <c r="O56" s="10">
        <f t="shared" si="0"/>
        <v>69712.424243212881</v>
      </c>
      <c r="P56" s="10">
        <f t="shared" si="1"/>
        <v>1.2276340638802503</v>
      </c>
      <c r="W56" s="2" t="s">
        <v>84</v>
      </c>
      <c r="X56" s="10">
        <v>1.2276340638802503</v>
      </c>
      <c r="Y56" t="s">
        <v>312</v>
      </c>
      <c r="Z56">
        <v>197</v>
      </c>
      <c r="AA56" s="2" t="s">
        <v>83</v>
      </c>
      <c r="AB56" s="10">
        <v>0.57933872203554182</v>
      </c>
      <c r="AG56" s="10">
        <v>0.57933872203554182</v>
      </c>
      <c r="AI56" s="10">
        <v>0.57933872203554182</v>
      </c>
    </row>
    <row r="57" spans="4:36" x14ac:dyDescent="0.2">
      <c r="D57" t="s">
        <v>85</v>
      </c>
      <c r="E57" s="2">
        <v>120.116</v>
      </c>
      <c r="F57" s="2">
        <v>8.1319999999999997</v>
      </c>
      <c r="G57">
        <v>1166261</v>
      </c>
      <c r="H57" s="2">
        <v>51</v>
      </c>
      <c r="I57" s="2"/>
      <c r="J57" s="2" t="s">
        <v>85</v>
      </c>
      <c r="K57" s="2">
        <v>120.181</v>
      </c>
      <c r="L57" s="10">
        <v>8.1379999999999999</v>
      </c>
      <c r="M57" s="10">
        <v>30178215936</v>
      </c>
      <c r="N57" s="10">
        <v>11</v>
      </c>
      <c r="O57" s="10">
        <f t="shared" si="0"/>
        <v>25876.039699518376</v>
      </c>
      <c r="P57" s="12">
        <f t="shared" si="1"/>
        <v>0.45567641806028808</v>
      </c>
      <c r="W57" s="2" t="s">
        <v>85</v>
      </c>
      <c r="X57" s="10">
        <v>0.45567641806028808</v>
      </c>
      <c r="Z57">
        <v>198</v>
      </c>
      <c r="AA57" s="2" t="s">
        <v>84</v>
      </c>
      <c r="AB57" s="10">
        <v>1.2276340638802503</v>
      </c>
      <c r="AC57" t="s">
        <v>412</v>
      </c>
      <c r="AG57" s="10">
        <v>1.2276340638802503</v>
      </c>
      <c r="AI57" s="10"/>
    </row>
    <row r="58" spans="4:36" x14ac:dyDescent="0.2">
      <c r="D58" t="s">
        <v>87</v>
      </c>
      <c r="E58" s="2">
        <v>128.809</v>
      </c>
      <c r="F58" s="2">
        <v>8.2639999999999993</v>
      </c>
      <c r="G58">
        <v>1062312</v>
      </c>
      <c r="H58" s="2">
        <v>47</v>
      </c>
      <c r="I58" s="2"/>
      <c r="J58" s="2" t="s">
        <v>87</v>
      </c>
      <c r="K58" s="2">
        <v>128.90299999999999</v>
      </c>
      <c r="L58" s="10">
        <v>8.2690000000000001</v>
      </c>
      <c r="M58" s="10">
        <v>18397796352</v>
      </c>
      <c r="N58" s="10">
        <v>6</v>
      </c>
      <c r="O58" s="10">
        <f t="shared" si="0"/>
        <v>17318.637417255948</v>
      </c>
      <c r="P58" s="11">
        <f t="shared" si="1"/>
        <v>0.30498077586915107</v>
      </c>
      <c r="W58" s="2" t="s">
        <v>87</v>
      </c>
      <c r="X58" s="10">
        <v>0.30498077586915107</v>
      </c>
      <c r="Z58">
        <v>199</v>
      </c>
      <c r="AA58" s="2"/>
      <c r="AB58" s="10"/>
      <c r="AG58" s="10"/>
      <c r="AI58" s="10"/>
    </row>
    <row r="59" spans="4:36" x14ac:dyDescent="0.2">
      <c r="D59" t="s">
        <v>88</v>
      </c>
      <c r="E59" s="2">
        <v>119.14100000000001</v>
      </c>
      <c r="F59" s="2">
        <v>7.9370000000000003</v>
      </c>
      <c r="G59">
        <v>973501</v>
      </c>
      <c r="H59" s="2">
        <v>43</v>
      </c>
      <c r="I59" s="2"/>
      <c r="J59" s="2" t="s">
        <v>88</v>
      </c>
      <c r="K59" s="2">
        <v>119.268</v>
      </c>
      <c r="L59" s="10">
        <v>7.9480000000000004</v>
      </c>
      <c r="M59" s="10">
        <v>19602345984</v>
      </c>
      <c r="N59" s="10">
        <v>7</v>
      </c>
      <c r="O59" s="10">
        <f t="shared" si="0"/>
        <v>20135.927938440742</v>
      </c>
      <c r="P59" s="11">
        <f t="shared" si="1"/>
        <v>0.35459319215218005</v>
      </c>
      <c r="W59" s="2" t="s">
        <v>88</v>
      </c>
      <c r="X59" s="10">
        <v>0.35459319215218005</v>
      </c>
      <c r="Z59">
        <v>200</v>
      </c>
      <c r="AA59" s="2" t="s">
        <v>85</v>
      </c>
      <c r="AB59" s="10">
        <v>0.45567641806028808</v>
      </c>
      <c r="AG59" s="10">
        <v>0.45567641806028808</v>
      </c>
      <c r="AI59" s="12">
        <v>0.45567641806028808</v>
      </c>
    </row>
    <row r="60" spans="4:36" x14ac:dyDescent="0.2">
      <c r="D60" t="s">
        <v>89</v>
      </c>
      <c r="E60" s="2">
        <v>120.17100000000001</v>
      </c>
      <c r="F60" s="2">
        <v>8.2439999999999998</v>
      </c>
      <c r="G60">
        <v>742062</v>
      </c>
      <c r="H60" s="2">
        <v>33</v>
      </c>
      <c r="I60" s="2"/>
      <c r="J60" s="2" t="s">
        <v>89</v>
      </c>
      <c r="K60" s="2">
        <v>120.215</v>
      </c>
      <c r="L60" s="10">
        <v>8.2370000000000001</v>
      </c>
      <c r="M60" s="10">
        <v>53419122688</v>
      </c>
      <c r="N60" s="10">
        <v>19</v>
      </c>
      <c r="O60" s="10">
        <f t="shared" si="0"/>
        <v>71987.411682581776</v>
      </c>
      <c r="P60" s="10">
        <f t="shared" si="1"/>
        <v>1.2676965363274177</v>
      </c>
      <c r="W60" s="2" t="s">
        <v>89</v>
      </c>
      <c r="X60" s="10">
        <v>1.2676965363274177</v>
      </c>
      <c r="Z60">
        <v>201</v>
      </c>
      <c r="AA60" s="2" t="s">
        <v>87</v>
      </c>
      <c r="AB60" s="10">
        <v>0.30498077586915107</v>
      </c>
      <c r="AG60" s="10">
        <v>0.30498077586915107</v>
      </c>
      <c r="AI60" s="11">
        <v>0.30498077586915107</v>
      </c>
    </row>
    <row r="61" spans="4:36" x14ac:dyDescent="0.2">
      <c r="D61" t="s">
        <v>91</v>
      </c>
      <c r="E61" s="2">
        <v>113.877</v>
      </c>
      <c r="F61" s="2">
        <v>8.0820000000000007</v>
      </c>
      <c r="G61">
        <v>696756</v>
      </c>
      <c r="H61" s="2">
        <v>31</v>
      </c>
      <c r="I61" s="2"/>
      <c r="J61" s="2" t="s">
        <v>91</v>
      </c>
      <c r="K61" s="2">
        <v>113.92400000000001</v>
      </c>
      <c r="L61" s="10">
        <v>8.0820000000000007</v>
      </c>
      <c r="M61" s="10">
        <v>30081175552</v>
      </c>
      <c r="N61" s="10">
        <v>11</v>
      </c>
      <c r="O61" s="10">
        <f t="shared" si="0"/>
        <v>43173.184805010649</v>
      </c>
      <c r="P61" s="10">
        <f t="shared" si="1"/>
        <v>0.76027871485172738</v>
      </c>
      <c r="W61" s="2" t="s">
        <v>91</v>
      </c>
      <c r="X61" s="10">
        <v>0.76027871485172738</v>
      </c>
      <c r="Z61">
        <v>202</v>
      </c>
      <c r="AA61" s="2"/>
      <c r="AB61" s="10"/>
      <c r="AG61" s="10"/>
      <c r="AI61" s="10"/>
    </row>
    <row r="62" spans="4:36" x14ac:dyDescent="0.2">
      <c r="D62" t="s">
        <v>92</v>
      </c>
      <c r="E62" s="2">
        <v>115.57599999999999</v>
      </c>
      <c r="F62" s="2">
        <v>8.1069999999999993</v>
      </c>
      <c r="G62">
        <v>862047</v>
      </c>
      <c r="H62" s="2">
        <v>38</v>
      </c>
      <c r="I62" s="2"/>
      <c r="J62" s="2" t="s">
        <v>92</v>
      </c>
      <c r="K62" s="2">
        <v>115.63</v>
      </c>
      <c r="L62" s="10">
        <v>8.1069999999999993</v>
      </c>
      <c r="M62" s="10">
        <v>30403440640</v>
      </c>
      <c r="N62" s="10">
        <v>11</v>
      </c>
      <c r="O62" s="10">
        <f t="shared" si="0"/>
        <v>35268.889793711947</v>
      </c>
      <c r="P62" s="10">
        <f t="shared" si="1"/>
        <v>0.62108427552230272</v>
      </c>
      <c r="W62" s="2" t="s">
        <v>92</v>
      </c>
      <c r="X62" s="10">
        <v>0.62108427552230272</v>
      </c>
      <c r="Z62">
        <v>203</v>
      </c>
      <c r="AA62" s="2" t="s">
        <v>88</v>
      </c>
      <c r="AB62" s="10">
        <v>0.35459319215218005</v>
      </c>
      <c r="AG62" s="10">
        <v>0.35459319215218005</v>
      </c>
      <c r="AI62" s="11">
        <v>0.35459319215218005</v>
      </c>
    </row>
    <row r="63" spans="4:36" x14ac:dyDescent="0.2">
      <c r="D63" t="s">
        <v>93</v>
      </c>
      <c r="E63" s="2">
        <v>121.959</v>
      </c>
      <c r="F63" s="2">
        <v>8.1669999999999998</v>
      </c>
      <c r="G63">
        <v>894392</v>
      </c>
      <c r="H63" s="2">
        <v>39</v>
      </c>
      <c r="I63" s="2"/>
      <c r="J63" s="2" t="s">
        <v>93</v>
      </c>
      <c r="K63" s="2">
        <v>121.998</v>
      </c>
      <c r="L63" s="10">
        <v>8.1660000000000004</v>
      </c>
      <c r="M63" s="10">
        <v>33778057216</v>
      </c>
      <c r="N63" s="10">
        <v>12</v>
      </c>
      <c r="O63" s="10">
        <f t="shared" si="0"/>
        <v>37766.501954400308</v>
      </c>
      <c r="P63" s="10">
        <f t="shared" si="1"/>
        <v>0.6650671637966421</v>
      </c>
      <c r="W63" s="2" t="s">
        <v>93</v>
      </c>
      <c r="X63" s="10">
        <v>0.6650671637966421</v>
      </c>
      <c r="Z63">
        <v>204</v>
      </c>
      <c r="AA63" s="2" t="s">
        <v>89</v>
      </c>
      <c r="AB63" s="10">
        <v>1.2676965363274177</v>
      </c>
      <c r="AC63" t="s">
        <v>382</v>
      </c>
      <c r="AG63" s="10">
        <v>1.2676965363274177</v>
      </c>
      <c r="AI63" s="10"/>
      <c r="AJ63" t="s">
        <v>382</v>
      </c>
    </row>
    <row r="64" spans="4:36" x14ac:dyDescent="0.2">
      <c r="D64" t="s">
        <v>94</v>
      </c>
      <c r="E64" s="2">
        <v>120.39700000000001</v>
      </c>
      <c r="F64" s="2">
        <v>8.0850000000000009</v>
      </c>
      <c r="G64">
        <v>1273060</v>
      </c>
      <c r="H64" s="2">
        <v>56</v>
      </c>
      <c r="I64" s="2"/>
      <c r="J64" s="2" t="s">
        <v>94</v>
      </c>
      <c r="K64" s="2">
        <v>120.435</v>
      </c>
      <c r="L64" s="10">
        <v>8.0890000000000004</v>
      </c>
      <c r="M64" s="10">
        <v>32835872768</v>
      </c>
      <c r="N64" s="10">
        <v>12</v>
      </c>
      <c r="O64" s="10">
        <f t="shared" si="0"/>
        <v>25792.871324210955</v>
      </c>
      <c r="P64" s="12">
        <f t="shared" si="1"/>
        <v>0.45421182503152241</v>
      </c>
      <c r="W64" s="2" t="s">
        <v>94</v>
      </c>
      <c r="X64" s="10">
        <v>0.45421182503152241</v>
      </c>
      <c r="Z64">
        <v>205</v>
      </c>
      <c r="AA64" s="2" t="s">
        <v>91</v>
      </c>
      <c r="AB64" s="10">
        <v>0.76027871485172738</v>
      </c>
      <c r="AG64" s="10">
        <v>0.76027871485172738</v>
      </c>
      <c r="AI64" s="10">
        <v>0.76027871485172738</v>
      </c>
    </row>
    <row r="65" spans="4:36" x14ac:dyDescent="0.2">
      <c r="D65" t="s">
        <v>95</v>
      </c>
      <c r="E65" s="2">
        <v>122.943</v>
      </c>
      <c r="F65" s="2">
        <v>8.0909999999999993</v>
      </c>
      <c r="G65">
        <v>1606372</v>
      </c>
      <c r="H65" s="2">
        <v>71</v>
      </c>
      <c r="I65" s="2"/>
      <c r="J65" s="2" t="s">
        <v>95</v>
      </c>
      <c r="K65" s="2">
        <v>122.925</v>
      </c>
      <c r="L65" s="10">
        <v>8.0850000000000009</v>
      </c>
      <c r="M65" s="10">
        <v>37180252160</v>
      </c>
      <c r="N65" s="10">
        <v>13</v>
      </c>
      <c r="O65" s="10">
        <f t="shared" si="0"/>
        <v>23145.48072302057</v>
      </c>
      <c r="P65" s="12">
        <f t="shared" si="1"/>
        <v>0.40759134213052572</v>
      </c>
      <c r="W65" s="2" t="s">
        <v>95</v>
      </c>
      <c r="X65" s="10">
        <v>0.40759134213052572</v>
      </c>
      <c r="Z65">
        <v>206</v>
      </c>
      <c r="AA65" s="2" t="s">
        <v>92</v>
      </c>
      <c r="AB65" s="10">
        <v>0.62108427552230272</v>
      </c>
      <c r="AG65" s="10">
        <v>0.62108427552230272</v>
      </c>
      <c r="AI65" s="10">
        <v>0.62108427552230272</v>
      </c>
    </row>
    <row r="66" spans="4:36" x14ac:dyDescent="0.2">
      <c r="D66" t="s">
        <v>96</v>
      </c>
      <c r="E66" s="2">
        <v>120.732</v>
      </c>
      <c r="F66" s="2">
        <v>8.2449999999999992</v>
      </c>
      <c r="G66">
        <v>2242866</v>
      </c>
      <c r="H66" s="2">
        <v>99</v>
      </c>
      <c r="I66" s="2"/>
      <c r="J66" s="2" t="s">
        <v>96</v>
      </c>
      <c r="K66" s="2">
        <v>120.746</v>
      </c>
      <c r="L66" s="10">
        <v>8.2460000000000004</v>
      </c>
      <c r="M66" s="10">
        <v>60822409216</v>
      </c>
      <c r="N66" s="10">
        <v>21</v>
      </c>
      <c r="O66" s="10">
        <f t="shared" si="0"/>
        <v>27118.164534127318</v>
      </c>
      <c r="P66" s="10">
        <f t="shared" si="1"/>
        <v>0.4775502056255802</v>
      </c>
      <c r="W66" s="2" t="s">
        <v>96</v>
      </c>
      <c r="X66" s="10">
        <v>0.4775502056255802</v>
      </c>
      <c r="Z66">
        <v>207</v>
      </c>
      <c r="AA66" s="2" t="s">
        <v>93</v>
      </c>
      <c r="AB66" s="10">
        <v>0.6650671637966421</v>
      </c>
      <c r="AG66" s="10">
        <v>0.6650671637966421</v>
      </c>
      <c r="AI66" s="10">
        <v>0.6650671637966421</v>
      </c>
    </row>
    <row r="67" spans="4:36" x14ac:dyDescent="0.2">
      <c r="D67" t="s">
        <v>97</v>
      </c>
      <c r="E67" s="2">
        <v>121.377</v>
      </c>
      <c r="F67" s="2">
        <v>8.2710000000000008</v>
      </c>
      <c r="G67">
        <v>1389681</v>
      </c>
      <c r="H67" s="2">
        <v>61</v>
      </c>
      <c r="I67" s="2"/>
      <c r="J67" s="2" t="s">
        <v>97</v>
      </c>
      <c r="K67" s="2">
        <v>121.413</v>
      </c>
      <c r="L67" s="10">
        <v>8.2680000000000007</v>
      </c>
      <c r="M67" s="10">
        <v>47400361984</v>
      </c>
      <c r="N67" s="10">
        <v>17</v>
      </c>
      <c r="O67" s="10">
        <f t="shared" si="0"/>
        <v>34108.807693276372</v>
      </c>
      <c r="P67" s="10">
        <f t="shared" si="1"/>
        <v>0.60065525847329193</v>
      </c>
      <c r="W67" s="2" t="s">
        <v>97</v>
      </c>
      <c r="X67" s="10">
        <v>0.60065525847329193</v>
      </c>
      <c r="Z67">
        <v>208</v>
      </c>
      <c r="AA67" s="2" t="s">
        <v>94</v>
      </c>
      <c r="AB67" s="10">
        <v>0.45421182503152241</v>
      </c>
      <c r="AG67" s="10">
        <v>0.45421182503152241</v>
      </c>
      <c r="AI67" s="12">
        <v>0.45421182503152241</v>
      </c>
    </row>
    <row r="68" spans="4:36" x14ac:dyDescent="0.2">
      <c r="D68" t="s">
        <v>98</v>
      </c>
      <c r="E68" s="2">
        <v>120.696</v>
      </c>
      <c r="F68" s="2">
        <v>8.266</v>
      </c>
      <c r="G68">
        <v>2153892</v>
      </c>
      <c r="H68" s="2">
        <v>95</v>
      </c>
      <c r="I68" s="2"/>
      <c r="J68" s="2" t="s">
        <v>98</v>
      </c>
      <c r="K68" s="2">
        <v>120.751</v>
      </c>
      <c r="L68" s="10">
        <v>8.2560000000000002</v>
      </c>
      <c r="M68" s="10">
        <v>63113519104</v>
      </c>
      <c r="N68" s="10">
        <v>22</v>
      </c>
      <c r="O68" s="10">
        <f t="shared" si="0"/>
        <v>29302.08158254917</v>
      </c>
      <c r="P68" s="10">
        <f t="shared" si="1"/>
        <v>0.5160089307443313</v>
      </c>
      <c r="W68" s="2" t="s">
        <v>98</v>
      </c>
      <c r="X68" s="10">
        <v>0.5160089307443313</v>
      </c>
      <c r="Z68">
        <v>209</v>
      </c>
      <c r="AA68" s="2" t="s">
        <v>95</v>
      </c>
      <c r="AB68" s="10">
        <v>0.40759134213052572</v>
      </c>
      <c r="AG68" s="10">
        <v>0.40759134213052572</v>
      </c>
      <c r="AI68" s="12">
        <v>0.40759134213052572</v>
      </c>
    </row>
    <row r="69" spans="4:36" x14ac:dyDescent="0.2">
      <c r="D69" t="s">
        <v>99</v>
      </c>
      <c r="E69" s="2">
        <v>118.563</v>
      </c>
      <c r="F69" s="2">
        <v>8.3710000000000004</v>
      </c>
      <c r="G69">
        <v>1189412</v>
      </c>
      <c r="H69" s="2">
        <v>52</v>
      </c>
      <c r="I69" s="2"/>
      <c r="J69" s="2" t="s">
        <v>99</v>
      </c>
      <c r="K69" s="2">
        <v>118.53400000000001</v>
      </c>
      <c r="L69" s="10">
        <v>8.3819999999999997</v>
      </c>
      <c r="M69" s="10">
        <v>48896819200</v>
      </c>
      <c r="N69" s="10">
        <v>17</v>
      </c>
      <c r="O69" s="10">
        <f t="shared" ref="O69:O107" si="2">M69/G69</f>
        <v>41110.077248253758</v>
      </c>
      <c r="P69" s="10">
        <f t="shared" ref="P69:P107" si="3">O69/$U$5</f>
        <v>0.7239474418882843</v>
      </c>
      <c r="W69" s="2" t="s">
        <v>99</v>
      </c>
      <c r="X69" s="10">
        <v>0.7239474418882843</v>
      </c>
      <c r="Z69">
        <v>210</v>
      </c>
      <c r="AA69" s="2" t="s">
        <v>96</v>
      </c>
      <c r="AB69" s="10">
        <v>0.4775502056255802</v>
      </c>
      <c r="AC69" t="s">
        <v>413</v>
      </c>
      <c r="AG69" s="10">
        <v>0.4775502056255802</v>
      </c>
      <c r="AI69" s="10"/>
      <c r="AJ69" t="s">
        <v>413</v>
      </c>
    </row>
    <row r="70" spans="4:36" x14ac:dyDescent="0.2">
      <c r="D70" t="s">
        <v>101</v>
      </c>
      <c r="E70" s="2">
        <v>121.047</v>
      </c>
      <c r="F70" s="2">
        <v>8.4090000000000007</v>
      </c>
      <c r="G70">
        <v>1186205</v>
      </c>
      <c r="H70" s="2">
        <v>52</v>
      </c>
      <c r="I70" s="2"/>
      <c r="J70" s="2" t="s">
        <v>101</v>
      </c>
      <c r="K70" s="2">
        <v>121.068</v>
      </c>
      <c r="L70" s="10">
        <v>8.4139999999999997</v>
      </c>
      <c r="M70" s="10">
        <v>47068098560</v>
      </c>
      <c r="N70" s="10">
        <v>17</v>
      </c>
      <c r="O70" s="10">
        <f t="shared" si="2"/>
        <v>39679.565134188444</v>
      </c>
      <c r="P70" s="10">
        <f t="shared" si="3"/>
        <v>0.69875615899883714</v>
      </c>
      <c r="W70" s="2" t="s">
        <v>101</v>
      </c>
      <c r="X70" s="10">
        <v>0.69875615899883714</v>
      </c>
      <c r="Z70">
        <v>211</v>
      </c>
      <c r="AA70" s="2" t="s">
        <v>97</v>
      </c>
      <c r="AB70" s="10">
        <v>0.60065525847329193</v>
      </c>
      <c r="AG70" s="10">
        <v>0.60065525847329193</v>
      </c>
      <c r="AI70" s="10">
        <v>0.60065525847329193</v>
      </c>
    </row>
    <row r="71" spans="4:36" x14ac:dyDescent="0.2">
      <c r="D71" t="s">
        <v>102</v>
      </c>
      <c r="E71" s="2">
        <v>119.78400000000001</v>
      </c>
      <c r="F71" s="2">
        <v>8.2629999999999999</v>
      </c>
      <c r="G71">
        <v>1375353</v>
      </c>
      <c r="H71" s="2">
        <v>61</v>
      </c>
      <c r="I71" s="2"/>
      <c r="J71" s="2" t="s">
        <v>102</v>
      </c>
      <c r="K71" s="2">
        <v>119.812</v>
      </c>
      <c r="L71" s="10">
        <v>8.2639999999999993</v>
      </c>
      <c r="M71" s="10">
        <v>50062114816</v>
      </c>
      <c r="N71" s="10">
        <v>18</v>
      </c>
      <c r="O71" s="10">
        <f t="shared" si="2"/>
        <v>36399.466039627645</v>
      </c>
      <c r="P71" s="10">
        <f t="shared" si="3"/>
        <v>0.64099369520419092</v>
      </c>
      <c r="W71" s="2" t="s">
        <v>102</v>
      </c>
      <c r="X71" s="10">
        <v>0.64099369520419092</v>
      </c>
      <c r="Z71">
        <v>212</v>
      </c>
      <c r="AA71" s="2" t="s">
        <v>98</v>
      </c>
      <c r="AB71" s="10">
        <v>0.5160089307443313</v>
      </c>
      <c r="AC71" t="s">
        <v>414</v>
      </c>
      <c r="AG71" s="10">
        <v>0.5160089307443313</v>
      </c>
      <c r="AI71" s="10"/>
      <c r="AJ71" t="s">
        <v>414</v>
      </c>
    </row>
    <row r="72" spans="4:36" x14ac:dyDescent="0.2">
      <c r="D72" t="s">
        <v>103</v>
      </c>
      <c r="E72" s="2">
        <v>121.66200000000001</v>
      </c>
      <c r="F72" s="2">
        <v>8.3480000000000008</v>
      </c>
      <c r="G72">
        <v>1449312</v>
      </c>
      <c r="H72" s="2">
        <v>64</v>
      </c>
      <c r="I72" s="2"/>
      <c r="J72" s="2" t="s">
        <v>103</v>
      </c>
      <c r="K72" s="2">
        <v>121.679</v>
      </c>
      <c r="L72" s="10">
        <v>8.3450000000000006</v>
      </c>
      <c r="M72" s="10">
        <v>48279752704</v>
      </c>
      <c r="N72" s="10">
        <v>17</v>
      </c>
      <c r="O72" s="10">
        <f t="shared" si="2"/>
        <v>33312.187233666729</v>
      </c>
      <c r="P72" s="10">
        <f t="shared" si="3"/>
        <v>0.58662679191489442</v>
      </c>
      <c r="W72" s="2" t="s">
        <v>103</v>
      </c>
      <c r="X72" s="10">
        <v>0.58662679191489442</v>
      </c>
      <c r="Z72">
        <v>213</v>
      </c>
      <c r="AA72" s="2" t="s">
        <v>99</v>
      </c>
      <c r="AB72" s="10">
        <v>0.7239474418882843</v>
      </c>
      <c r="AG72" s="10">
        <v>0.7239474418882843</v>
      </c>
      <c r="AI72" s="10">
        <v>0.7239474418882843</v>
      </c>
    </row>
    <row r="73" spans="4:36" x14ac:dyDescent="0.2">
      <c r="D73" t="s">
        <v>104</v>
      </c>
      <c r="E73" s="2">
        <v>122.953</v>
      </c>
      <c r="F73" s="2">
        <v>8.4009999999999998</v>
      </c>
      <c r="G73">
        <v>1552031</v>
      </c>
      <c r="H73" s="2">
        <v>68</v>
      </c>
      <c r="I73" s="2"/>
      <c r="J73" s="2" t="s">
        <v>104</v>
      </c>
      <c r="K73" s="2">
        <v>122.965</v>
      </c>
      <c r="L73" s="10">
        <v>8.4039999999999999</v>
      </c>
      <c r="M73" s="10">
        <v>45972226048</v>
      </c>
      <c r="N73" s="10">
        <v>16</v>
      </c>
      <c r="O73" s="10">
        <f t="shared" si="2"/>
        <v>29620.688019762492</v>
      </c>
      <c r="P73" s="10">
        <f t="shared" si="3"/>
        <v>0.52161958221056082</v>
      </c>
      <c r="W73" s="2" t="s">
        <v>104</v>
      </c>
      <c r="X73" s="10">
        <v>0.52161958221056082</v>
      </c>
      <c r="Z73">
        <v>214</v>
      </c>
      <c r="AA73" s="2" t="s">
        <v>101</v>
      </c>
      <c r="AB73" s="10">
        <v>0.69875615899883714</v>
      </c>
      <c r="AG73" s="10">
        <v>0.69875615899883714</v>
      </c>
      <c r="AI73" s="10">
        <v>0.69875615899883714</v>
      </c>
    </row>
    <row r="74" spans="4:36" x14ac:dyDescent="0.2">
      <c r="D74" t="s">
        <v>105</v>
      </c>
      <c r="E74" s="2">
        <v>119.852</v>
      </c>
      <c r="F74" s="2">
        <v>8.3870000000000005</v>
      </c>
      <c r="G74">
        <v>1328760</v>
      </c>
      <c r="H74" s="2">
        <v>59</v>
      </c>
      <c r="I74" s="2"/>
      <c r="J74" s="2" t="s">
        <v>105</v>
      </c>
      <c r="K74" s="2">
        <v>119.94199999999999</v>
      </c>
      <c r="L74" s="10">
        <v>8.3889999999999993</v>
      </c>
      <c r="M74" s="10">
        <v>43909074944</v>
      </c>
      <c r="N74" s="10">
        <v>15</v>
      </c>
      <c r="O74" s="10">
        <f t="shared" si="2"/>
        <v>33045.151076191338</v>
      </c>
      <c r="P74" s="10">
        <f t="shared" si="3"/>
        <v>0.58192429179725724</v>
      </c>
      <c r="W74" s="2" t="s">
        <v>105</v>
      </c>
      <c r="X74" s="10">
        <v>0.58192429179725724</v>
      </c>
      <c r="Z74">
        <v>215</v>
      </c>
      <c r="AA74" s="2" t="s">
        <v>102</v>
      </c>
      <c r="AB74" s="10">
        <v>0.64099369520419092</v>
      </c>
      <c r="AG74" s="10">
        <v>0.64099369520419092</v>
      </c>
      <c r="AI74" s="10">
        <v>0.64099369520419092</v>
      </c>
    </row>
    <row r="75" spans="4:36" x14ac:dyDescent="0.2">
      <c r="D75" t="s">
        <v>106</v>
      </c>
      <c r="E75" s="2">
        <v>123.137</v>
      </c>
      <c r="F75" s="2">
        <v>8.1630000000000003</v>
      </c>
      <c r="G75">
        <v>3470554</v>
      </c>
      <c r="H75" s="2">
        <v>153</v>
      </c>
      <c r="I75" s="2"/>
      <c r="J75" s="2" t="s">
        <v>106</v>
      </c>
      <c r="K75" s="2">
        <v>123.18</v>
      </c>
      <c r="L75" s="10">
        <v>8.1660000000000004</v>
      </c>
      <c r="M75" s="10">
        <v>100156342272</v>
      </c>
      <c r="N75" s="10">
        <v>35</v>
      </c>
      <c r="O75" s="10">
        <f t="shared" si="2"/>
        <v>28858.891771169674</v>
      </c>
      <c r="P75" s="10">
        <f t="shared" si="3"/>
        <v>0.50820436914544087</v>
      </c>
      <c r="W75" s="2" t="s">
        <v>106</v>
      </c>
      <c r="X75" s="10">
        <v>0.50820436914544087</v>
      </c>
      <c r="Z75">
        <v>216</v>
      </c>
      <c r="AA75" s="2" t="s">
        <v>103</v>
      </c>
      <c r="AB75" s="10">
        <v>0.58662679191489442</v>
      </c>
      <c r="AG75" s="10">
        <v>0.58662679191489442</v>
      </c>
      <c r="AI75" s="10">
        <v>0.58662679191489442</v>
      </c>
    </row>
    <row r="76" spans="4:36" x14ac:dyDescent="0.2">
      <c r="D76" t="s">
        <v>107</v>
      </c>
      <c r="E76" s="2">
        <v>120.358</v>
      </c>
      <c r="F76" s="2">
        <v>8.34</v>
      </c>
      <c r="G76">
        <v>1185915</v>
      </c>
      <c r="H76" s="2">
        <v>52</v>
      </c>
      <c r="I76" s="2"/>
      <c r="J76" s="2" t="s">
        <v>107</v>
      </c>
      <c r="K76" s="2">
        <v>120.399</v>
      </c>
      <c r="L76" s="10">
        <v>8.3420000000000005</v>
      </c>
      <c r="M76" s="10">
        <v>30674579456</v>
      </c>
      <c r="N76" s="10">
        <v>11</v>
      </c>
      <c r="O76" s="10">
        <f t="shared" si="2"/>
        <v>25865.748772888444</v>
      </c>
      <c r="P76" s="12">
        <f t="shared" si="3"/>
        <v>0.45549519509728048</v>
      </c>
      <c r="W76" s="2" t="s">
        <v>107</v>
      </c>
      <c r="X76" s="10">
        <v>0.45549519509728048</v>
      </c>
      <c r="Z76">
        <v>217</v>
      </c>
      <c r="AA76" s="2" t="s">
        <v>104</v>
      </c>
      <c r="AB76" s="10">
        <v>0.52161958221056082</v>
      </c>
      <c r="AG76" s="10">
        <v>0.52161958221056082</v>
      </c>
      <c r="AI76" s="10">
        <v>0.52161958221056082</v>
      </c>
    </row>
    <row r="77" spans="4:36" x14ac:dyDescent="0.2">
      <c r="D77" t="s">
        <v>108</v>
      </c>
      <c r="E77" s="2">
        <v>112.437</v>
      </c>
      <c r="F77" s="2">
        <v>7.976</v>
      </c>
      <c r="G77">
        <v>1085456</v>
      </c>
      <c r="H77" s="2">
        <v>48</v>
      </c>
      <c r="I77" s="2"/>
      <c r="J77" s="2" t="s">
        <v>108</v>
      </c>
      <c r="K77" s="2">
        <v>112.46599999999999</v>
      </c>
      <c r="L77" s="10">
        <v>7.976</v>
      </c>
      <c r="M77" s="10">
        <v>48359112704</v>
      </c>
      <c r="N77" s="10">
        <v>17</v>
      </c>
      <c r="O77" s="10">
        <f t="shared" si="2"/>
        <v>44551.886676198759</v>
      </c>
      <c r="P77" s="10">
        <f t="shared" si="3"/>
        <v>0.78455762064764445</v>
      </c>
      <c r="W77" s="2" t="s">
        <v>108</v>
      </c>
      <c r="X77" s="10">
        <v>0.78455762064764445</v>
      </c>
      <c r="Z77">
        <v>218</v>
      </c>
      <c r="AA77" s="2"/>
      <c r="AB77" s="10"/>
      <c r="AG77" s="10"/>
      <c r="AI77" s="10"/>
    </row>
    <row r="78" spans="4:36" x14ac:dyDescent="0.2">
      <c r="D78" t="s">
        <v>109</v>
      </c>
      <c r="E78" s="2">
        <v>110.595</v>
      </c>
      <c r="F78" s="2">
        <v>8.3089999999999993</v>
      </c>
      <c r="G78">
        <v>962720</v>
      </c>
      <c r="H78" s="2">
        <v>42</v>
      </c>
      <c r="I78" s="2"/>
      <c r="J78" s="2" t="s">
        <v>109</v>
      </c>
      <c r="K78" s="2">
        <v>110.646</v>
      </c>
      <c r="L78" s="10">
        <v>8.3089999999999993</v>
      </c>
      <c r="M78" s="10">
        <v>32294201344</v>
      </c>
      <c r="N78" s="10">
        <v>11</v>
      </c>
      <c r="O78" s="10">
        <f t="shared" si="2"/>
        <v>33544.749609439918</v>
      </c>
      <c r="P78" s="10">
        <f t="shared" si="3"/>
        <v>0.5907222095908029</v>
      </c>
      <c r="W78" s="2" t="s">
        <v>109</v>
      </c>
      <c r="X78" s="10">
        <v>0.5907222095908029</v>
      </c>
      <c r="Z78">
        <v>219</v>
      </c>
      <c r="AA78" s="2" t="s">
        <v>105</v>
      </c>
      <c r="AB78" s="10">
        <v>0.58192429179725724</v>
      </c>
      <c r="AG78" s="10">
        <v>0.58192429179725724</v>
      </c>
      <c r="AI78" s="10">
        <v>0.58192429179725724</v>
      </c>
    </row>
    <row r="79" spans="4:36" x14ac:dyDescent="0.2">
      <c r="D79" t="s">
        <v>110</v>
      </c>
      <c r="E79" s="2">
        <v>121.392</v>
      </c>
      <c r="F79" s="2">
        <v>7.9720000000000004</v>
      </c>
      <c r="G79">
        <v>1112193</v>
      </c>
      <c r="H79" s="2">
        <v>49</v>
      </c>
      <c r="I79" s="2"/>
      <c r="J79" s="2" t="s">
        <v>110</v>
      </c>
      <c r="K79" s="2">
        <v>121.414</v>
      </c>
      <c r="L79" s="10">
        <v>7.9690000000000003</v>
      </c>
      <c r="M79" s="10">
        <v>38593257472</v>
      </c>
      <c r="N79" s="10">
        <v>14</v>
      </c>
      <c r="O79" s="10">
        <f t="shared" si="2"/>
        <v>34700.144194397915</v>
      </c>
      <c r="P79" s="10">
        <f t="shared" si="3"/>
        <v>0.61106867960838107</v>
      </c>
      <c r="W79" s="2" t="s">
        <v>110</v>
      </c>
      <c r="X79" s="10">
        <v>0.61106867960838107</v>
      </c>
      <c r="Z79">
        <v>220</v>
      </c>
      <c r="AA79" s="2" t="s">
        <v>106</v>
      </c>
      <c r="AB79" s="10">
        <v>0.50820436914544087</v>
      </c>
      <c r="AC79" t="s">
        <v>355</v>
      </c>
      <c r="AG79" s="10">
        <v>0.50820436914544087</v>
      </c>
      <c r="AI79" s="10"/>
      <c r="AJ79" t="s">
        <v>355</v>
      </c>
    </row>
    <row r="80" spans="4:36" x14ac:dyDescent="0.2">
      <c r="D80" t="s">
        <v>111</v>
      </c>
      <c r="E80" s="2">
        <v>119.667</v>
      </c>
      <c r="F80" s="2">
        <v>8.1839999999999993</v>
      </c>
      <c r="G80">
        <v>1240654</v>
      </c>
      <c r="H80" s="2">
        <v>55</v>
      </c>
      <c r="I80" s="2"/>
      <c r="J80" s="2" t="s">
        <v>111</v>
      </c>
      <c r="K80" s="2">
        <v>119.72199999999999</v>
      </c>
      <c r="L80" s="10">
        <v>8.1920000000000002</v>
      </c>
      <c r="M80" s="10">
        <v>36460269568</v>
      </c>
      <c r="N80" s="10">
        <v>13</v>
      </c>
      <c r="O80" s="10">
        <f t="shared" si="2"/>
        <v>29387.943429836199</v>
      </c>
      <c r="P80" s="10">
        <f t="shared" si="3"/>
        <v>0.51752095574793022</v>
      </c>
      <c r="W80" s="2" t="s">
        <v>111</v>
      </c>
      <c r="X80" s="10">
        <v>0.51752095574793022</v>
      </c>
      <c r="Z80">
        <v>221</v>
      </c>
      <c r="AA80" s="2" t="s">
        <v>107</v>
      </c>
      <c r="AB80" s="10">
        <v>0.45549519509728048</v>
      </c>
      <c r="AG80" s="10">
        <v>0.45549519509728048</v>
      </c>
      <c r="AI80" s="12">
        <v>0.45549519509728048</v>
      </c>
    </row>
    <row r="81" spans="4:36" x14ac:dyDescent="0.2">
      <c r="D81" t="s">
        <v>112</v>
      </c>
      <c r="E81" s="2">
        <v>116.76300000000001</v>
      </c>
      <c r="F81" s="2">
        <v>8.0850000000000009</v>
      </c>
      <c r="G81">
        <v>803176</v>
      </c>
      <c r="H81" s="2">
        <v>35</v>
      </c>
      <c r="I81" s="2"/>
      <c r="J81" s="2" t="s">
        <v>112</v>
      </c>
      <c r="K81" s="2">
        <v>116.827</v>
      </c>
      <c r="L81" s="10">
        <v>8.0839999999999996</v>
      </c>
      <c r="M81" s="10">
        <v>36947988480</v>
      </c>
      <c r="N81" s="10">
        <v>13</v>
      </c>
      <c r="O81" s="10">
        <f t="shared" si="2"/>
        <v>46002.356245704555</v>
      </c>
      <c r="P81" s="10">
        <f t="shared" si="3"/>
        <v>0.81010035383297618</v>
      </c>
      <c r="W81" s="2" t="s">
        <v>112</v>
      </c>
      <c r="X81" s="10">
        <v>0.81010035383297618</v>
      </c>
      <c r="Z81">
        <v>222</v>
      </c>
      <c r="AA81" s="2" t="s">
        <v>108</v>
      </c>
      <c r="AB81" s="10">
        <v>0.78455762064764445</v>
      </c>
      <c r="AG81" s="10">
        <v>0.78455762064764445</v>
      </c>
      <c r="AI81" s="10">
        <v>0.78455762064764445</v>
      </c>
    </row>
    <row r="82" spans="4:36" x14ac:dyDescent="0.2">
      <c r="D82" t="s">
        <v>113</v>
      </c>
      <c r="E82" s="2">
        <v>123.191</v>
      </c>
      <c r="F82" s="2">
        <v>8.2609999999999992</v>
      </c>
      <c r="G82">
        <v>1041056</v>
      </c>
      <c r="H82" s="2">
        <v>46</v>
      </c>
      <c r="I82" s="2"/>
      <c r="J82" s="2" t="s">
        <v>113</v>
      </c>
      <c r="K82" s="2">
        <v>123.254</v>
      </c>
      <c r="L82" s="10">
        <v>8.2629999999999999</v>
      </c>
      <c r="M82" s="10">
        <v>28042176512</v>
      </c>
      <c r="N82" s="10">
        <v>10</v>
      </c>
      <c r="O82" s="10">
        <f t="shared" si="2"/>
        <v>26936.280576645251</v>
      </c>
      <c r="P82" s="10">
        <f t="shared" si="3"/>
        <v>0.47434723364028059</v>
      </c>
      <c r="W82" s="2" t="s">
        <v>113</v>
      </c>
      <c r="X82" s="10">
        <v>0.47434723364028059</v>
      </c>
      <c r="Z82">
        <v>223</v>
      </c>
      <c r="AA82" s="2" t="s">
        <v>109</v>
      </c>
      <c r="AB82" s="10">
        <v>0.5907222095908029</v>
      </c>
      <c r="AG82" s="10">
        <v>0.5907222095908029</v>
      </c>
      <c r="AI82" s="10">
        <v>0.5907222095908029</v>
      </c>
    </row>
    <row r="83" spans="4:36" x14ac:dyDescent="0.2">
      <c r="D83" t="s">
        <v>114</v>
      </c>
      <c r="E83" s="2">
        <v>121.926</v>
      </c>
      <c r="F83" s="2">
        <v>8.2289999999999992</v>
      </c>
      <c r="G83">
        <v>1262270</v>
      </c>
      <c r="H83" s="2">
        <v>56</v>
      </c>
      <c r="I83" s="2"/>
      <c r="J83" s="2" t="s">
        <v>114</v>
      </c>
      <c r="K83" s="2">
        <v>121.977</v>
      </c>
      <c r="L83" s="10">
        <v>8.2289999999999992</v>
      </c>
      <c r="M83" s="10">
        <v>49823551488</v>
      </c>
      <c r="N83" s="10">
        <v>18</v>
      </c>
      <c r="O83" s="10">
        <f t="shared" si="2"/>
        <v>39471.390025905712</v>
      </c>
      <c r="P83" s="10">
        <f t="shared" si="3"/>
        <v>0.69509020049926995</v>
      </c>
      <c r="W83" s="2" t="s">
        <v>114</v>
      </c>
      <c r="X83" s="10">
        <v>0.69509020049926995</v>
      </c>
      <c r="Z83">
        <v>224</v>
      </c>
      <c r="AA83" s="2" t="s">
        <v>110</v>
      </c>
      <c r="AB83" s="10">
        <v>0.61106867960838107</v>
      </c>
      <c r="AG83" s="10">
        <v>0.61106867960838107</v>
      </c>
      <c r="AI83" s="10">
        <v>0.61106867960838107</v>
      </c>
    </row>
    <row r="84" spans="4:36" x14ac:dyDescent="0.2">
      <c r="D84" t="s">
        <v>115</v>
      </c>
      <c r="E84" s="2">
        <v>125.22799999999999</v>
      </c>
      <c r="F84" s="2">
        <v>8.27</v>
      </c>
      <c r="G84">
        <v>1216223</v>
      </c>
      <c r="H84" s="2">
        <v>54</v>
      </c>
      <c r="I84" s="2"/>
      <c r="J84" s="2" t="s">
        <v>115</v>
      </c>
      <c r="K84" s="2">
        <v>125.291</v>
      </c>
      <c r="L84" s="10">
        <v>8.2729999999999997</v>
      </c>
      <c r="M84" s="10">
        <v>44844056576</v>
      </c>
      <c r="N84" s="10">
        <v>16</v>
      </c>
      <c r="O84" s="10">
        <f t="shared" si="2"/>
        <v>36871.57418993063</v>
      </c>
      <c r="P84" s="10">
        <f t="shared" si="3"/>
        <v>0.64930750803510628</v>
      </c>
      <c r="W84" s="2" t="s">
        <v>115</v>
      </c>
      <c r="X84" s="10">
        <v>0.64930750803510628</v>
      </c>
      <c r="Z84">
        <v>225</v>
      </c>
      <c r="AA84" s="2" t="s">
        <v>111</v>
      </c>
      <c r="AB84" s="10">
        <v>0.51752095574793022</v>
      </c>
      <c r="AG84" s="10">
        <v>0.51752095574793022</v>
      </c>
      <c r="AI84" s="10">
        <v>0.51752095574793022</v>
      </c>
    </row>
    <row r="85" spans="4:36" x14ac:dyDescent="0.2">
      <c r="D85" t="s">
        <v>116</v>
      </c>
      <c r="E85" s="2">
        <v>123.137</v>
      </c>
      <c r="F85" s="2">
        <v>8.1630000000000003</v>
      </c>
      <c r="G85">
        <v>3470554</v>
      </c>
      <c r="H85" s="2">
        <v>153</v>
      </c>
      <c r="I85" s="2"/>
      <c r="J85" s="2" t="s">
        <v>116</v>
      </c>
      <c r="K85" s="2">
        <v>123.18</v>
      </c>
      <c r="L85" s="10">
        <v>8.1660000000000004</v>
      </c>
      <c r="M85" s="10">
        <v>100156342272</v>
      </c>
      <c r="N85" s="10">
        <v>35</v>
      </c>
      <c r="O85" s="10">
        <f t="shared" si="2"/>
        <v>28858.891771169674</v>
      </c>
      <c r="P85" s="10">
        <f t="shared" si="3"/>
        <v>0.50820436914544087</v>
      </c>
      <c r="W85" s="2" t="s">
        <v>116</v>
      </c>
      <c r="X85" s="10">
        <v>0.50820436914544087</v>
      </c>
      <c r="Z85">
        <v>226</v>
      </c>
      <c r="AA85" s="2" t="s">
        <v>112</v>
      </c>
      <c r="AB85" s="10">
        <v>0.81010035383297618</v>
      </c>
      <c r="AG85" s="10">
        <v>0.81010035383297618</v>
      </c>
      <c r="AI85" s="10">
        <v>0.81010035383297618</v>
      </c>
    </row>
    <row r="86" spans="4:36" x14ac:dyDescent="0.2">
      <c r="D86" t="s">
        <v>117</v>
      </c>
      <c r="E86" s="2">
        <v>120.696</v>
      </c>
      <c r="F86" s="2">
        <v>8.2639999999999993</v>
      </c>
      <c r="G86">
        <v>2540806</v>
      </c>
      <c r="H86" s="2">
        <v>112</v>
      </c>
      <c r="I86" s="2"/>
      <c r="J86" s="2" t="s">
        <v>117</v>
      </c>
      <c r="K86" s="2">
        <v>120.751</v>
      </c>
      <c r="L86" s="10">
        <v>8.2560000000000002</v>
      </c>
      <c r="M86" s="10">
        <v>63113519104</v>
      </c>
      <c r="N86" s="10">
        <v>22</v>
      </c>
      <c r="O86" s="10">
        <f t="shared" si="2"/>
        <v>24839.959880447386</v>
      </c>
      <c r="P86" s="12">
        <f t="shared" si="3"/>
        <v>0.43743107811409815</v>
      </c>
      <c r="W86" s="2" t="s">
        <v>117</v>
      </c>
      <c r="X86" s="10">
        <v>0.43743107811409815</v>
      </c>
      <c r="Z86">
        <v>227</v>
      </c>
      <c r="AA86" s="2" t="s">
        <v>113</v>
      </c>
      <c r="AB86" s="10">
        <v>0.47434723364028059</v>
      </c>
      <c r="AG86" s="10">
        <v>0.47434723364028059</v>
      </c>
      <c r="AI86" s="10">
        <v>0.47434723364028059</v>
      </c>
    </row>
    <row r="87" spans="4:36" x14ac:dyDescent="0.2">
      <c r="D87" t="s">
        <v>118</v>
      </c>
      <c r="E87" s="2">
        <v>117.04900000000001</v>
      </c>
      <c r="F87" s="2">
        <v>8.3480000000000008</v>
      </c>
      <c r="G87">
        <v>946274</v>
      </c>
      <c r="H87" s="2">
        <v>42</v>
      </c>
      <c r="I87" s="2"/>
      <c r="J87" s="2" t="s">
        <v>118</v>
      </c>
      <c r="K87" s="2">
        <v>117.072</v>
      </c>
      <c r="L87" s="10">
        <v>8.3480000000000008</v>
      </c>
      <c r="M87" s="10">
        <v>32962172928</v>
      </c>
      <c r="N87" s="10">
        <v>12</v>
      </c>
      <c r="O87" s="10">
        <f t="shared" si="2"/>
        <v>34833.645358532522</v>
      </c>
      <c r="P87" s="10">
        <f t="shared" si="3"/>
        <v>0.61341963180145831</v>
      </c>
      <c r="W87" s="2" t="s">
        <v>118</v>
      </c>
      <c r="X87" s="10">
        <v>0.61341963180145831</v>
      </c>
      <c r="Z87">
        <v>228</v>
      </c>
      <c r="AA87" s="2" t="s">
        <v>114</v>
      </c>
      <c r="AB87" s="10">
        <v>0.69509020049926995</v>
      </c>
      <c r="AG87" s="10">
        <v>0.69509020049926995</v>
      </c>
      <c r="AI87" s="10">
        <v>0.69509020049926995</v>
      </c>
    </row>
    <row r="88" spans="4:36" x14ac:dyDescent="0.2">
      <c r="D88" t="s">
        <v>119</v>
      </c>
      <c r="E88" s="2">
        <v>122.09399999999999</v>
      </c>
      <c r="F88" s="2">
        <v>8.3580000000000005</v>
      </c>
      <c r="G88">
        <v>1286170</v>
      </c>
      <c r="H88" s="2">
        <v>57</v>
      </c>
      <c r="I88" s="2"/>
      <c r="J88" s="2" t="s">
        <v>119</v>
      </c>
      <c r="K88" s="2">
        <v>122.214</v>
      </c>
      <c r="L88" s="10">
        <v>8.3580000000000005</v>
      </c>
      <c r="M88" s="10">
        <v>61439582208</v>
      </c>
      <c r="N88" s="10">
        <v>22</v>
      </c>
      <c r="O88" s="10">
        <f t="shared" si="2"/>
        <v>47769.410115303574</v>
      </c>
      <c r="P88" s="10">
        <f t="shared" si="3"/>
        <v>0.8412181286999485</v>
      </c>
      <c r="W88" s="2" t="s">
        <v>119</v>
      </c>
      <c r="X88" s="10">
        <v>0.8412181286999485</v>
      </c>
      <c r="Z88">
        <v>229</v>
      </c>
      <c r="AA88" s="2" t="s">
        <v>115</v>
      </c>
      <c r="AB88" s="10">
        <v>0.64930750803510628</v>
      </c>
      <c r="AG88" s="10">
        <v>0.64930750803510628</v>
      </c>
      <c r="AI88" s="10">
        <v>0.64930750803510628</v>
      </c>
    </row>
    <row r="89" spans="4:36" x14ac:dyDescent="0.2">
      <c r="D89" t="s">
        <v>120</v>
      </c>
      <c r="E89" s="2">
        <v>120.45699999999999</v>
      </c>
      <c r="F89" s="2">
        <v>8.2759999999999998</v>
      </c>
      <c r="G89">
        <v>1622671</v>
      </c>
      <c r="H89" s="2">
        <v>72</v>
      </c>
      <c r="I89" s="2"/>
      <c r="J89" s="2" t="s">
        <v>120</v>
      </c>
      <c r="K89" s="2">
        <v>120.557</v>
      </c>
      <c r="L89" s="10">
        <v>8.2729999999999997</v>
      </c>
      <c r="M89" s="10">
        <v>45410992128</v>
      </c>
      <c r="N89" s="10">
        <v>16</v>
      </c>
      <c r="O89" s="10">
        <f t="shared" si="2"/>
        <v>27985.335368660682</v>
      </c>
      <c r="P89" s="10">
        <f t="shared" si="3"/>
        <v>0.4928210625385826</v>
      </c>
      <c r="W89" s="2" t="s">
        <v>120</v>
      </c>
      <c r="X89" s="10">
        <v>0.4928210625385826</v>
      </c>
      <c r="Z89">
        <v>230</v>
      </c>
      <c r="AA89" s="2" t="s">
        <v>116</v>
      </c>
      <c r="AB89" s="10">
        <v>0.50820436914544087</v>
      </c>
      <c r="AC89" t="s">
        <v>367</v>
      </c>
      <c r="AG89" s="10">
        <v>0.50820436914544087</v>
      </c>
      <c r="AI89" s="10"/>
      <c r="AJ89" t="s">
        <v>367</v>
      </c>
    </row>
    <row r="90" spans="4:36" x14ac:dyDescent="0.2">
      <c r="D90" t="s">
        <v>121</v>
      </c>
      <c r="E90" s="2">
        <v>113.598</v>
      </c>
      <c r="F90" s="2">
        <v>8.1310000000000002</v>
      </c>
      <c r="G90">
        <v>1284634</v>
      </c>
      <c r="H90" s="2">
        <v>57</v>
      </c>
      <c r="I90" s="2"/>
      <c r="J90" s="2" t="s">
        <v>121</v>
      </c>
      <c r="K90" s="2">
        <v>113.649</v>
      </c>
      <c r="L90" s="10">
        <v>8.1270000000000007</v>
      </c>
      <c r="M90" s="10">
        <v>27269937152</v>
      </c>
      <c r="N90" s="10">
        <v>10</v>
      </c>
      <c r="O90" s="10">
        <f t="shared" si="2"/>
        <v>21227.787176736721</v>
      </c>
      <c r="P90" s="12">
        <f t="shared" si="3"/>
        <v>0.37382080628905301</v>
      </c>
      <c r="W90" s="2" t="s">
        <v>121</v>
      </c>
      <c r="X90" s="10">
        <v>0.37382080628905301</v>
      </c>
      <c r="Z90">
        <v>231</v>
      </c>
      <c r="AA90" s="2"/>
      <c r="AB90" s="10"/>
      <c r="AG90" s="10"/>
      <c r="AI90" s="10"/>
    </row>
    <row r="91" spans="4:36" x14ac:dyDescent="0.2">
      <c r="D91" t="s">
        <v>415</v>
      </c>
      <c r="E91" s="2">
        <v>121.199</v>
      </c>
      <c r="F91" s="2">
        <v>8.3729999999999993</v>
      </c>
      <c r="G91">
        <v>1062519</v>
      </c>
      <c r="H91" s="2">
        <v>47</v>
      </c>
      <c r="I91" s="2"/>
      <c r="J91" s="2" t="s">
        <v>416</v>
      </c>
      <c r="K91" s="2">
        <v>121.238</v>
      </c>
      <c r="L91" s="10">
        <v>8.3710000000000004</v>
      </c>
      <c r="M91" s="10">
        <v>27377537024</v>
      </c>
      <c r="N91" s="10">
        <v>17</v>
      </c>
      <c r="O91" s="10">
        <f t="shared" si="2"/>
        <v>25766.632901623405</v>
      </c>
      <c r="P91" s="12">
        <f t="shared" si="3"/>
        <v>0.45374976705978148</v>
      </c>
      <c r="W91" s="2" t="s">
        <v>122</v>
      </c>
      <c r="X91" s="10">
        <v>0.45374976705978148</v>
      </c>
      <c r="Z91">
        <v>232</v>
      </c>
      <c r="AA91" s="2" t="s">
        <v>117</v>
      </c>
      <c r="AB91" s="10">
        <v>0.43743107811409815</v>
      </c>
      <c r="AC91" t="s">
        <v>370</v>
      </c>
      <c r="AG91" s="10">
        <v>0.43743107811409815</v>
      </c>
      <c r="AI91" s="10"/>
      <c r="AJ91" t="s">
        <v>370</v>
      </c>
    </row>
    <row r="92" spans="4:36" x14ac:dyDescent="0.2">
      <c r="D92" t="s">
        <v>123</v>
      </c>
      <c r="E92" s="2">
        <v>123.34399999999999</v>
      </c>
      <c r="F92" s="2">
        <v>8.4459999999999997</v>
      </c>
      <c r="G92">
        <v>1148391</v>
      </c>
      <c r="H92" s="2">
        <v>51</v>
      </c>
      <c r="I92" s="2"/>
      <c r="J92" s="2" t="s">
        <v>123</v>
      </c>
      <c r="K92" s="2">
        <v>123.399</v>
      </c>
      <c r="L92" s="10">
        <v>8.4450000000000003</v>
      </c>
      <c r="M92" s="10">
        <v>32454035456</v>
      </c>
      <c r="N92" s="10">
        <v>11</v>
      </c>
      <c r="O92" s="10">
        <f t="shared" si="2"/>
        <v>28260.44043884008</v>
      </c>
      <c r="P92" s="10">
        <f t="shared" si="3"/>
        <v>0.49766565600903956</v>
      </c>
      <c r="W92" s="2" t="s">
        <v>123</v>
      </c>
      <c r="X92" s="10">
        <v>0.49766565600903956</v>
      </c>
      <c r="Z92">
        <v>233</v>
      </c>
      <c r="AA92" s="2" t="s">
        <v>118</v>
      </c>
      <c r="AB92" s="10">
        <v>0.61341963180145831</v>
      </c>
      <c r="AG92" s="10">
        <v>0.61341963180145831</v>
      </c>
      <c r="AI92" s="10">
        <v>0.61341963180145831</v>
      </c>
    </row>
    <row r="93" spans="4:36" x14ac:dyDescent="0.2">
      <c r="D93" t="s">
        <v>124</v>
      </c>
      <c r="E93" s="2">
        <v>120.098</v>
      </c>
      <c r="F93" s="2">
        <v>8.218</v>
      </c>
      <c r="G93">
        <v>1248633</v>
      </c>
      <c r="H93" s="2">
        <v>55</v>
      </c>
      <c r="I93" s="2"/>
      <c r="J93" s="2" t="s">
        <v>124</v>
      </c>
      <c r="K93" s="2">
        <v>120.126</v>
      </c>
      <c r="L93" s="10">
        <v>8.2149999999999999</v>
      </c>
      <c r="M93" s="10">
        <v>72234278912</v>
      </c>
      <c r="N93" s="10">
        <v>25</v>
      </c>
      <c r="O93" s="10">
        <f t="shared" si="2"/>
        <v>57850.688642699657</v>
      </c>
      <c r="P93" s="10">
        <f t="shared" si="3"/>
        <v>1.0187491938156603</v>
      </c>
      <c r="W93" s="2" t="s">
        <v>124</v>
      </c>
      <c r="X93" s="10">
        <v>1.0187491938156603</v>
      </c>
      <c r="Z93">
        <v>234</v>
      </c>
      <c r="AA93" s="2" t="s">
        <v>119</v>
      </c>
      <c r="AB93" s="10">
        <v>0.8412181286999485</v>
      </c>
      <c r="AG93" s="10">
        <v>0.8412181286999485</v>
      </c>
      <c r="AI93" s="10">
        <v>0.8412181286999485</v>
      </c>
    </row>
    <row r="94" spans="4:36" x14ac:dyDescent="0.2">
      <c r="D94" t="s">
        <v>125</v>
      </c>
      <c r="E94" s="2">
        <v>120.43600000000001</v>
      </c>
      <c r="F94" s="2">
        <v>8.1989999999999998</v>
      </c>
      <c r="G94">
        <v>1257729</v>
      </c>
      <c r="H94" s="2">
        <v>55</v>
      </c>
      <c r="I94" s="2"/>
      <c r="J94" s="2" t="s">
        <v>125</v>
      </c>
      <c r="K94" s="2">
        <v>120.492</v>
      </c>
      <c r="L94" s="10">
        <v>8.1959999999999997</v>
      </c>
      <c r="M94" s="10">
        <v>31142346752</v>
      </c>
      <c r="N94" s="10">
        <v>11</v>
      </c>
      <c r="O94" s="10">
        <f t="shared" si="2"/>
        <v>24760.776567925204</v>
      </c>
      <c r="P94" s="12">
        <f t="shared" si="3"/>
        <v>0.43603666194225527</v>
      </c>
      <c r="W94" s="2" t="s">
        <v>125</v>
      </c>
      <c r="X94" s="10">
        <v>0.43603666194225527</v>
      </c>
      <c r="Z94">
        <v>235</v>
      </c>
      <c r="AA94" s="2" t="s">
        <v>120</v>
      </c>
      <c r="AB94" s="10">
        <v>0.4928210625385826</v>
      </c>
      <c r="AC94" t="s">
        <v>410</v>
      </c>
      <c r="AG94" s="10">
        <v>0.4928210625385826</v>
      </c>
      <c r="AI94" s="10">
        <v>0.4928210625385826</v>
      </c>
      <c r="AJ94" t="s">
        <v>410</v>
      </c>
    </row>
    <row r="95" spans="4:36" x14ac:dyDescent="0.2">
      <c r="D95" t="s">
        <v>126</v>
      </c>
      <c r="E95" s="2">
        <v>119.68899999999999</v>
      </c>
      <c r="F95" s="2">
        <v>8.0500000000000007</v>
      </c>
      <c r="G95">
        <v>1176754</v>
      </c>
      <c r="H95" s="2">
        <v>52</v>
      </c>
      <c r="I95" s="2"/>
      <c r="J95" s="2" t="s">
        <v>126</v>
      </c>
      <c r="K95" s="2">
        <v>119.746</v>
      </c>
      <c r="L95" s="10">
        <v>8.0489999999999995</v>
      </c>
      <c r="M95" s="10">
        <v>28724260864</v>
      </c>
      <c r="N95" s="10">
        <v>10</v>
      </c>
      <c r="O95" s="10">
        <f t="shared" si="2"/>
        <v>24409.741427690071</v>
      </c>
      <c r="P95" s="12">
        <f t="shared" si="3"/>
        <v>0.42985494181919431</v>
      </c>
      <c r="W95" s="2" t="s">
        <v>126</v>
      </c>
      <c r="X95" s="10">
        <v>0.42985494181919431</v>
      </c>
      <c r="Z95">
        <v>236</v>
      </c>
      <c r="AA95" s="2" t="s">
        <v>121</v>
      </c>
      <c r="AB95" s="10">
        <v>0.37382080628905301</v>
      </c>
      <c r="AG95" s="10">
        <v>0.37382080628905301</v>
      </c>
      <c r="AI95" s="12">
        <v>0.37382080628905301</v>
      </c>
    </row>
    <row r="96" spans="4:36" x14ac:dyDescent="0.2">
      <c r="D96" t="s">
        <v>127</v>
      </c>
      <c r="E96" s="2">
        <v>121.566</v>
      </c>
      <c r="F96" s="2">
        <v>8.1140000000000008</v>
      </c>
      <c r="G96">
        <v>982376</v>
      </c>
      <c r="H96" s="2">
        <v>43</v>
      </c>
      <c r="I96" s="2"/>
      <c r="J96" s="2" t="s">
        <v>127</v>
      </c>
      <c r="K96" s="2">
        <v>121.57599999999999</v>
      </c>
      <c r="L96" s="10">
        <v>8.1120000000000001</v>
      </c>
      <c r="M96" s="10">
        <v>30579531776</v>
      </c>
      <c r="N96" s="10">
        <v>11</v>
      </c>
      <c r="O96" s="10">
        <f t="shared" si="2"/>
        <v>31128.134009788511</v>
      </c>
      <c r="P96" s="10">
        <f t="shared" si="3"/>
        <v>0.54816566874973027</v>
      </c>
      <c r="W96" s="2" t="s">
        <v>127</v>
      </c>
      <c r="X96" s="10">
        <v>0.54816566874973027</v>
      </c>
      <c r="Z96">
        <v>237</v>
      </c>
      <c r="AA96" s="2" t="s">
        <v>122</v>
      </c>
      <c r="AB96" s="10">
        <v>0.45374976705978148</v>
      </c>
      <c r="AG96" s="10">
        <v>0.45374976705978148</v>
      </c>
      <c r="AI96" s="12">
        <v>0.45374976705978148</v>
      </c>
    </row>
    <row r="97" spans="4:36" x14ac:dyDescent="0.2">
      <c r="D97" s="2" t="s">
        <v>128</v>
      </c>
      <c r="E97" s="2">
        <v>122.73099999999999</v>
      </c>
      <c r="F97" s="2">
        <v>8.3409999999999993</v>
      </c>
      <c r="G97">
        <v>1882693</v>
      </c>
      <c r="H97" s="2">
        <v>83</v>
      </c>
      <c r="I97" s="2"/>
      <c r="J97" s="2" t="s">
        <v>128</v>
      </c>
      <c r="K97" s="2">
        <v>122.791</v>
      </c>
      <c r="L97" s="10">
        <v>8.3409999999999993</v>
      </c>
      <c r="M97" s="10">
        <v>53516173312</v>
      </c>
      <c r="N97" s="10">
        <v>19</v>
      </c>
      <c r="O97" s="10">
        <f t="shared" si="2"/>
        <v>28425.331858141504</v>
      </c>
      <c r="P97" s="10">
        <f t="shared" si="3"/>
        <v>0.50056938981794807</v>
      </c>
      <c r="W97" s="2" t="s">
        <v>128</v>
      </c>
      <c r="X97" s="10">
        <v>0.50056938981794807</v>
      </c>
      <c r="Z97">
        <v>238</v>
      </c>
      <c r="AA97" s="2" t="s">
        <v>123</v>
      </c>
      <c r="AB97" s="10">
        <v>0.49766565600903956</v>
      </c>
      <c r="AC97" t="s">
        <v>378</v>
      </c>
      <c r="AG97" s="10">
        <v>0.49766565600903956</v>
      </c>
      <c r="AI97" s="10"/>
      <c r="AJ97" t="s">
        <v>378</v>
      </c>
    </row>
    <row r="98" spans="4:36" x14ac:dyDescent="0.2">
      <c r="D98" t="s">
        <v>129</v>
      </c>
      <c r="E98" s="2">
        <v>122.259</v>
      </c>
      <c r="F98" s="2">
        <v>8.5009999999999994</v>
      </c>
      <c r="G98">
        <v>1367672</v>
      </c>
      <c r="H98" s="2">
        <v>60</v>
      </c>
      <c r="I98" s="2"/>
      <c r="J98" s="2" t="s">
        <v>129</v>
      </c>
      <c r="K98" s="2">
        <v>122.291</v>
      </c>
      <c r="L98" s="10">
        <v>8.5020000000000007</v>
      </c>
      <c r="M98" s="10">
        <v>32335181824</v>
      </c>
      <c r="N98" s="10">
        <v>11</v>
      </c>
      <c r="O98" s="10">
        <f t="shared" si="2"/>
        <v>23642.49748770173</v>
      </c>
      <c r="P98" s="12">
        <f t="shared" si="3"/>
        <v>0.41634379504355939</v>
      </c>
      <c r="W98" s="2" t="s">
        <v>129</v>
      </c>
      <c r="X98" s="10">
        <v>0.41634379504355939</v>
      </c>
      <c r="Z98">
        <v>239</v>
      </c>
      <c r="AA98" s="2" t="s">
        <v>124</v>
      </c>
      <c r="AB98" s="10">
        <v>1.0187491938156603</v>
      </c>
      <c r="AC98" t="s">
        <v>374</v>
      </c>
      <c r="AG98" s="10">
        <v>1.0187491938156603</v>
      </c>
      <c r="AI98" s="10"/>
      <c r="AJ98" t="s">
        <v>374</v>
      </c>
    </row>
    <row r="99" spans="4:36" x14ac:dyDescent="0.2">
      <c r="D99" t="s">
        <v>130</v>
      </c>
      <c r="E99" s="2">
        <v>110.286</v>
      </c>
      <c r="F99" s="2">
        <v>8.5190000000000001</v>
      </c>
      <c r="G99">
        <v>1234726</v>
      </c>
      <c r="H99" s="2">
        <v>54</v>
      </c>
      <c r="I99" s="2"/>
      <c r="J99" s="2" t="s">
        <v>130</v>
      </c>
      <c r="K99" s="2">
        <v>110.336</v>
      </c>
      <c r="L99" s="10">
        <v>8.5190000000000001</v>
      </c>
      <c r="M99" s="10">
        <v>38338338816</v>
      </c>
      <c r="N99" s="10">
        <v>14</v>
      </c>
      <c r="O99" s="10">
        <f t="shared" si="2"/>
        <v>31050.078167949814</v>
      </c>
      <c r="P99" s="10">
        <f t="shared" si="3"/>
        <v>0.54679110730869185</v>
      </c>
      <c r="W99" s="2" t="s">
        <v>130</v>
      </c>
      <c r="X99" s="10">
        <v>0.54679110730869185</v>
      </c>
      <c r="Z99">
        <v>240</v>
      </c>
      <c r="AA99" s="2" t="s">
        <v>125</v>
      </c>
      <c r="AB99" s="10">
        <v>0.43603666194225527</v>
      </c>
      <c r="AC99" t="s">
        <v>410</v>
      </c>
      <c r="AG99" s="10">
        <v>0.43603666194225527</v>
      </c>
      <c r="AI99" s="12">
        <v>0.43603666194225527</v>
      </c>
      <c r="AJ99" t="s">
        <v>410</v>
      </c>
    </row>
    <row r="100" spans="4:36" x14ac:dyDescent="0.2">
      <c r="D100" t="s">
        <v>131</v>
      </c>
      <c r="E100" s="2">
        <v>108.77800000000001</v>
      </c>
      <c r="F100" s="2">
        <v>8.3170000000000002</v>
      </c>
      <c r="G100">
        <v>1493096</v>
      </c>
      <c r="H100" s="2">
        <v>66</v>
      </c>
      <c r="I100" s="2"/>
      <c r="J100" s="2" t="s">
        <v>131</v>
      </c>
      <c r="K100" s="2">
        <v>108.83799999999999</v>
      </c>
      <c r="L100" s="10">
        <v>8.3149999999999995</v>
      </c>
      <c r="M100" s="10">
        <v>53355962368</v>
      </c>
      <c r="N100" s="10">
        <v>19</v>
      </c>
      <c r="O100" s="10">
        <f t="shared" si="2"/>
        <v>35735.118417034137</v>
      </c>
      <c r="P100" s="10">
        <f t="shared" si="3"/>
        <v>0.62929455002874457</v>
      </c>
      <c r="W100" s="2" t="s">
        <v>131</v>
      </c>
      <c r="X100" s="10">
        <v>0.62929455002874457</v>
      </c>
      <c r="Z100">
        <v>241</v>
      </c>
      <c r="AA100" s="2" t="s">
        <v>126</v>
      </c>
      <c r="AB100" s="10">
        <v>0.42985494181919431</v>
      </c>
      <c r="AG100" s="10">
        <v>0.42985494181919431</v>
      </c>
      <c r="AI100" s="12">
        <v>0.42985494181919431</v>
      </c>
    </row>
    <row r="101" spans="4:36" x14ac:dyDescent="0.2">
      <c r="D101" t="s">
        <v>132</v>
      </c>
      <c r="E101" s="2">
        <v>120.464</v>
      </c>
      <c r="F101" s="2">
        <v>8.4740000000000002</v>
      </c>
      <c r="G101">
        <v>1831678</v>
      </c>
      <c r="H101" s="2">
        <v>81</v>
      </c>
      <c r="I101" s="2"/>
      <c r="J101" s="2" t="s">
        <v>132</v>
      </c>
      <c r="K101" s="2">
        <v>120.492</v>
      </c>
      <c r="L101" s="10">
        <v>8.4749999999999996</v>
      </c>
      <c r="M101" s="10">
        <v>57438715904</v>
      </c>
      <c r="N101" s="10">
        <v>20</v>
      </c>
      <c r="O101" s="10">
        <f t="shared" si="2"/>
        <v>31358.522570015037</v>
      </c>
      <c r="P101" s="10">
        <f t="shared" si="3"/>
        <v>0.55222280558771575</v>
      </c>
      <c r="W101" s="2" t="s">
        <v>132</v>
      </c>
      <c r="X101" s="10">
        <v>0.55222280558771575</v>
      </c>
      <c r="Z101">
        <v>242</v>
      </c>
      <c r="AA101" s="2" t="s">
        <v>127</v>
      </c>
      <c r="AB101" s="10">
        <v>0.54816566874973027</v>
      </c>
      <c r="AG101" s="10">
        <v>0.54816566874973027</v>
      </c>
      <c r="AI101" s="10">
        <v>0.54816566874973027</v>
      </c>
    </row>
    <row r="102" spans="4:36" x14ac:dyDescent="0.2">
      <c r="D102" t="s">
        <v>133</v>
      </c>
      <c r="E102" s="2">
        <v>121.64400000000001</v>
      </c>
      <c r="F102" s="2">
        <v>8.5779999999999994</v>
      </c>
      <c r="G102">
        <v>1750361</v>
      </c>
      <c r="H102" s="2">
        <v>77</v>
      </c>
      <c r="I102" s="2"/>
      <c r="J102" s="2" t="s">
        <v>133</v>
      </c>
      <c r="K102" s="2">
        <v>121.666</v>
      </c>
      <c r="L102" s="10">
        <v>8.577</v>
      </c>
      <c r="M102" s="10">
        <v>55725678592</v>
      </c>
      <c r="N102" s="10">
        <v>20</v>
      </c>
      <c r="O102" s="10">
        <f t="shared" si="2"/>
        <v>31836.677457964386</v>
      </c>
      <c r="P102" s="10">
        <f t="shared" si="3"/>
        <v>0.56064310131878292</v>
      </c>
      <c r="W102" s="2" t="s">
        <v>133</v>
      </c>
      <c r="X102" s="10">
        <v>0.56064310131878292</v>
      </c>
      <c r="Z102">
        <v>243</v>
      </c>
      <c r="AA102" s="2" t="s">
        <v>128</v>
      </c>
      <c r="AB102" s="10">
        <v>0.50056938981794807</v>
      </c>
      <c r="AC102" t="s">
        <v>288</v>
      </c>
      <c r="AG102" s="10">
        <v>0.50056938981794807</v>
      </c>
      <c r="AI102" s="10"/>
      <c r="AJ102" t="s">
        <v>288</v>
      </c>
    </row>
    <row r="103" spans="4:36" x14ac:dyDescent="0.2">
      <c r="D103" t="s">
        <v>134</v>
      </c>
      <c r="E103" s="2">
        <v>121.54900000000001</v>
      </c>
      <c r="F103" s="2">
        <v>8.3710000000000004</v>
      </c>
      <c r="G103">
        <v>1832680</v>
      </c>
      <c r="H103" s="2">
        <v>81</v>
      </c>
      <c r="I103" s="2"/>
      <c r="J103" s="2" t="s">
        <v>134</v>
      </c>
      <c r="K103" s="2">
        <v>121.587</v>
      </c>
      <c r="L103" s="10">
        <v>8.3740000000000006</v>
      </c>
      <c r="M103" s="10">
        <v>62746611712</v>
      </c>
      <c r="N103" s="10">
        <v>22</v>
      </c>
      <c r="O103" s="10">
        <f t="shared" si="2"/>
        <v>34237.625614946417</v>
      </c>
      <c r="P103" s="10">
        <f t="shared" si="3"/>
        <v>0.6029237388825901</v>
      </c>
      <c r="W103" s="2" t="s">
        <v>134</v>
      </c>
      <c r="X103" s="10">
        <v>0.6029237388825901</v>
      </c>
      <c r="Z103">
        <v>244</v>
      </c>
      <c r="AA103" s="2" t="s">
        <v>129</v>
      </c>
      <c r="AB103" s="10">
        <v>0.41634379504355939</v>
      </c>
      <c r="AG103" s="10">
        <v>0.41634379504355939</v>
      </c>
      <c r="AI103" s="12">
        <v>0.41634379504355939</v>
      </c>
    </row>
    <row r="104" spans="4:36" x14ac:dyDescent="0.2">
      <c r="D104" t="s">
        <v>135</v>
      </c>
      <c r="E104" s="2">
        <v>109.70099999999999</v>
      </c>
      <c r="F104" s="2">
        <v>8.3879999999999999</v>
      </c>
      <c r="G104">
        <v>1606437</v>
      </c>
      <c r="H104" s="2">
        <v>71</v>
      </c>
      <c r="I104" s="2"/>
      <c r="J104" s="2" t="s">
        <v>135</v>
      </c>
      <c r="K104" s="2">
        <v>109.715</v>
      </c>
      <c r="L104" s="10">
        <v>8.3889999999999993</v>
      </c>
      <c r="M104" s="10">
        <v>57621360640</v>
      </c>
      <c r="N104" s="10">
        <v>20</v>
      </c>
      <c r="O104" s="10">
        <f t="shared" si="2"/>
        <v>35869.0447493428</v>
      </c>
      <c r="P104" s="10">
        <f t="shared" si="3"/>
        <v>0.63165298942283388</v>
      </c>
      <c r="W104" s="2" t="s">
        <v>135</v>
      </c>
      <c r="X104" s="10">
        <v>0.63165298942283388</v>
      </c>
      <c r="Z104">
        <v>245</v>
      </c>
      <c r="AA104" s="2" t="s">
        <v>130</v>
      </c>
      <c r="AB104" s="10">
        <v>0.54679110730869185</v>
      </c>
      <c r="AG104" s="10">
        <v>0.54679110730869185</v>
      </c>
      <c r="AI104" s="10">
        <v>0.54679110730869185</v>
      </c>
    </row>
    <row r="105" spans="4:36" x14ac:dyDescent="0.2">
      <c r="D105" t="s">
        <v>136</v>
      </c>
      <c r="E105" s="2">
        <v>108.925</v>
      </c>
      <c r="F105" s="2">
        <v>8.3330000000000002</v>
      </c>
      <c r="G105">
        <v>1691047</v>
      </c>
      <c r="H105" s="2">
        <v>75</v>
      </c>
      <c r="I105" s="2"/>
      <c r="J105" s="2" t="s">
        <v>136</v>
      </c>
      <c r="K105" s="2">
        <v>108.941</v>
      </c>
      <c r="L105" s="10">
        <v>8.3290000000000006</v>
      </c>
      <c r="M105" s="10">
        <v>68336295936</v>
      </c>
      <c r="N105" s="10">
        <v>24</v>
      </c>
      <c r="O105" s="10">
        <f t="shared" si="2"/>
        <v>40410.642599525621</v>
      </c>
      <c r="P105" s="10">
        <f t="shared" si="3"/>
        <v>0.71163041505184665</v>
      </c>
      <c r="W105" s="2" t="s">
        <v>136</v>
      </c>
      <c r="X105" s="10">
        <v>0.71163041505184665</v>
      </c>
      <c r="Z105">
        <v>246</v>
      </c>
      <c r="AA105" s="2" t="s">
        <v>131</v>
      </c>
      <c r="AB105" s="10">
        <v>0.62929455002874457</v>
      </c>
      <c r="AC105" t="s">
        <v>389</v>
      </c>
      <c r="AG105" s="10">
        <v>0.62929455002874457</v>
      </c>
      <c r="AI105" s="10"/>
      <c r="AJ105" t="s">
        <v>389</v>
      </c>
    </row>
    <row r="106" spans="4:36" x14ac:dyDescent="0.2">
      <c r="D106" s="2" t="s">
        <v>137</v>
      </c>
      <c r="E106" s="2">
        <v>115.598</v>
      </c>
      <c r="F106" s="2">
        <v>8.26</v>
      </c>
      <c r="G106">
        <v>1707599</v>
      </c>
      <c r="H106" s="2">
        <v>75</v>
      </c>
      <c r="I106" s="2"/>
      <c r="J106" s="2" t="s">
        <v>137</v>
      </c>
      <c r="K106" s="2">
        <v>115.63</v>
      </c>
      <c r="L106" s="10">
        <v>8.2609999999999992</v>
      </c>
      <c r="M106" s="10">
        <v>72939405312</v>
      </c>
      <c r="N106" s="10">
        <v>26</v>
      </c>
      <c r="O106" s="10">
        <f t="shared" si="2"/>
        <v>42714.598282149382</v>
      </c>
      <c r="P106" s="10">
        <f t="shared" si="3"/>
        <v>0.75220301754507835</v>
      </c>
      <c r="W106" s="2" t="s">
        <v>137</v>
      </c>
      <c r="X106" s="10">
        <v>0.75220301754507835</v>
      </c>
      <c r="Z106">
        <v>247</v>
      </c>
      <c r="AA106" s="2" t="s">
        <v>132</v>
      </c>
      <c r="AB106" s="10">
        <v>0.55222280558771575</v>
      </c>
      <c r="AC106" t="s">
        <v>417</v>
      </c>
      <c r="AG106" s="10">
        <v>0.55222280558771575</v>
      </c>
      <c r="AI106" s="10"/>
      <c r="AJ106" t="s">
        <v>417</v>
      </c>
    </row>
    <row r="107" spans="4:36" x14ac:dyDescent="0.2">
      <c r="D107" t="s">
        <v>138</v>
      </c>
      <c r="E107" s="2">
        <v>127.57</v>
      </c>
      <c r="F107" s="2">
        <v>8.0830000000000002</v>
      </c>
      <c r="G107">
        <v>2164854</v>
      </c>
      <c r="H107" s="2">
        <v>95</v>
      </c>
      <c r="I107" s="2"/>
      <c r="J107" s="2" t="s">
        <v>138</v>
      </c>
      <c r="K107" s="2">
        <v>127.57</v>
      </c>
      <c r="L107" s="10">
        <v>8.0830000000000002</v>
      </c>
      <c r="M107" s="10">
        <v>95262212096</v>
      </c>
      <c r="N107" s="10">
        <v>34</v>
      </c>
      <c r="O107" s="10">
        <f t="shared" si="2"/>
        <v>44003.989227910984</v>
      </c>
      <c r="P107" s="10">
        <f t="shared" si="3"/>
        <v>0.77490916015680689</v>
      </c>
      <c r="W107" s="2" t="s">
        <v>138</v>
      </c>
      <c r="X107">
        <v>0.77490916015680689</v>
      </c>
      <c r="Z107">
        <v>248</v>
      </c>
      <c r="AA107" s="2" t="s">
        <v>133</v>
      </c>
      <c r="AB107" s="10">
        <v>0.56064310131878292</v>
      </c>
      <c r="AG107" s="10">
        <v>0.56064310131878292</v>
      </c>
      <c r="AI107" s="10">
        <v>0.56064310131878292</v>
      </c>
    </row>
    <row r="108" spans="4:36" x14ac:dyDescent="0.2">
      <c r="L108" s="10"/>
      <c r="M108" s="10"/>
      <c r="N108" s="10"/>
      <c r="O108" s="10" t="s">
        <v>147</v>
      </c>
      <c r="P108" s="10">
        <f>AVERAGE(P4:P107)</f>
        <v>0.5683203843946224</v>
      </c>
      <c r="W108" t="s">
        <v>147</v>
      </c>
      <c r="X108" s="10">
        <v>0.57174977126825299</v>
      </c>
      <c r="Z108">
        <v>249</v>
      </c>
      <c r="AA108" s="2" t="s">
        <v>134</v>
      </c>
      <c r="AB108" s="10">
        <v>0.6029237388825901</v>
      </c>
      <c r="AG108" s="10">
        <v>0.6029237388825901</v>
      </c>
      <c r="AI108" s="10">
        <v>0.6029237388825901</v>
      </c>
    </row>
    <row r="109" spans="4:36" x14ac:dyDescent="0.2">
      <c r="L109" s="11"/>
      <c r="M109" s="11"/>
      <c r="N109" s="11"/>
      <c r="O109" s="10" t="s">
        <v>141</v>
      </c>
      <c r="P109" s="10">
        <f>STDEV(P4:P107)</f>
        <v>0.20306176398174638</v>
      </c>
      <c r="W109" t="s">
        <v>141</v>
      </c>
      <c r="X109" s="10">
        <v>0.20411699830645458</v>
      </c>
      <c r="Z109">
        <v>250</v>
      </c>
      <c r="AA109" s="2" t="s">
        <v>135</v>
      </c>
      <c r="AB109" s="10">
        <v>0.63165298942283388</v>
      </c>
      <c r="AG109" s="10">
        <v>0.63165298942283388</v>
      </c>
      <c r="AI109" s="10">
        <v>0.63165298942283388</v>
      </c>
    </row>
    <row r="110" spans="4:36" x14ac:dyDescent="0.2">
      <c r="F110" s="2"/>
      <c r="G110" s="2"/>
      <c r="L110" s="12"/>
      <c r="M110" s="12"/>
      <c r="N110" s="12"/>
      <c r="O110" s="11" t="s">
        <v>256</v>
      </c>
      <c r="P110" s="11">
        <f>P108-P109</f>
        <v>0.36525862041287604</v>
      </c>
      <c r="W110" s="14" t="s">
        <v>256</v>
      </c>
      <c r="X110" s="11">
        <v>0.36763277296179842</v>
      </c>
      <c r="Z110">
        <v>251</v>
      </c>
      <c r="AA110" s="2" t="s">
        <v>136</v>
      </c>
      <c r="AB110" s="10">
        <v>0.71163041505184665</v>
      </c>
      <c r="AC110" t="s">
        <v>418</v>
      </c>
      <c r="AG110" s="10">
        <v>0.71163041505184665</v>
      </c>
      <c r="AI110" s="10"/>
      <c r="AJ110" t="s">
        <v>418</v>
      </c>
    </row>
    <row r="111" spans="4:36" x14ac:dyDescent="0.2">
      <c r="F111" s="2"/>
      <c r="G111" s="2"/>
      <c r="O111" s="12" t="s">
        <v>257</v>
      </c>
      <c r="P111" s="15">
        <f>P108-0.5*P109</f>
        <v>0.46678950240374922</v>
      </c>
      <c r="W111" s="15" t="s">
        <v>257</v>
      </c>
      <c r="X111" s="12">
        <v>0.4696912721150257</v>
      </c>
      <c r="Z111">
        <v>252</v>
      </c>
      <c r="AA111" s="2" t="s">
        <v>137</v>
      </c>
      <c r="AB111" s="10">
        <v>0.75220301754507835</v>
      </c>
      <c r="AG111" s="10">
        <v>0.75220301754507835</v>
      </c>
      <c r="AI111" s="10">
        <v>0.75220301754507835</v>
      </c>
    </row>
    <row r="112" spans="4:36" x14ac:dyDescent="0.2">
      <c r="F112" s="2"/>
      <c r="G112" s="2"/>
      <c r="Z112">
        <v>253</v>
      </c>
      <c r="AA112" s="2" t="s">
        <v>138</v>
      </c>
      <c r="AB112" s="10">
        <v>0.77490916015680689</v>
      </c>
      <c r="AG112" s="10">
        <v>0.77490916015680689</v>
      </c>
      <c r="AI112" s="10">
        <v>0.77490916015680689</v>
      </c>
    </row>
    <row r="113" spans="6:35" x14ac:dyDescent="0.2">
      <c r="F113" s="2"/>
      <c r="G113" s="2"/>
      <c r="AA113" s="2" t="s">
        <v>289</v>
      </c>
      <c r="AB113" s="10">
        <v>0.12231371375537642</v>
      </c>
      <c r="AG113" s="10">
        <v>0.12231371375537642</v>
      </c>
      <c r="AI113" s="10">
        <v>0.12231371375537642</v>
      </c>
    </row>
    <row r="114" spans="6:35" x14ac:dyDescent="0.2">
      <c r="F114" s="10"/>
      <c r="G114" s="10"/>
      <c r="AA114" s="2" t="s">
        <v>298</v>
      </c>
      <c r="AB114" s="10">
        <v>1.5753707454689864E-3</v>
      </c>
      <c r="AG114" s="10">
        <v>1.5753707454689864E-3</v>
      </c>
      <c r="AI114" s="10">
        <v>1.5753707454689864E-3</v>
      </c>
    </row>
    <row r="115" spans="6:35" x14ac:dyDescent="0.2">
      <c r="F115" s="10"/>
      <c r="G115" s="13"/>
      <c r="AB115" s="10"/>
      <c r="AH115" t="s">
        <v>147</v>
      </c>
      <c r="AI115" s="10">
        <f>AVERAGE(AI3:AI114)</f>
        <v>0.53412181976937056</v>
      </c>
    </row>
    <row r="116" spans="6:35" x14ac:dyDescent="0.2">
      <c r="AB116" s="10"/>
      <c r="AH116" t="s">
        <v>141</v>
      </c>
      <c r="AI116" s="10">
        <f>STDEV(AI3:AI114)</f>
        <v>0.16538843599203218</v>
      </c>
    </row>
    <row r="117" spans="6:35" x14ac:dyDescent="0.2">
      <c r="AB117" s="10"/>
      <c r="AH117" t="s">
        <v>256</v>
      </c>
      <c r="AI117" s="11">
        <f>AI115-AI116</f>
        <v>0.36873338377733839</v>
      </c>
    </row>
    <row r="118" spans="6:35" x14ac:dyDescent="0.2">
      <c r="AB118" s="10"/>
      <c r="AH118" t="s">
        <v>257</v>
      </c>
      <c r="AI118" s="12">
        <f>AI115-0.5*AI116</f>
        <v>0.4514276017733545</v>
      </c>
    </row>
    <row r="119" spans="6:35" x14ac:dyDescent="0.2">
      <c r="AB119" s="10"/>
    </row>
    <row r="120" spans="6:35" x14ac:dyDescent="0.2">
      <c r="AB120" s="10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F9A1FA-492C-1C48-AD8B-B28526C7C7BD}">
  <dimension ref="A1:AF118"/>
  <sheetViews>
    <sheetView workbookViewId="0">
      <selection sqref="A1:XFD1048576"/>
    </sheetView>
  </sheetViews>
  <sheetFormatPr baseColWidth="10" defaultRowHeight="16" x14ac:dyDescent="0.2"/>
  <cols>
    <col min="25" max="25" width="20.1640625" customWidth="1"/>
  </cols>
  <sheetData>
    <row r="1" spans="1:32" x14ac:dyDescent="0.2">
      <c r="A1" t="s">
        <v>419</v>
      </c>
      <c r="L1" t="s">
        <v>420</v>
      </c>
      <c r="M1" t="s">
        <v>421</v>
      </c>
      <c r="N1" t="s">
        <v>422</v>
      </c>
      <c r="P1">
        <v>142</v>
      </c>
      <c r="R1" t="s">
        <v>420</v>
      </c>
      <c r="S1" t="s">
        <v>421</v>
      </c>
      <c r="T1" t="s">
        <v>422</v>
      </c>
      <c r="Y1" t="s">
        <v>262</v>
      </c>
      <c r="Z1">
        <v>142</v>
      </c>
      <c r="AB1" t="s">
        <v>420</v>
      </c>
      <c r="AC1" t="s">
        <v>421</v>
      </c>
      <c r="AD1" t="s">
        <v>422</v>
      </c>
    </row>
    <row r="2" spans="1:32" x14ac:dyDescent="0.2">
      <c r="A2" t="s">
        <v>263</v>
      </c>
      <c r="B2" t="s">
        <v>0</v>
      </c>
      <c r="C2" t="s">
        <v>423</v>
      </c>
      <c r="D2" t="s">
        <v>424</v>
      </c>
      <c r="E2" t="s">
        <v>425</v>
      </c>
      <c r="F2" t="s">
        <v>426</v>
      </c>
      <c r="G2" t="s">
        <v>427</v>
      </c>
      <c r="I2" t="s">
        <v>428</v>
      </c>
      <c r="J2" t="s">
        <v>429</v>
      </c>
      <c r="K2" t="s">
        <v>430</v>
      </c>
      <c r="L2" t="s">
        <v>431</v>
      </c>
      <c r="M2" t="s">
        <v>432</v>
      </c>
      <c r="N2" t="s">
        <v>433</v>
      </c>
      <c r="P2">
        <v>143</v>
      </c>
      <c r="Q2" t="s">
        <v>0</v>
      </c>
      <c r="R2" t="s">
        <v>431</v>
      </c>
      <c r="S2" t="s">
        <v>432</v>
      </c>
      <c r="T2" t="s">
        <v>433</v>
      </c>
      <c r="V2" t="s">
        <v>268</v>
      </c>
      <c r="Z2">
        <v>143</v>
      </c>
      <c r="AA2" t="s">
        <v>0</v>
      </c>
      <c r="AB2" t="s">
        <v>431</v>
      </c>
      <c r="AC2" t="s">
        <v>432</v>
      </c>
      <c r="AD2" t="s">
        <v>433</v>
      </c>
      <c r="AF2" t="s">
        <v>268</v>
      </c>
    </row>
    <row r="3" spans="1:32" x14ac:dyDescent="0.2">
      <c r="A3" t="s">
        <v>434</v>
      </c>
      <c r="B3" t="s">
        <v>7</v>
      </c>
      <c r="C3" s="2">
        <v>6176000</v>
      </c>
      <c r="D3" s="2">
        <v>3235000</v>
      </c>
      <c r="E3" s="2">
        <v>2617000</v>
      </c>
      <c r="F3" s="2">
        <v>3797000</v>
      </c>
      <c r="G3" s="2">
        <v>3434000</v>
      </c>
      <c r="I3" s="10">
        <f>D3/C3</f>
        <v>0.52380181347150256</v>
      </c>
      <c r="J3" s="10">
        <f>F3/E3</f>
        <v>1.4508979747802828</v>
      </c>
      <c r="K3" s="10">
        <f>G3/E3</f>
        <v>1.3121895299961788</v>
      </c>
      <c r="L3" s="10">
        <f t="shared" ref="L3:L66" si="0">I3*$G$112</f>
        <v>0.36867280550694537</v>
      </c>
      <c r="M3" s="10">
        <f t="shared" ref="M3:M66" si="1">J3*$H$112</f>
        <v>1.1052121851876413</v>
      </c>
      <c r="N3" s="10">
        <f t="shared" ref="N3:N66" si="2">K3*$I$112</f>
        <v>0</v>
      </c>
      <c r="P3">
        <v>144</v>
      </c>
      <c r="Q3" t="s">
        <v>7</v>
      </c>
      <c r="R3" s="10">
        <v>0.9686296901464837</v>
      </c>
      <c r="S3" s="10">
        <v>1.0212004103641648</v>
      </c>
      <c r="T3" s="10">
        <v>0.99955192097296808</v>
      </c>
      <c r="Z3">
        <v>144</v>
      </c>
      <c r="AA3" t="s">
        <v>7</v>
      </c>
      <c r="AB3" s="10">
        <v>0.9686296901464837</v>
      </c>
      <c r="AC3" s="10">
        <v>1.0212004103641648</v>
      </c>
      <c r="AD3" s="10">
        <v>0.99955192097296808</v>
      </c>
    </row>
    <row r="4" spans="1:32" x14ac:dyDescent="0.2">
      <c r="A4" t="s">
        <v>435</v>
      </c>
      <c r="B4" t="s">
        <v>9</v>
      </c>
      <c r="C4" s="2">
        <v>8000000</v>
      </c>
      <c r="D4" s="2">
        <v>4021000</v>
      </c>
      <c r="E4" s="2">
        <v>3036000</v>
      </c>
      <c r="F4" s="2">
        <v>4407000</v>
      </c>
      <c r="G4" s="2">
        <v>3960000</v>
      </c>
      <c r="I4" s="10">
        <f t="shared" ref="I4:I67" si="3">D4/C4</f>
        <v>0.50262499999999999</v>
      </c>
      <c r="J4" s="10">
        <f t="shared" ref="J4:J67" si="4">F4/E4</f>
        <v>1.4515810276679841</v>
      </c>
      <c r="K4" s="10">
        <f t="shared" ref="K4:K67" si="5">G4/E4</f>
        <v>1.3043478260869565</v>
      </c>
      <c r="L4" s="10">
        <f t="shared" si="0"/>
        <v>0.35376771156980708</v>
      </c>
      <c r="M4" s="10">
        <f t="shared" si="1"/>
        <v>1.1057324963244251</v>
      </c>
      <c r="N4" s="10">
        <f t="shared" si="2"/>
        <v>0</v>
      </c>
      <c r="P4">
        <v>145</v>
      </c>
      <c r="Q4" t="s">
        <v>9</v>
      </c>
      <c r="R4" s="10">
        <v>0.92946890501050894</v>
      </c>
      <c r="S4" s="10">
        <v>1.021681170487444</v>
      </c>
      <c r="T4" s="10">
        <v>0.99357855353862568</v>
      </c>
      <c r="Z4">
        <v>145</v>
      </c>
      <c r="AA4" t="s">
        <v>9</v>
      </c>
      <c r="AB4" s="10">
        <v>0.92946890501050894</v>
      </c>
      <c r="AC4" s="10">
        <v>1.021681170487444</v>
      </c>
      <c r="AD4" s="10">
        <v>0.99357855353862568</v>
      </c>
    </row>
    <row r="5" spans="1:32" x14ac:dyDescent="0.2">
      <c r="B5" t="s">
        <v>10</v>
      </c>
      <c r="C5" s="2">
        <v>8235000</v>
      </c>
      <c r="D5" s="2">
        <v>4447000</v>
      </c>
      <c r="E5" s="2">
        <v>3490000</v>
      </c>
      <c r="F5" s="2">
        <v>5041000</v>
      </c>
      <c r="G5" s="2">
        <v>4638000</v>
      </c>
      <c r="I5" s="10">
        <f t="shared" si="3"/>
        <v>0.5400121432908318</v>
      </c>
      <c r="J5" s="10">
        <f t="shared" si="4"/>
        <v>1.4444126074498567</v>
      </c>
      <c r="K5" s="10">
        <f t="shared" si="5"/>
        <v>1.3289398280802291</v>
      </c>
      <c r="L5" s="10">
        <f t="shared" si="0"/>
        <v>0.38008228829028462</v>
      </c>
      <c r="M5" s="10">
        <f t="shared" si="1"/>
        <v>1.1002719984042872</v>
      </c>
      <c r="N5" s="10">
        <f t="shared" si="2"/>
        <v>0</v>
      </c>
      <c r="P5">
        <v>146</v>
      </c>
      <c r="Q5" t="s">
        <v>10</v>
      </c>
      <c r="R5" s="10">
        <v>0.99860630791724947</v>
      </c>
      <c r="S5" s="10">
        <v>1.0166357477246732</v>
      </c>
      <c r="T5" s="10">
        <v>1.012311352628265</v>
      </c>
      <c r="V5" t="s">
        <v>277</v>
      </c>
      <c r="Z5">
        <v>146</v>
      </c>
      <c r="AA5" t="s">
        <v>10</v>
      </c>
      <c r="AB5" s="10"/>
      <c r="AC5" s="10"/>
      <c r="AD5" s="10"/>
      <c r="AF5" t="s">
        <v>277</v>
      </c>
    </row>
    <row r="6" spans="1:32" x14ac:dyDescent="0.2">
      <c r="B6" t="s">
        <v>12</v>
      </c>
      <c r="C6" s="2">
        <v>8689000</v>
      </c>
      <c r="D6" s="2">
        <v>3836000</v>
      </c>
      <c r="E6" s="2">
        <v>3095000</v>
      </c>
      <c r="F6" s="2">
        <v>4710000</v>
      </c>
      <c r="G6" s="2">
        <v>4030000</v>
      </c>
      <c r="I6" s="10">
        <f t="shared" si="3"/>
        <v>0.44147773046380479</v>
      </c>
      <c r="J6" s="10">
        <f t="shared" si="4"/>
        <v>1.5218093699515347</v>
      </c>
      <c r="K6" s="10">
        <f t="shared" si="5"/>
        <v>1.3021001615508885</v>
      </c>
      <c r="L6" s="12">
        <f t="shared" si="0"/>
        <v>0.31072980137321526</v>
      </c>
      <c r="M6" s="10">
        <f t="shared" si="1"/>
        <v>1.1592284836277793</v>
      </c>
      <c r="N6" s="10">
        <f t="shared" si="2"/>
        <v>0</v>
      </c>
      <c r="P6">
        <v>147</v>
      </c>
      <c r="Q6" t="s">
        <v>12</v>
      </c>
      <c r="R6" s="12">
        <v>0.81639357915089228</v>
      </c>
      <c r="S6" s="10">
        <v>1.0711107053036446</v>
      </c>
      <c r="T6" s="10">
        <v>0.99186640955837591</v>
      </c>
      <c r="Z6">
        <v>147</v>
      </c>
      <c r="AA6" t="s">
        <v>12</v>
      </c>
      <c r="AB6" s="12">
        <v>0.81639357915089228</v>
      </c>
      <c r="AC6" s="10">
        <v>1.0711107053036446</v>
      </c>
      <c r="AD6" s="10">
        <v>0.99186640955837591</v>
      </c>
    </row>
    <row r="7" spans="1:32" x14ac:dyDescent="0.2">
      <c r="B7" t="s">
        <v>13</v>
      </c>
      <c r="C7" s="2">
        <v>7352000</v>
      </c>
      <c r="D7" s="2">
        <v>3991000</v>
      </c>
      <c r="E7" s="2">
        <v>3134000</v>
      </c>
      <c r="F7" s="2">
        <v>4698000</v>
      </c>
      <c r="G7" s="2">
        <v>4170000</v>
      </c>
      <c r="I7" s="10">
        <f t="shared" si="3"/>
        <v>0.54284548422198042</v>
      </c>
      <c r="J7" s="10">
        <f t="shared" si="4"/>
        <v>1.4990427568602425</v>
      </c>
      <c r="K7" s="10">
        <f t="shared" si="5"/>
        <v>1.3305679642629227</v>
      </c>
      <c r="L7" s="10">
        <f t="shared" si="0"/>
        <v>0.38207650771293478</v>
      </c>
      <c r="M7" s="10">
        <f t="shared" si="1"/>
        <v>1.1418861627745442</v>
      </c>
      <c r="N7" s="10">
        <f t="shared" si="2"/>
        <v>0</v>
      </c>
      <c r="P7">
        <v>148</v>
      </c>
      <c r="Q7" t="s">
        <v>13</v>
      </c>
      <c r="R7" s="10">
        <v>1.0038458051424097</v>
      </c>
      <c r="S7" s="10">
        <v>1.0550866463859592</v>
      </c>
      <c r="T7" s="10">
        <v>1.0135515748765112</v>
      </c>
      <c r="Z7">
        <v>148</v>
      </c>
      <c r="AA7" t="s">
        <v>13</v>
      </c>
      <c r="AB7" s="10">
        <v>1.0038458051424097</v>
      </c>
      <c r="AC7" s="10">
        <v>1.0550866463859592</v>
      </c>
      <c r="AD7" s="10">
        <v>1.0135515748765112</v>
      </c>
    </row>
    <row r="8" spans="1:32" x14ac:dyDescent="0.2">
      <c r="B8" t="s">
        <v>15</v>
      </c>
      <c r="C8" s="2">
        <v>6122000</v>
      </c>
      <c r="D8" s="2">
        <v>3189000</v>
      </c>
      <c r="E8" s="2">
        <v>2641000</v>
      </c>
      <c r="F8" s="2">
        <v>3661000</v>
      </c>
      <c r="G8" s="2">
        <v>3290000</v>
      </c>
      <c r="I8" s="10">
        <f t="shared" si="3"/>
        <v>0.52090819993466186</v>
      </c>
      <c r="J8" s="10">
        <f t="shared" si="4"/>
        <v>1.3862173419159409</v>
      </c>
      <c r="K8" s="10">
        <f t="shared" si="5"/>
        <v>1.2457402499053389</v>
      </c>
      <c r="L8" s="10">
        <f t="shared" si="0"/>
        <v>0.36663616379772762</v>
      </c>
      <c r="M8" s="10">
        <f t="shared" si="1"/>
        <v>1.0559421297944327</v>
      </c>
      <c r="N8" s="10">
        <f t="shared" si="2"/>
        <v>0</v>
      </c>
      <c r="P8">
        <v>149</v>
      </c>
      <c r="Q8" t="s">
        <v>15</v>
      </c>
      <c r="R8" s="10">
        <v>0.96327873504952088</v>
      </c>
      <c r="S8" s="10">
        <v>0.97567557679777817</v>
      </c>
      <c r="T8" s="10">
        <v>0.94893460994910772</v>
      </c>
      <c r="Z8">
        <v>149</v>
      </c>
      <c r="AA8" t="s">
        <v>15</v>
      </c>
      <c r="AB8" s="10">
        <v>0.96327873504952088</v>
      </c>
      <c r="AC8" s="10">
        <v>0.97567557679777817</v>
      </c>
      <c r="AD8" s="10">
        <v>0.94893460994910772</v>
      </c>
    </row>
    <row r="9" spans="1:32" x14ac:dyDescent="0.2">
      <c r="B9" t="s">
        <v>17</v>
      </c>
      <c r="C9" s="2">
        <v>6910000</v>
      </c>
      <c r="D9" s="2">
        <v>3668000</v>
      </c>
      <c r="E9" s="2">
        <v>2828000</v>
      </c>
      <c r="F9" s="2">
        <v>4238000</v>
      </c>
      <c r="G9" s="2">
        <v>3667000</v>
      </c>
      <c r="I9" s="10">
        <f t="shared" si="3"/>
        <v>0.53082489146164979</v>
      </c>
      <c r="J9" s="10">
        <f t="shared" si="4"/>
        <v>1.4985855728429986</v>
      </c>
      <c r="K9" s="10">
        <f t="shared" si="5"/>
        <v>1.2966760961810466</v>
      </c>
      <c r="L9" s="10">
        <f t="shared" si="0"/>
        <v>0.37361593055792902</v>
      </c>
      <c r="M9" s="10">
        <f t="shared" si="1"/>
        <v>1.1415379057947195</v>
      </c>
      <c r="N9" s="10">
        <f t="shared" si="2"/>
        <v>0</v>
      </c>
      <c r="P9">
        <v>150</v>
      </c>
      <c r="Q9" t="s">
        <v>17</v>
      </c>
      <c r="R9" s="10">
        <v>0.98161697213465693</v>
      </c>
      <c r="S9" s="10">
        <v>1.0547648618675873</v>
      </c>
      <c r="T9" s="10">
        <v>0.98773466270628507</v>
      </c>
      <c r="Z9">
        <v>150</v>
      </c>
      <c r="AA9" t="s">
        <v>17</v>
      </c>
      <c r="AB9" s="10">
        <v>0.98161697213465693</v>
      </c>
      <c r="AC9" s="10">
        <v>1.0547648618675873</v>
      </c>
      <c r="AD9" s="10">
        <v>0.98773466270628507</v>
      </c>
    </row>
    <row r="10" spans="1:32" x14ac:dyDescent="0.2">
      <c r="B10" t="s">
        <v>19</v>
      </c>
      <c r="C10" s="2">
        <v>8952000</v>
      </c>
      <c r="D10" s="2">
        <v>4469000</v>
      </c>
      <c r="E10" s="2">
        <v>3691000</v>
      </c>
      <c r="F10" s="2">
        <v>5354000</v>
      </c>
      <c r="G10" s="2">
        <v>4808000</v>
      </c>
      <c r="I10" s="10">
        <f t="shared" si="3"/>
        <v>0.49921805183199286</v>
      </c>
      <c r="J10" s="10">
        <f t="shared" si="4"/>
        <v>1.4505554050392848</v>
      </c>
      <c r="K10" s="10">
        <f t="shared" si="5"/>
        <v>1.3026280140883228</v>
      </c>
      <c r="L10" s="10">
        <f t="shared" si="0"/>
        <v>0.35136976427941596</v>
      </c>
      <c r="M10" s="10">
        <f t="shared" si="1"/>
        <v>1.1049512348943686</v>
      </c>
      <c r="N10" s="10">
        <f t="shared" si="2"/>
        <v>0</v>
      </c>
      <c r="P10">
        <v>151</v>
      </c>
      <c r="Q10" t="s">
        <v>19</v>
      </c>
      <c r="R10" s="10">
        <v>0.92316867644419187</v>
      </c>
      <c r="S10" s="10">
        <v>1.0209592959879878</v>
      </c>
      <c r="T10" s="10">
        <v>0.99226849782818904</v>
      </c>
      <c r="Z10">
        <v>151</v>
      </c>
      <c r="AA10" t="s">
        <v>19</v>
      </c>
      <c r="AB10" s="10">
        <v>0.92316867644419187</v>
      </c>
      <c r="AC10" s="10">
        <v>1.0209592959879878</v>
      </c>
      <c r="AD10" s="10">
        <v>0.99226849782818904</v>
      </c>
    </row>
    <row r="11" spans="1:32" x14ac:dyDescent="0.2">
      <c r="B11" t="s">
        <v>21</v>
      </c>
      <c r="C11" s="2">
        <v>10640000</v>
      </c>
      <c r="D11" s="2">
        <v>4722000</v>
      </c>
      <c r="E11" s="2">
        <v>3976000</v>
      </c>
      <c r="F11" s="2">
        <v>5351000</v>
      </c>
      <c r="G11" s="2">
        <v>4759000</v>
      </c>
      <c r="I11" s="10">
        <f t="shared" si="3"/>
        <v>0.44379699248120302</v>
      </c>
      <c r="J11" s="10">
        <f t="shared" si="4"/>
        <v>1.3458249496981891</v>
      </c>
      <c r="K11" s="10">
        <f t="shared" si="5"/>
        <v>1.1969315895372235</v>
      </c>
      <c r="L11" s="12">
        <f t="shared" si="0"/>
        <v>0.31236219135864324</v>
      </c>
      <c r="M11" s="10">
        <f t="shared" si="1"/>
        <v>1.0251734852419456</v>
      </c>
      <c r="N11" s="10">
        <f t="shared" si="2"/>
        <v>0</v>
      </c>
      <c r="P11">
        <v>152</v>
      </c>
      <c r="Q11" t="s">
        <v>21</v>
      </c>
      <c r="R11" s="12">
        <v>0.8206824265574949</v>
      </c>
      <c r="S11" s="10">
        <v>0.94724578488590716</v>
      </c>
      <c r="T11" s="10">
        <v>0.9117549273530966</v>
      </c>
      <c r="Z11">
        <v>152</v>
      </c>
      <c r="AA11" t="s">
        <v>21</v>
      </c>
      <c r="AB11" s="12">
        <v>0.8206824265574949</v>
      </c>
      <c r="AC11" s="10">
        <v>0.94724578488590716</v>
      </c>
      <c r="AD11" s="10">
        <v>0.9117549273530966</v>
      </c>
    </row>
    <row r="12" spans="1:32" x14ac:dyDescent="0.2">
      <c r="B12" t="s">
        <v>22</v>
      </c>
      <c r="C12" s="2">
        <v>4399000</v>
      </c>
      <c r="D12" s="2">
        <v>1831000</v>
      </c>
      <c r="E12" s="2">
        <v>1449000</v>
      </c>
      <c r="F12" s="2">
        <v>2214000</v>
      </c>
      <c r="G12" s="2">
        <v>1897000</v>
      </c>
      <c r="I12" s="10">
        <f t="shared" si="3"/>
        <v>0.41623096158217776</v>
      </c>
      <c r="J12" s="10">
        <f t="shared" si="4"/>
        <v>1.5279503105590062</v>
      </c>
      <c r="K12" s="10">
        <f t="shared" si="5"/>
        <v>1.3091787439613527</v>
      </c>
      <c r="L12" s="11">
        <f t="shared" si="0"/>
        <v>0.2929601089548417</v>
      </c>
      <c r="M12" s="10">
        <f t="shared" si="1"/>
        <v>1.1639063055738186</v>
      </c>
      <c r="N12" s="10">
        <f t="shared" si="2"/>
        <v>0</v>
      </c>
      <c r="P12">
        <v>153</v>
      </c>
      <c r="R12" s="12"/>
      <c r="S12" s="10"/>
      <c r="T12" s="10"/>
      <c r="Z12">
        <v>153</v>
      </c>
      <c r="AB12" s="12"/>
      <c r="AC12" s="10"/>
      <c r="AD12" s="10"/>
      <c r="AF12" s="14" t="s">
        <v>436</v>
      </c>
    </row>
    <row r="13" spans="1:32" x14ac:dyDescent="0.2">
      <c r="B13" t="s">
        <v>24</v>
      </c>
      <c r="C13" s="2">
        <v>4645000</v>
      </c>
      <c r="D13" s="2">
        <v>1720000</v>
      </c>
      <c r="E13" s="2">
        <v>1689000</v>
      </c>
      <c r="F13" s="2">
        <v>2254000</v>
      </c>
      <c r="G13" s="2">
        <v>1964000</v>
      </c>
      <c r="I13" s="10">
        <f t="shared" si="3"/>
        <v>0.37029063509149623</v>
      </c>
      <c r="J13" s="10">
        <f t="shared" si="4"/>
        <v>1.3345174659561871</v>
      </c>
      <c r="K13" s="10">
        <f t="shared" si="5"/>
        <v>1.162818235642392</v>
      </c>
      <c r="L13" s="11">
        <f t="shared" si="0"/>
        <v>0.26062545753205496</v>
      </c>
      <c r="M13" s="10">
        <f t="shared" si="1"/>
        <v>1.0165600823475318</v>
      </c>
      <c r="N13" s="10">
        <f t="shared" si="2"/>
        <v>0</v>
      </c>
      <c r="P13">
        <v>154</v>
      </c>
      <c r="Q13" t="s">
        <v>22</v>
      </c>
      <c r="R13" s="11">
        <v>0.76970651299330117</v>
      </c>
      <c r="S13" s="10">
        <v>1.0754329465482928</v>
      </c>
      <c r="T13" s="10">
        <v>0.9972584741072873</v>
      </c>
      <c r="V13" t="s">
        <v>284</v>
      </c>
      <c r="Z13">
        <v>154</v>
      </c>
      <c r="AA13" t="s">
        <v>22</v>
      </c>
      <c r="AB13" s="11">
        <v>0.76970651299330117</v>
      </c>
      <c r="AC13" s="10">
        <v>1.0754329465482928</v>
      </c>
      <c r="AD13" s="10">
        <v>0.9972584741072873</v>
      </c>
      <c r="AF13" s="14" t="s">
        <v>284</v>
      </c>
    </row>
    <row r="14" spans="1:32" x14ac:dyDescent="0.2">
      <c r="B14" t="s">
        <v>146</v>
      </c>
      <c r="C14" s="2">
        <v>4674000</v>
      </c>
      <c r="D14" s="2">
        <v>1769000</v>
      </c>
      <c r="E14" s="2">
        <v>1950000</v>
      </c>
      <c r="F14" s="2">
        <v>2521000</v>
      </c>
      <c r="G14" s="2">
        <v>2303000</v>
      </c>
      <c r="I14" s="10">
        <f>D14/C14</f>
        <v>0.37847667950363711</v>
      </c>
      <c r="J14" s="10">
        <f>F14/E14</f>
        <v>1.2928205128205128</v>
      </c>
      <c r="K14" s="10">
        <f>G14/E14</f>
        <v>1.181025641025641</v>
      </c>
      <c r="L14" s="11">
        <f t="shared" si="0"/>
        <v>0.26638712517391894</v>
      </c>
      <c r="M14" s="12">
        <f t="shared" si="1"/>
        <v>0.98479769692017316</v>
      </c>
      <c r="N14" s="10">
        <f t="shared" si="2"/>
        <v>0</v>
      </c>
      <c r="P14">
        <v>155</v>
      </c>
      <c r="Q14" t="s">
        <v>24</v>
      </c>
      <c r="R14" s="11">
        <v>0.68475231262698621</v>
      </c>
      <c r="S14" s="10">
        <v>0.93928712256902913</v>
      </c>
      <c r="T14" s="10">
        <v>0.88576929979172681</v>
      </c>
      <c r="V14" t="s">
        <v>286</v>
      </c>
      <c r="Z14">
        <v>155</v>
      </c>
      <c r="AA14" t="s">
        <v>24</v>
      </c>
      <c r="AB14" s="11">
        <v>0.68475231262698621</v>
      </c>
      <c r="AC14" s="10">
        <v>0.93928712256902913</v>
      </c>
      <c r="AD14" s="10">
        <v>0.88576929979172681</v>
      </c>
      <c r="AF14" s="14" t="s">
        <v>286</v>
      </c>
    </row>
    <row r="15" spans="1:32" x14ac:dyDescent="0.2">
      <c r="B15" t="s">
        <v>26</v>
      </c>
      <c r="C15" s="2">
        <v>4045000</v>
      </c>
      <c r="D15" s="2">
        <v>1556000</v>
      </c>
      <c r="E15" s="2">
        <v>1485000</v>
      </c>
      <c r="F15" s="2">
        <v>2044000</v>
      </c>
      <c r="G15" s="2">
        <v>1597000</v>
      </c>
      <c r="I15" s="10">
        <f t="shared" si="3"/>
        <v>0.38467243510506799</v>
      </c>
      <c r="J15" s="10">
        <f t="shared" si="4"/>
        <v>1.3764309764309763</v>
      </c>
      <c r="K15" s="10">
        <f t="shared" si="5"/>
        <v>1.0754208754208754</v>
      </c>
      <c r="L15" s="11">
        <f t="shared" si="0"/>
        <v>0.27074794741826413</v>
      </c>
      <c r="M15" s="10">
        <f t="shared" si="1"/>
        <v>1.0484874289328365</v>
      </c>
      <c r="N15" s="10">
        <f t="shared" si="2"/>
        <v>0</v>
      </c>
      <c r="P15">
        <v>156</v>
      </c>
      <c r="Q15" t="s">
        <v>146</v>
      </c>
      <c r="R15" s="11">
        <v>0.69989018626263899</v>
      </c>
      <c r="S15" s="12">
        <v>0.90993912815919875</v>
      </c>
      <c r="T15" s="10">
        <v>0.89963867354508475</v>
      </c>
      <c r="Z15">
        <v>156</v>
      </c>
      <c r="AA15" t="s">
        <v>146</v>
      </c>
      <c r="AB15" s="11">
        <v>0.69989018626263899</v>
      </c>
      <c r="AC15" s="12">
        <v>0.90993912815919875</v>
      </c>
      <c r="AD15" s="10">
        <v>0.89963867354508475</v>
      </c>
    </row>
    <row r="16" spans="1:32" x14ac:dyDescent="0.2">
      <c r="B16" t="s">
        <v>28</v>
      </c>
      <c r="C16" s="2">
        <v>3541000</v>
      </c>
      <c r="D16" s="2">
        <v>1617000</v>
      </c>
      <c r="E16" s="2">
        <v>1543000</v>
      </c>
      <c r="F16" s="2">
        <v>2331000</v>
      </c>
      <c r="G16" s="2">
        <v>1824000</v>
      </c>
      <c r="I16" s="10">
        <f t="shared" si="3"/>
        <v>0.45665066365433493</v>
      </c>
      <c r="J16" s="10">
        <f t="shared" si="4"/>
        <v>1.5106934543097861</v>
      </c>
      <c r="K16" s="10">
        <f t="shared" si="5"/>
        <v>1.1821127673363578</v>
      </c>
      <c r="L16" s="10">
        <f t="shared" si="0"/>
        <v>0.32140912264178612</v>
      </c>
      <c r="M16" s="10">
        <f t="shared" si="1"/>
        <v>1.1507610064995968</v>
      </c>
      <c r="N16" s="10">
        <f t="shared" si="2"/>
        <v>0</v>
      </c>
      <c r="P16">
        <v>157</v>
      </c>
      <c r="R16" s="11"/>
      <c r="S16" s="10"/>
      <c r="T16" s="10"/>
      <c r="Z16">
        <v>157</v>
      </c>
      <c r="AB16" s="11"/>
      <c r="AC16" s="10"/>
      <c r="AD16" s="10"/>
    </row>
    <row r="17" spans="2:32" x14ac:dyDescent="0.2">
      <c r="B17" t="s">
        <v>30</v>
      </c>
      <c r="C17" s="2">
        <v>4722000</v>
      </c>
      <c r="D17" s="2">
        <v>1930000</v>
      </c>
      <c r="E17" s="2">
        <v>1876000</v>
      </c>
      <c r="F17" s="2">
        <v>2416000</v>
      </c>
      <c r="G17" s="2">
        <v>2053000</v>
      </c>
      <c r="I17" s="10">
        <f t="shared" si="3"/>
        <v>0.40872511647606946</v>
      </c>
      <c r="J17" s="10">
        <f t="shared" si="4"/>
        <v>1.2878464818763327</v>
      </c>
      <c r="K17" s="10">
        <f t="shared" si="5"/>
        <v>1.0943496801705757</v>
      </c>
      <c r="L17" s="11">
        <f t="shared" si="0"/>
        <v>0.2876771929705883</v>
      </c>
      <c r="M17" s="12">
        <f t="shared" si="1"/>
        <v>0.98100876089257905</v>
      </c>
      <c r="N17" s="12">
        <f t="shared" si="2"/>
        <v>0</v>
      </c>
      <c r="P17">
        <v>158</v>
      </c>
      <c r="Q17" t="s">
        <v>26</v>
      </c>
      <c r="R17" s="11">
        <v>0.71134755940280248</v>
      </c>
      <c r="S17" s="10">
        <v>0.9687875387531093</v>
      </c>
      <c r="T17" s="10">
        <v>0.81919492368186886</v>
      </c>
      <c r="Z17">
        <v>158</v>
      </c>
      <c r="AA17" t="s">
        <v>26</v>
      </c>
      <c r="AB17" s="11">
        <v>0.71134755940280248</v>
      </c>
      <c r="AC17" s="10">
        <v>0.9687875387531093</v>
      </c>
      <c r="AD17" s="10">
        <v>0.81919492368186886</v>
      </c>
    </row>
    <row r="18" spans="2:32" x14ac:dyDescent="0.2">
      <c r="B18" t="s">
        <v>32</v>
      </c>
      <c r="C18" s="2">
        <v>5174000</v>
      </c>
      <c r="D18" s="2">
        <v>2287000</v>
      </c>
      <c r="E18" s="2">
        <v>2108000</v>
      </c>
      <c r="F18" s="2">
        <v>2981000</v>
      </c>
      <c r="G18" s="2">
        <v>2475000</v>
      </c>
      <c r="I18" s="10">
        <f t="shared" si="3"/>
        <v>0.44201778121376112</v>
      </c>
      <c r="J18" s="10">
        <f t="shared" si="4"/>
        <v>1.4141366223908918</v>
      </c>
      <c r="K18" s="10">
        <f t="shared" si="5"/>
        <v>1.1740986717267552</v>
      </c>
      <c r="L18" s="12">
        <f t="shared" si="0"/>
        <v>0.31110991083443112</v>
      </c>
      <c r="M18" s="10">
        <f t="shared" si="1"/>
        <v>1.0772094618322072</v>
      </c>
      <c r="N18" s="10">
        <f t="shared" si="2"/>
        <v>0</v>
      </c>
      <c r="P18">
        <v>159</v>
      </c>
      <c r="Q18" t="s">
        <v>28</v>
      </c>
      <c r="R18" s="10">
        <v>0.84445181262196856</v>
      </c>
      <c r="S18" s="10">
        <v>1.0632868763285948</v>
      </c>
      <c r="T18" s="10">
        <v>0.90046678500869359</v>
      </c>
      <c r="Z18">
        <v>159</v>
      </c>
      <c r="AA18" t="s">
        <v>28</v>
      </c>
      <c r="AB18" s="10">
        <v>0.84445181262196856</v>
      </c>
      <c r="AC18" s="10">
        <v>1.0632868763285948</v>
      </c>
      <c r="AD18" s="10">
        <v>0.90046678500869359</v>
      </c>
    </row>
    <row r="19" spans="2:32" x14ac:dyDescent="0.2">
      <c r="B19" t="s">
        <v>34</v>
      </c>
      <c r="C19" s="2">
        <v>11650000</v>
      </c>
      <c r="D19" s="2">
        <v>5846000</v>
      </c>
      <c r="E19" s="2">
        <v>4859000</v>
      </c>
      <c r="F19" s="2">
        <v>7071000</v>
      </c>
      <c r="G19" s="2">
        <v>6164000</v>
      </c>
      <c r="I19" s="10">
        <f t="shared" si="3"/>
        <v>0.50180257510729609</v>
      </c>
      <c r="J19" s="10">
        <f t="shared" si="4"/>
        <v>1.4552377032311175</v>
      </c>
      <c r="K19" s="10">
        <f t="shared" si="5"/>
        <v>1.2685737806132948</v>
      </c>
      <c r="L19" s="10">
        <f t="shared" si="0"/>
        <v>0.35318885581804405</v>
      </c>
      <c r="M19" s="10">
        <f t="shared" si="1"/>
        <v>1.1085179453772882</v>
      </c>
      <c r="N19" s="10">
        <f t="shared" si="2"/>
        <v>0</v>
      </c>
      <c r="P19">
        <v>160</v>
      </c>
      <c r="Q19" t="s">
        <v>30</v>
      </c>
      <c r="R19" s="11">
        <v>0.75582648388222839</v>
      </c>
      <c r="S19" s="12">
        <v>0.906438204917418</v>
      </c>
      <c r="T19" s="12">
        <v>0.83361381875515927</v>
      </c>
      <c r="V19" t="s">
        <v>437</v>
      </c>
      <c r="Z19">
        <v>160</v>
      </c>
      <c r="AA19" t="s">
        <v>30</v>
      </c>
      <c r="AB19" s="11">
        <v>0.75582648388222839</v>
      </c>
      <c r="AC19" s="12">
        <v>0.906438204917418</v>
      </c>
      <c r="AD19" s="12">
        <v>0.83361381875515927</v>
      </c>
      <c r="AF19" t="s">
        <v>437</v>
      </c>
    </row>
    <row r="20" spans="2:32" x14ac:dyDescent="0.2">
      <c r="B20" t="s">
        <v>36</v>
      </c>
      <c r="C20" s="2">
        <v>3660000</v>
      </c>
      <c r="D20" s="2">
        <v>1635000</v>
      </c>
      <c r="E20" s="2">
        <v>1721000</v>
      </c>
      <c r="F20" s="2">
        <v>1846000</v>
      </c>
      <c r="G20" s="2">
        <v>1498000</v>
      </c>
      <c r="I20" s="10">
        <f t="shared" si="3"/>
        <v>0.44672131147540983</v>
      </c>
      <c r="J20" s="10">
        <f t="shared" si="4"/>
        <v>1.0726321905868681</v>
      </c>
      <c r="K20" s="10">
        <f t="shared" si="5"/>
        <v>0.87042417199302735</v>
      </c>
      <c r="L20" s="12">
        <f t="shared" si="0"/>
        <v>0.31442044480501113</v>
      </c>
      <c r="M20" s="11">
        <f t="shared" si="1"/>
        <v>0.81707066097507197</v>
      </c>
      <c r="N20" s="11">
        <f t="shared" si="2"/>
        <v>0</v>
      </c>
      <c r="P20">
        <v>161</v>
      </c>
      <c r="Q20" t="s">
        <v>32</v>
      </c>
      <c r="R20" s="12">
        <v>0.81739225685138872</v>
      </c>
      <c r="S20" s="10">
        <v>0.99532629047556764</v>
      </c>
      <c r="T20" s="10">
        <v>0.89436209930718313</v>
      </c>
      <c r="Z20">
        <v>161</v>
      </c>
      <c r="AA20" t="s">
        <v>32</v>
      </c>
      <c r="AB20" s="12">
        <v>0.81739225685138872</v>
      </c>
      <c r="AC20" s="10">
        <v>0.99532629047556764</v>
      </c>
      <c r="AD20" s="10">
        <v>0.89436209930718313</v>
      </c>
    </row>
    <row r="21" spans="2:32" x14ac:dyDescent="0.2">
      <c r="B21" t="s">
        <v>39</v>
      </c>
      <c r="C21" s="2">
        <v>2308000</v>
      </c>
      <c r="D21" s="2">
        <v>381800</v>
      </c>
      <c r="E21" s="2">
        <v>980400</v>
      </c>
      <c r="F21" s="2">
        <v>1125000</v>
      </c>
      <c r="G21" s="2">
        <v>534700</v>
      </c>
      <c r="I21" s="10">
        <f t="shared" si="3"/>
        <v>0.16542461005199308</v>
      </c>
      <c r="J21" s="10">
        <f t="shared" si="4"/>
        <v>1.1474908200734395</v>
      </c>
      <c r="K21" s="10">
        <f t="shared" si="5"/>
        <v>0.54538963688290498</v>
      </c>
      <c r="L21" s="11">
        <f t="shared" si="0"/>
        <v>0.1164325008414251</v>
      </c>
      <c r="M21" s="12">
        <f t="shared" si="1"/>
        <v>0.87409373972568816</v>
      </c>
      <c r="N21" s="11">
        <f t="shared" si="2"/>
        <v>0</v>
      </c>
      <c r="P21">
        <v>162</v>
      </c>
      <c r="Q21" t="s">
        <v>34</v>
      </c>
      <c r="R21" s="10">
        <v>0.92794805275589587</v>
      </c>
      <c r="S21" s="10">
        <v>1.0242548859729907</v>
      </c>
      <c r="T21" s="10">
        <v>0.96632790486573383</v>
      </c>
      <c r="V21" t="s">
        <v>291</v>
      </c>
      <c r="Z21">
        <v>162</v>
      </c>
      <c r="AA21" t="s">
        <v>34</v>
      </c>
      <c r="AB21" s="10"/>
      <c r="AC21" s="10"/>
      <c r="AD21" s="10"/>
      <c r="AF21" t="s">
        <v>291</v>
      </c>
    </row>
    <row r="22" spans="2:32" x14ac:dyDescent="0.2">
      <c r="B22" t="s">
        <v>40</v>
      </c>
      <c r="C22" s="2">
        <v>3296000</v>
      </c>
      <c r="D22" s="2">
        <v>1363000</v>
      </c>
      <c r="E22" s="2">
        <v>1418000</v>
      </c>
      <c r="F22" s="2">
        <v>2011000</v>
      </c>
      <c r="G22" s="2">
        <v>1679000</v>
      </c>
      <c r="I22" s="10">
        <f t="shared" si="3"/>
        <v>0.41353155339805825</v>
      </c>
      <c r="J22" s="10">
        <f t="shared" si="4"/>
        <v>1.4181946403385048</v>
      </c>
      <c r="K22" s="10">
        <f t="shared" si="5"/>
        <v>1.1840620592383639</v>
      </c>
      <c r="L22" s="11">
        <f t="shared" si="0"/>
        <v>0.29106015679191949</v>
      </c>
      <c r="M22" s="10">
        <f t="shared" si="1"/>
        <v>1.0803006308608851</v>
      </c>
      <c r="N22" s="10">
        <f t="shared" si="2"/>
        <v>0</v>
      </c>
      <c r="P22">
        <v>163</v>
      </c>
      <c r="R22" s="10"/>
      <c r="S22" s="10"/>
      <c r="T22" s="10"/>
      <c r="Z22">
        <v>163</v>
      </c>
      <c r="AB22" s="10"/>
      <c r="AC22" s="10"/>
      <c r="AD22" s="10"/>
    </row>
    <row r="23" spans="2:32" x14ac:dyDescent="0.2">
      <c r="B23" t="s">
        <v>43</v>
      </c>
      <c r="C23" s="2">
        <v>1882000</v>
      </c>
      <c r="D23" s="2">
        <v>774300</v>
      </c>
      <c r="E23" s="2">
        <v>576400</v>
      </c>
      <c r="F23" s="2">
        <v>744400</v>
      </c>
      <c r="G23" s="2">
        <v>597200</v>
      </c>
      <c r="I23" s="10">
        <f t="shared" si="3"/>
        <v>0.41142401700318809</v>
      </c>
      <c r="J23" s="10">
        <f t="shared" si="4"/>
        <v>1.2914642609299098</v>
      </c>
      <c r="K23" s="10">
        <f t="shared" si="5"/>
        <v>1.0360860513532268</v>
      </c>
      <c r="L23" s="11">
        <f t="shared" si="0"/>
        <v>0.28957678782407409</v>
      </c>
      <c r="M23" s="12">
        <f t="shared" si="1"/>
        <v>0.98376458077987039</v>
      </c>
      <c r="N23" s="11">
        <f t="shared" si="2"/>
        <v>0</v>
      </c>
      <c r="P23">
        <v>164</v>
      </c>
      <c r="Q23" t="s">
        <v>36</v>
      </c>
      <c r="R23" s="12">
        <v>0.82609016308760541</v>
      </c>
      <c r="S23" s="11">
        <v>0.75496172180059784</v>
      </c>
      <c r="T23" s="11">
        <v>0.6630400054933141</v>
      </c>
      <c r="V23" t="s">
        <v>293</v>
      </c>
      <c r="Z23">
        <v>164</v>
      </c>
      <c r="AA23" t="s">
        <v>36</v>
      </c>
      <c r="AB23" s="12"/>
      <c r="AC23" s="11"/>
      <c r="AD23" s="11"/>
      <c r="AF23" t="s">
        <v>293</v>
      </c>
    </row>
    <row r="24" spans="2:32" x14ac:dyDescent="0.2">
      <c r="B24" t="s">
        <v>45</v>
      </c>
      <c r="C24" s="2">
        <v>2396000</v>
      </c>
      <c r="D24" s="2">
        <v>1029000</v>
      </c>
      <c r="E24" s="2">
        <v>1038000</v>
      </c>
      <c r="F24" s="2">
        <v>1116000</v>
      </c>
      <c r="G24" s="2">
        <v>898300</v>
      </c>
      <c r="I24" s="10">
        <f t="shared" si="3"/>
        <v>0.42946577629382304</v>
      </c>
      <c r="J24" s="10">
        <f t="shared" si="4"/>
        <v>1.0751445086705202</v>
      </c>
      <c r="K24" s="10">
        <f t="shared" si="5"/>
        <v>0.86541425818882467</v>
      </c>
      <c r="L24" s="12">
        <f t="shared" si="0"/>
        <v>0.302275304405902</v>
      </c>
      <c r="M24" s="11">
        <f t="shared" si="1"/>
        <v>0.8189844030902198</v>
      </c>
      <c r="N24" s="11">
        <f t="shared" si="2"/>
        <v>0</v>
      </c>
      <c r="P24">
        <v>165</v>
      </c>
      <c r="Q24" t="s">
        <v>39</v>
      </c>
      <c r="R24" s="11">
        <v>0.3059080450968743</v>
      </c>
      <c r="S24" s="12">
        <v>0.80765023917382128</v>
      </c>
      <c r="T24" s="11">
        <v>0.41544704233895596</v>
      </c>
      <c r="Z24">
        <v>165</v>
      </c>
      <c r="AA24" t="s">
        <v>39</v>
      </c>
      <c r="AB24" s="11">
        <v>0.3059080450968743</v>
      </c>
      <c r="AC24" s="12">
        <v>0.80765023917382128</v>
      </c>
      <c r="AD24" s="11">
        <v>0.41544704233895596</v>
      </c>
    </row>
    <row r="25" spans="2:32" x14ac:dyDescent="0.2">
      <c r="B25" t="s">
        <v>46</v>
      </c>
      <c r="C25" s="2">
        <v>1793000</v>
      </c>
      <c r="D25" s="2">
        <v>814700</v>
      </c>
      <c r="E25" s="2">
        <v>913300</v>
      </c>
      <c r="F25" s="2">
        <v>987800</v>
      </c>
      <c r="G25" s="2">
        <v>710900</v>
      </c>
      <c r="I25" s="10">
        <f t="shared" si="3"/>
        <v>0.45437813720022308</v>
      </c>
      <c r="J25" s="10">
        <f t="shared" si="4"/>
        <v>1.0815723201576699</v>
      </c>
      <c r="K25" s="10">
        <f t="shared" si="5"/>
        <v>0.77838607248439728</v>
      </c>
      <c r="L25" s="10">
        <f t="shared" si="0"/>
        <v>0.31980962702745536</v>
      </c>
      <c r="M25" s="11">
        <f t="shared" si="1"/>
        <v>0.82388074708074932</v>
      </c>
      <c r="N25" s="11">
        <f t="shared" si="2"/>
        <v>0</v>
      </c>
      <c r="P25">
        <v>166</v>
      </c>
      <c r="R25" s="11"/>
      <c r="S25" s="12"/>
      <c r="T25" s="11"/>
      <c r="Z25">
        <v>166</v>
      </c>
      <c r="AB25" s="11"/>
      <c r="AC25" s="12"/>
      <c r="AD25" s="11"/>
    </row>
    <row r="26" spans="2:32" x14ac:dyDescent="0.2">
      <c r="B26" t="s">
        <v>47</v>
      </c>
      <c r="C26" s="2">
        <v>1837000</v>
      </c>
      <c r="D26" s="2">
        <v>871900</v>
      </c>
      <c r="E26" s="2">
        <v>757700</v>
      </c>
      <c r="F26" s="2">
        <v>1011000</v>
      </c>
      <c r="G26" s="2">
        <v>923700</v>
      </c>
      <c r="I26" s="10">
        <f t="shared" si="3"/>
        <v>0.47463255307566687</v>
      </c>
      <c r="J26" s="10">
        <f t="shared" si="4"/>
        <v>1.3343011746073643</v>
      </c>
      <c r="K26" s="10">
        <f t="shared" si="5"/>
        <v>1.2190840702124852</v>
      </c>
      <c r="L26" s="10">
        <f t="shared" si="0"/>
        <v>0.33406550039913191</v>
      </c>
      <c r="M26" s="10">
        <f t="shared" si="1"/>
        <v>1.0163953238059769</v>
      </c>
      <c r="N26" s="10">
        <f t="shared" si="2"/>
        <v>0</v>
      </c>
      <c r="P26">
        <v>167</v>
      </c>
      <c r="Q26" t="s">
        <v>40</v>
      </c>
      <c r="R26" s="11">
        <v>0.76471468813566379</v>
      </c>
      <c r="S26" s="10">
        <v>0.99818248689006406</v>
      </c>
      <c r="T26" s="10">
        <v>0.9019516455571488</v>
      </c>
      <c r="V26" t="s">
        <v>438</v>
      </c>
      <c r="Z26">
        <v>167</v>
      </c>
      <c r="AA26" t="s">
        <v>40</v>
      </c>
      <c r="AB26" s="11"/>
      <c r="AC26" s="10"/>
      <c r="AD26" s="10"/>
      <c r="AF26" t="s">
        <v>438</v>
      </c>
    </row>
    <row r="27" spans="2:32" x14ac:dyDescent="0.2">
      <c r="B27" t="s">
        <v>49</v>
      </c>
      <c r="C27" s="2">
        <v>2368000</v>
      </c>
      <c r="D27" s="2">
        <v>1220000</v>
      </c>
      <c r="E27" s="2">
        <v>1085000</v>
      </c>
      <c r="F27" s="2">
        <v>1444000</v>
      </c>
      <c r="G27" s="2">
        <v>1175000</v>
      </c>
      <c r="I27" s="10">
        <f t="shared" si="3"/>
        <v>0.51520270270270274</v>
      </c>
      <c r="J27" s="10">
        <f t="shared" si="4"/>
        <v>1.3308755760368665</v>
      </c>
      <c r="K27" s="10">
        <f t="shared" si="5"/>
        <v>1.0829493087557605</v>
      </c>
      <c r="L27" s="10">
        <f t="shared" si="0"/>
        <v>0.36262040513248406</v>
      </c>
      <c r="M27" s="10">
        <f t="shared" si="1"/>
        <v>1.0137858961635895</v>
      </c>
      <c r="N27" s="12">
        <f t="shared" si="2"/>
        <v>0</v>
      </c>
      <c r="P27">
        <v>168</v>
      </c>
      <c r="Q27" t="s">
        <v>43</v>
      </c>
      <c r="R27" s="11">
        <v>0.76081736996563698</v>
      </c>
      <c r="S27" s="12">
        <v>0.908984543473497</v>
      </c>
      <c r="T27" s="11">
        <v>0.78923187485456547</v>
      </c>
      <c r="Z27">
        <v>168</v>
      </c>
      <c r="AA27" t="s">
        <v>43</v>
      </c>
      <c r="AB27" s="11">
        <v>0.76081736996563698</v>
      </c>
      <c r="AC27" s="12">
        <v>0.908984543473497</v>
      </c>
      <c r="AD27" s="11">
        <v>0.78923187485456547</v>
      </c>
    </row>
    <row r="28" spans="2:32" x14ac:dyDescent="0.2">
      <c r="B28" t="s">
        <v>50</v>
      </c>
      <c r="C28" s="2">
        <v>3433000</v>
      </c>
      <c r="D28" s="2">
        <v>1620000</v>
      </c>
      <c r="E28" s="2">
        <v>1535000</v>
      </c>
      <c r="F28" s="2">
        <v>1802000</v>
      </c>
      <c r="G28" s="2">
        <v>1697000</v>
      </c>
      <c r="I28" s="10">
        <f>D28/C28</f>
        <v>0.47189047480337898</v>
      </c>
      <c r="J28" s="10">
        <f t="shared" si="4"/>
        <v>1.1739413680781758</v>
      </c>
      <c r="K28" s="10">
        <f t="shared" si="5"/>
        <v>1.1055374592833875</v>
      </c>
      <c r="L28" s="10">
        <f t="shared" si="0"/>
        <v>0.3321355153101837</v>
      </c>
      <c r="M28" s="11">
        <f t="shared" si="1"/>
        <v>0.89424227426627312</v>
      </c>
      <c r="N28" s="12">
        <f t="shared" si="2"/>
        <v>0</v>
      </c>
      <c r="P28">
        <v>169</v>
      </c>
      <c r="Q28" t="s">
        <v>45</v>
      </c>
      <c r="R28" s="12">
        <v>0.79418072087800629</v>
      </c>
      <c r="S28" s="11">
        <v>0.75672999241823335</v>
      </c>
      <c r="T28" s="11">
        <v>0.65922373592826555</v>
      </c>
      <c r="Z28">
        <v>169</v>
      </c>
      <c r="AA28" t="s">
        <v>45</v>
      </c>
      <c r="AB28" s="12">
        <v>0.79418072087800629</v>
      </c>
      <c r="AC28" s="11">
        <v>0.75672999241823335</v>
      </c>
      <c r="AD28" s="11">
        <v>0.65922373592826555</v>
      </c>
    </row>
    <row r="29" spans="2:32" x14ac:dyDescent="0.2">
      <c r="B29" t="s">
        <v>52</v>
      </c>
      <c r="C29" s="2">
        <v>2742000</v>
      </c>
      <c r="D29" s="2">
        <v>1538000</v>
      </c>
      <c r="E29" s="2">
        <v>1304000</v>
      </c>
      <c r="F29" s="2">
        <v>1462000</v>
      </c>
      <c r="G29" s="2">
        <v>1238000</v>
      </c>
      <c r="I29" s="10">
        <f t="shared" si="3"/>
        <v>0.56090444930707517</v>
      </c>
      <c r="J29" s="10">
        <f t="shared" si="4"/>
        <v>1.1211656441717792</v>
      </c>
      <c r="K29" s="10">
        <f t="shared" si="5"/>
        <v>0.94938650306748462</v>
      </c>
      <c r="L29" s="10">
        <f t="shared" si="0"/>
        <v>0.39478713442563906</v>
      </c>
      <c r="M29" s="11">
        <f t="shared" si="1"/>
        <v>0.85404070657693831</v>
      </c>
      <c r="N29" s="11">
        <f t="shared" si="2"/>
        <v>0</v>
      </c>
      <c r="P29">
        <v>170</v>
      </c>
      <c r="Q29" t="s">
        <v>46</v>
      </c>
      <c r="R29" s="10">
        <v>0.84024938999095977</v>
      </c>
      <c r="S29" s="11">
        <v>0.76125414493792709</v>
      </c>
      <c r="T29" s="11">
        <v>0.59293057612847211</v>
      </c>
      <c r="Z29">
        <v>170</v>
      </c>
      <c r="AA29" t="s">
        <v>46</v>
      </c>
      <c r="AB29" s="10">
        <v>0.84024938999095977</v>
      </c>
      <c r="AC29" s="11">
        <v>0.76125414493792709</v>
      </c>
      <c r="AD29" s="11">
        <v>0.59293057612847211</v>
      </c>
    </row>
    <row r="30" spans="2:32" x14ac:dyDescent="0.2">
      <c r="B30" t="s">
        <v>53</v>
      </c>
      <c r="C30" s="2">
        <v>2542000</v>
      </c>
      <c r="D30" s="2">
        <v>1256000</v>
      </c>
      <c r="E30" s="2">
        <v>1108000</v>
      </c>
      <c r="F30" s="2">
        <v>1440000</v>
      </c>
      <c r="G30" s="2">
        <v>1332000</v>
      </c>
      <c r="I30" s="10">
        <f t="shared" si="3"/>
        <v>0.49409913453973248</v>
      </c>
      <c r="J30" s="10">
        <f t="shared" si="4"/>
        <v>1.2996389891696751</v>
      </c>
      <c r="K30" s="10">
        <f t="shared" si="5"/>
        <v>1.2021660649819494</v>
      </c>
      <c r="L30" s="10">
        <f t="shared" si="0"/>
        <v>0.34776686419247627</v>
      </c>
      <c r="M30" s="10">
        <f t="shared" si="1"/>
        <v>0.98999162735256563</v>
      </c>
      <c r="N30" s="10">
        <f t="shared" si="2"/>
        <v>0</v>
      </c>
      <c r="P30">
        <v>171</v>
      </c>
      <c r="Q30" t="s">
        <v>47</v>
      </c>
      <c r="R30" s="10">
        <v>0.87770445041448863</v>
      </c>
      <c r="S30" s="10">
        <v>0.93913488800945599</v>
      </c>
      <c r="T30" s="10">
        <v>0.92862943679483778</v>
      </c>
      <c r="Z30">
        <v>171</v>
      </c>
      <c r="AA30" t="s">
        <v>47</v>
      </c>
      <c r="AB30" s="10">
        <v>0.87770445041448863</v>
      </c>
      <c r="AC30" s="10">
        <v>0.93913488800945599</v>
      </c>
      <c r="AD30" s="10">
        <v>0.92862943679483778</v>
      </c>
    </row>
    <row r="31" spans="2:32" x14ac:dyDescent="0.2">
      <c r="B31" t="s">
        <v>55</v>
      </c>
      <c r="C31" s="2">
        <v>3001000</v>
      </c>
      <c r="D31" s="2">
        <v>1587000</v>
      </c>
      <c r="E31" s="2">
        <v>1223000</v>
      </c>
      <c r="F31" s="2">
        <v>1918000</v>
      </c>
      <c r="G31" s="2">
        <v>1589000</v>
      </c>
      <c r="I31" s="10">
        <f t="shared" si="3"/>
        <v>0.52882372542485834</v>
      </c>
      <c r="J31" s="10">
        <f t="shared" si="4"/>
        <v>1.5682747342600163</v>
      </c>
      <c r="K31" s="10">
        <f t="shared" si="5"/>
        <v>1.2992641046606705</v>
      </c>
      <c r="L31" s="10">
        <f t="shared" si="0"/>
        <v>0.37220742933075779</v>
      </c>
      <c r="M31" s="10">
        <f t="shared" si="1"/>
        <v>1.1946231755465502</v>
      </c>
      <c r="N31" s="10">
        <f t="shared" si="2"/>
        <v>0</v>
      </c>
      <c r="P31">
        <v>172</v>
      </c>
      <c r="Q31" t="s">
        <v>49</v>
      </c>
      <c r="R31" s="10">
        <v>0.95272796207816146</v>
      </c>
      <c r="S31" s="10">
        <v>0.93672381381489389</v>
      </c>
      <c r="T31" s="12">
        <v>0.82492965927438899</v>
      </c>
      <c r="Z31">
        <v>172</v>
      </c>
      <c r="AA31" t="s">
        <v>49</v>
      </c>
      <c r="AB31" s="10">
        <v>0.95272796207816146</v>
      </c>
      <c r="AC31" s="10">
        <v>0.93672381381489389</v>
      </c>
      <c r="AD31" s="12">
        <v>0.82492965927438899</v>
      </c>
    </row>
    <row r="32" spans="2:32" x14ac:dyDescent="0.2">
      <c r="B32" t="s">
        <v>56</v>
      </c>
      <c r="C32" s="2">
        <v>2839000</v>
      </c>
      <c r="D32" s="2">
        <v>1385000</v>
      </c>
      <c r="E32" s="2">
        <v>1220000</v>
      </c>
      <c r="F32" s="2">
        <v>1624000</v>
      </c>
      <c r="G32" s="2">
        <v>1318000</v>
      </c>
      <c r="I32" s="10">
        <f t="shared" si="3"/>
        <v>0.48784783374427615</v>
      </c>
      <c r="J32" s="10">
        <f t="shared" si="4"/>
        <v>1.3311475409836067</v>
      </c>
      <c r="K32" s="10">
        <f t="shared" si="5"/>
        <v>1.0803278688524589</v>
      </c>
      <c r="L32" s="10">
        <f t="shared" si="0"/>
        <v>0.34336694700422837</v>
      </c>
      <c r="M32" s="10">
        <f t="shared" si="1"/>
        <v>1.0139930637096926</v>
      </c>
      <c r="N32" s="12">
        <f t="shared" si="2"/>
        <v>0</v>
      </c>
      <c r="P32">
        <v>173</v>
      </c>
      <c r="Q32" t="s">
        <v>50</v>
      </c>
      <c r="R32" s="10">
        <v>0.87263371877719142</v>
      </c>
      <c r="S32" s="11">
        <v>0.82626719980531182</v>
      </c>
      <c r="T32" s="12">
        <v>0.84213603741945919</v>
      </c>
      <c r="Z32">
        <v>173</v>
      </c>
      <c r="AA32" t="s">
        <v>50</v>
      </c>
      <c r="AB32" s="10">
        <v>0.87263371877719142</v>
      </c>
      <c r="AC32" s="11">
        <v>0.82626719980531182</v>
      </c>
      <c r="AD32" s="12">
        <v>0.84213603741945919</v>
      </c>
    </row>
    <row r="33" spans="2:32" x14ac:dyDescent="0.2">
      <c r="B33" t="s">
        <v>57</v>
      </c>
      <c r="C33" s="2">
        <v>6678000</v>
      </c>
      <c r="D33" s="2">
        <v>2919000</v>
      </c>
      <c r="E33" s="2">
        <v>2099000</v>
      </c>
      <c r="F33" s="2">
        <v>3263000</v>
      </c>
      <c r="G33" s="2">
        <v>3024000</v>
      </c>
      <c r="I33" s="10">
        <f t="shared" si="3"/>
        <v>0.43710691823899372</v>
      </c>
      <c r="J33" s="10">
        <f t="shared" si="4"/>
        <v>1.5545497856121964</v>
      </c>
      <c r="K33" s="10">
        <f t="shared" si="5"/>
        <v>1.4406860409718913</v>
      </c>
      <c r="L33" s="12">
        <f t="shared" si="0"/>
        <v>0.30765344775277709</v>
      </c>
      <c r="M33" s="10">
        <f t="shared" si="1"/>
        <v>1.1841682843341323</v>
      </c>
      <c r="N33" s="10">
        <f t="shared" si="2"/>
        <v>0</v>
      </c>
      <c r="P33">
        <v>174</v>
      </c>
      <c r="Q33" t="s">
        <v>52</v>
      </c>
      <c r="R33" s="10">
        <v>1.0372409735149857</v>
      </c>
      <c r="S33" s="11">
        <v>0.78912152047617801</v>
      </c>
      <c r="T33" s="11">
        <v>0.72318905249127874</v>
      </c>
      <c r="Z33">
        <v>174</v>
      </c>
      <c r="AA33" t="s">
        <v>52</v>
      </c>
      <c r="AB33" s="10">
        <v>1.0372409735149857</v>
      </c>
      <c r="AC33" s="11">
        <v>0.78912152047617801</v>
      </c>
      <c r="AD33" s="11">
        <v>0.72318905249127874</v>
      </c>
    </row>
    <row r="34" spans="2:32" x14ac:dyDescent="0.2">
      <c r="B34" t="s">
        <v>59</v>
      </c>
      <c r="C34" s="2">
        <v>2257000</v>
      </c>
      <c r="D34" s="2">
        <v>1109000</v>
      </c>
      <c r="E34" s="2">
        <v>810700</v>
      </c>
      <c r="F34" s="2">
        <v>1126000</v>
      </c>
      <c r="G34" s="2">
        <v>1179000</v>
      </c>
      <c r="I34" s="10">
        <f t="shared" si="3"/>
        <v>0.49136021267168806</v>
      </c>
      <c r="J34" s="10">
        <f t="shared" si="4"/>
        <v>1.388923152830887</v>
      </c>
      <c r="K34" s="10">
        <f t="shared" si="5"/>
        <v>1.454298754163069</v>
      </c>
      <c r="L34" s="10">
        <f t="shared" si="0"/>
        <v>0.34583910070791707</v>
      </c>
      <c r="M34" s="10">
        <f t="shared" si="1"/>
        <v>1.058003263827282</v>
      </c>
      <c r="N34" s="10">
        <f t="shared" si="2"/>
        <v>0</v>
      </c>
      <c r="P34">
        <v>175</v>
      </c>
      <c r="Q34" t="s">
        <v>53</v>
      </c>
      <c r="R34" s="10">
        <v>0.91370262431690685</v>
      </c>
      <c r="S34" s="10">
        <v>0.9147382463376339</v>
      </c>
      <c r="T34" s="10">
        <v>0.91574225530112319</v>
      </c>
      <c r="Z34">
        <v>175</v>
      </c>
      <c r="AA34" t="s">
        <v>53</v>
      </c>
      <c r="AB34" s="10">
        <v>0.91370262431690685</v>
      </c>
      <c r="AC34" s="10">
        <v>0.9147382463376339</v>
      </c>
      <c r="AD34" s="10">
        <v>0.91574225530112319</v>
      </c>
    </row>
    <row r="35" spans="2:32" x14ac:dyDescent="0.2">
      <c r="B35" t="s">
        <v>61</v>
      </c>
      <c r="C35" s="2">
        <v>6678000</v>
      </c>
      <c r="D35" s="2">
        <v>2919000</v>
      </c>
      <c r="E35" s="2">
        <v>2099000</v>
      </c>
      <c r="F35" s="2">
        <v>3263000</v>
      </c>
      <c r="G35" s="2">
        <v>3024000</v>
      </c>
      <c r="I35" s="10">
        <f t="shared" si="3"/>
        <v>0.43710691823899372</v>
      </c>
      <c r="J35" s="10">
        <f t="shared" si="4"/>
        <v>1.5545497856121964</v>
      </c>
      <c r="K35" s="10">
        <f t="shared" si="5"/>
        <v>1.4406860409718913</v>
      </c>
      <c r="L35" s="12">
        <f t="shared" si="0"/>
        <v>0.30765344775277709</v>
      </c>
      <c r="M35" s="10">
        <f t="shared" si="1"/>
        <v>1.1841682843341323</v>
      </c>
      <c r="N35" s="10">
        <f t="shared" si="2"/>
        <v>0</v>
      </c>
      <c r="P35">
        <v>176</v>
      </c>
      <c r="Q35" t="s">
        <v>55</v>
      </c>
      <c r="R35" s="10">
        <v>0.97791635715338698</v>
      </c>
      <c r="S35" s="10">
        <v>1.1038148994815484</v>
      </c>
      <c r="T35" s="10">
        <v>0.98970606149294504</v>
      </c>
      <c r="Z35">
        <v>176</v>
      </c>
      <c r="AA35" t="s">
        <v>55</v>
      </c>
      <c r="AB35" s="10">
        <v>0.97791635715338698</v>
      </c>
      <c r="AC35" s="10">
        <v>1.1038148994815484</v>
      </c>
      <c r="AD35" s="10">
        <v>0.98970606149294504</v>
      </c>
    </row>
    <row r="36" spans="2:32" x14ac:dyDescent="0.2">
      <c r="B36" t="s">
        <v>62</v>
      </c>
      <c r="C36" s="2">
        <v>4040000</v>
      </c>
      <c r="D36" s="2">
        <v>1534000</v>
      </c>
      <c r="E36" s="2">
        <v>1607000</v>
      </c>
      <c r="F36" s="2">
        <v>2110000</v>
      </c>
      <c r="G36" s="2">
        <v>1678000</v>
      </c>
      <c r="I36" s="10">
        <f t="shared" si="3"/>
        <v>0.37970297029702971</v>
      </c>
      <c r="J36" s="10">
        <f t="shared" si="4"/>
        <v>1.3130056004978221</v>
      </c>
      <c r="K36" s="10">
        <f t="shared" si="5"/>
        <v>1.044181705040448</v>
      </c>
      <c r="L36" s="11">
        <f t="shared" si="0"/>
        <v>0.26725023800694081</v>
      </c>
      <c r="M36" s="10">
        <f t="shared" si="1"/>
        <v>1.0001735574202346</v>
      </c>
      <c r="N36" s="11">
        <f t="shared" si="2"/>
        <v>0</v>
      </c>
      <c r="P36">
        <v>177</v>
      </c>
      <c r="Q36" t="s">
        <v>56</v>
      </c>
      <c r="R36" s="10">
        <v>0.90214253537337219</v>
      </c>
      <c r="S36" s="10">
        <v>0.93691523369419849</v>
      </c>
      <c r="T36" s="12">
        <v>0.82293279431611732</v>
      </c>
      <c r="Z36">
        <v>177</v>
      </c>
      <c r="AA36" t="s">
        <v>56</v>
      </c>
      <c r="AB36" s="10">
        <v>0.90214253537337219</v>
      </c>
      <c r="AC36" s="10">
        <v>0.93691523369419849</v>
      </c>
      <c r="AD36" s="12">
        <v>0.82293279431611732</v>
      </c>
    </row>
    <row r="37" spans="2:32" x14ac:dyDescent="0.2">
      <c r="B37" t="s">
        <v>63</v>
      </c>
      <c r="C37" s="2">
        <v>3944000</v>
      </c>
      <c r="D37" s="2">
        <v>1720000</v>
      </c>
      <c r="E37" s="2">
        <v>1508000</v>
      </c>
      <c r="F37" s="2">
        <v>2179000</v>
      </c>
      <c r="G37" s="2">
        <v>1859000</v>
      </c>
      <c r="I37" s="10">
        <f t="shared" si="3"/>
        <v>0.43610547667342797</v>
      </c>
      <c r="J37" s="10">
        <f t="shared" si="4"/>
        <v>1.4449602122015914</v>
      </c>
      <c r="K37" s="10">
        <f t="shared" si="5"/>
        <v>1.2327586206896552</v>
      </c>
      <c r="L37" s="12">
        <f t="shared" si="0"/>
        <v>0.30694859285912657</v>
      </c>
      <c r="M37" s="10">
        <f t="shared" si="1"/>
        <v>1.1006891327960941</v>
      </c>
      <c r="N37" s="10">
        <f t="shared" si="2"/>
        <v>0</v>
      </c>
      <c r="P37">
        <v>178</v>
      </c>
      <c r="Q37" t="s">
        <v>57</v>
      </c>
      <c r="R37" s="12">
        <v>0.80831094487563404</v>
      </c>
      <c r="S37" s="10">
        <v>1.094154728032551</v>
      </c>
      <c r="T37" s="10">
        <v>1.0974333103973082</v>
      </c>
      <c r="Z37">
        <v>178</v>
      </c>
      <c r="AA37" t="s">
        <v>57</v>
      </c>
      <c r="AB37" s="12">
        <v>0.80831094487563404</v>
      </c>
      <c r="AC37" s="10">
        <v>1.094154728032551</v>
      </c>
      <c r="AD37" s="10">
        <v>1.0974333103973082</v>
      </c>
    </row>
    <row r="38" spans="2:32" x14ac:dyDescent="0.2">
      <c r="B38" t="s">
        <v>64</v>
      </c>
      <c r="C38" s="2">
        <v>3945000</v>
      </c>
      <c r="D38" s="2">
        <v>2014000</v>
      </c>
      <c r="E38" s="2">
        <v>1653000</v>
      </c>
      <c r="F38" s="2">
        <v>2217000</v>
      </c>
      <c r="G38" s="2">
        <v>1920000</v>
      </c>
      <c r="I38" s="10">
        <f t="shared" si="3"/>
        <v>0.5105196451204056</v>
      </c>
      <c r="J38" s="10">
        <f t="shared" si="4"/>
        <v>1.3411978221415608</v>
      </c>
      <c r="K38" s="10">
        <f t="shared" si="5"/>
        <v>1.1615245009074411</v>
      </c>
      <c r="L38" s="10">
        <f t="shared" si="0"/>
        <v>0.35932428065789784</v>
      </c>
      <c r="M38" s="10">
        <f t="shared" si="1"/>
        <v>1.021648800634968</v>
      </c>
      <c r="N38" s="10">
        <f t="shared" si="2"/>
        <v>0</v>
      </c>
      <c r="P38">
        <v>179</v>
      </c>
      <c r="Q38" t="s">
        <v>59</v>
      </c>
      <c r="R38" s="10">
        <v>0.90863772959499567</v>
      </c>
      <c r="S38" s="10">
        <v>0.97758003546044125</v>
      </c>
      <c r="T38" s="10">
        <v>1.1078027069736818</v>
      </c>
      <c r="Z38">
        <v>179</v>
      </c>
      <c r="AA38" t="s">
        <v>59</v>
      </c>
      <c r="AB38" s="10">
        <v>0.90863772959499567</v>
      </c>
      <c r="AC38" s="10">
        <v>0.97758003546044125</v>
      </c>
      <c r="AD38" s="10">
        <v>1.1078027069736818</v>
      </c>
    </row>
    <row r="39" spans="2:32" x14ac:dyDescent="0.2">
      <c r="B39" t="s">
        <v>65</v>
      </c>
      <c r="C39" s="2">
        <v>3463000</v>
      </c>
      <c r="D39" s="2">
        <v>1604000</v>
      </c>
      <c r="E39" s="2">
        <v>1551000</v>
      </c>
      <c r="F39" s="2">
        <v>1988000</v>
      </c>
      <c r="G39" s="2">
        <v>1656000</v>
      </c>
      <c r="I39" s="10">
        <f t="shared" si="3"/>
        <v>0.46318221195495235</v>
      </c>
      <c r="J39" s="10">
        <f t="shared" si="4"/>
        <v>1.2817537072856222</v>
      </c>
      <c r="K39" s="10">
        <f t="shared" si="5"/>
        <v>1.067698259187621</v>
      </c>
      <c r="L39" s="10">
        <f t="shared" si="0"/>
        <v>0.3260062893074257</v>
      </c>
      <c r="M39" s="12">
        <f t="shared" si="1"/>
        <v>0.97636762909950825</v>
      </c>
      <c r="N39" s="12">
        <f t="shared" si="2"/>
        <v>0</v>
      </c>
      <c r="P39">
        <v>180</v>
      </c>
      <c r="Q39" t="s">
        <v>61</v>
      </c>
      <c r="R39" s="12">
        <v>0.80831094487563404</v>
      </c>
      <c r="S39" s="10">
        <v>1.094154728032551</v>
      </c>
      <c r="T39" s="10">
        <v>1.0974333103973082</v>
      </c>
      <c r="Z39">
        <v>180</v>
      </c>
      <c r="AA39" t="s">
        <v>61</v>
      </c>
      <c r="AB39" s="12">
        <v>0.80831094487563404</v>
      </c>
      <c r="AC39" s="10">
        <v>1.094154728032551</v>
      </c>
      <c r="AD39" s="10">
        <v>1.0974333103973082</v>
      </c>
    </row>
    <row r="40" spans="2:32" x14ac:dyDescent="0.2">
      <c r="B40" t="s">
        <v>66</v>
      </c>
      <c r="C40" s="2">
        <v>9106000</v>
      </c>
      <c r="D40" s="2">
        <v>4181000</v>
      </c>
      <c r="E40" s="2">
        <v>3180000</v>
      </c>
      <c r="F40" s="2">
        <v>4449000</v>
      </c>
      <c r="G40" s="2">
        <v>4313000</v>
      </c>
      <c r="I40" s="10">
        <f t="shared" si="3"/>
        <v>0.45914781462771798</v>
      </c>
      <c r="J40" s="10">
        <f t="shared" si="4"/>
        <v>1.399056603773585</v>
      </c>
      <c r="K40" s="10">
        <f t="shared" si="5"/>
        <v>1.3562893081761007</v>
      </c>
      <c r="L40" s="10">
        <f t="shared" si="0"/>
        <v>0.32316671803655961</v>
      </c>
      <c r="M40" s="10">
        <f t="shared" si="1"/>
        <v>1.0657223548002825</v>
      </c>
      <c r="N40" s="10">
        <f t="shared" si="2"/>
        <v>0</v>
      </c>
      <c r="P40">
        <v>181</v>
      </c>
      <c r="Q40" t="s">
        <v>62</v>
      </c>
      <c r="R40" s="11">
        <v>0.70215787919665362</v>
      </c>
      <c r="S40" s="10">
        <v>0.9241462055537526</v>
      </c>
      <c r="T40" s="11">
        <v>0.79539868689628124</v>
      </c>
      <c r="Z40">
        <v>181</v>
      </c>
      <c r="AA40" t="s">
        <v>62</v>
      </c>
      <c r="AB40" s="11">
        <v>0.70215787919665362</v>
      </c>
      <c r="AC40" s="10">
        <v>0.9241462055537526</v>
      </c>
      <c r="AD40" s="11">
        <v>0.79539868689628124</v>
      </c>
    </row>
    <row r="41" spans="2:32" x14ac:dyDescent="0.2">
      <c r="B41" t="s">
        <v>70</v>
      </c>
      <c r="C41" s="2">
        <v>4722000</v>
      </c>
      <c r="D41" s="2">
        <v>2573000</v>
      </c>
      <c r="E41" s="2">
        <v>2104000</v>
      </c>
      <c r="F41" s="2">
        <v>2711000</v>
      </c>
      <c r="G41" s="2">
        <v>2496000</v>
      </c>
      <c r="I41" s="10">
        <f t="shared" si="3"/>
        <v>0.5448962304108429</v>
      </c>
      <c r="J41" s="10">
        <f t="shared" si="4"/>
        <v>1.2884980988593155</v>
      </c>
      <c r="K41" s="10">
        <f t="shared" si="5"/>
        <v>1.1863117870722433</v>
      </c>
      <c r="L41" s="10">
        <f t="shared" si="0"/>
        <v>0.38351990544731801</v>
      </c>
      <c r="M41" s="10">
        <f t="shared" si="1"/>
        <v>0.98150512593146266</v>
      </c>
      <c r="N41" s="10">
        <f t="shared" si="2"/>
        <v>0</v>
      </c>
      <c r="P41">
        <v>182</v>
      </c>
      <c r="Q41" t="s">
        <v>63</v>
      </c>
      <c r="R41" s="12">
        <v>0.80645904973436888</v>
      </c>
      <c r="S41" s="10">
        <v>1.0170211739964781</v>
      </c>
      <c r="T41" s="10">
        <v>0.93904593752544252</v>
      </c>
      <c r="Z41">
        <v>182</v>
      </c>
      <c r="AA41" t="s">
        <v>63</v>
      </c>
      <c r="AB41" s="12">
        <v>0.80645904973436888</v>
      </c>
      <c r="AC41" s="10">
        <v>1.0170211739964781</v>
      </c>
      <c r="AD41" s="10">
        <v>0.93904593752544252</v>
      </c>
    </row>
    <row r="42" spans="2:32" x14ac:dyDescent="0.2">
      <c r="B42" t="s">
        <v>71</v>
      </c>
      <c r="C42" s="2">
        <v>9379000</v>
      </c>
      <c r="D42" s="2">
        <v>4063000</v>
      </c>
      <c r="E42" s="2">
        <v>3674000</v>
      </c>
      <c r="F42" s="2">
        <v>4391000</v>
      </c>
      <c r="G42" s="2">
        <v>4070000</v>
      </c>
      <c r="I42" s="10">
        <f t="shared" si="3"/>
        <v>0.43320183388420941</v>
      </c>
      <c r="J42" s="10">
        <f t="shared" si="4"/>
        <v>1.1951551442569406</v>
      </c>
      <c r="K42" s="10">
        <f t="shared" si="5"/>
        <v>1.1077844311377245</v>
      </c>
      <c r="L42" s="12">
        <f t="shared" si="0"/>
        <v>0.30490489215828992</v>
      </c>
      <c r="M42" s="11">
        <f t="shared" si="1"/>
        <v>0.91040173160521154</v>
      </c>
      <c r="N42" s="11">
        <f t="shared" si="2"/>
        <v>0</v>
      </c>
      <c r="P42">
        <v>183</v>
      </c>
      <c r="Q42" t="s">
        <v>64</v>
      </c>
      <c r="R42" s="10">
        <v>0.94406791452159566</v>
      </c>
      <c r="S42" s="10">
        <v>0.94398902621522829</v>
      </c>
      <c r="T42" s="10">
        <v>0.88478380569198856</v>
      </c>
      <c r="Z42">
        <v>183</v>
      </c>
      <c r="AA42" t="s">
        <v>64</v>
      </c>
      <c r="AB42" s="10">
        <v>0.94406791452159566</v>
      </c>
      <c r="AC42" s="10">
        <v>0.94398902621522829</v>
      </c>
      <c r="AD42" s="10">
        <v>0.88478380569198856</v>
      </c>
    </row>
    <row r="43" spans="2:32" x14ac:dyDescent="0.2">
      <c r="B43" t="s">
        <v>72</v>
      </c>
      <c r="C43" s="2">
        <v>8043000</v>
      </c>
      <c r="D43" s="2">
        <v>3543000</v>
      </c>
      <c r="E43" s="2">
        <v>2634000</v>
      </c>
      <c r="F43" s="2">
        <v>3615000</v>
      </c>
      <c r="G43" s="2">
        <v>3461000</v>
      </c>
      <c r="I43" s="10">
        <f t="shared" si="3"/>
        <v>0.44050727340544571</v>
      </c>
      <c r="J43" s="10">
        <f t="shared" si="4"/>
        <v>1.3724373576309794</v>
      </c>
      <c r="K43" s="10">
        <f t="shared" si="5"/>
        <v>1.3139711465451784</v>
      </c>
      <c r="L43" s="12">
        <f t="shared" si="0"/>
        <v>0.31004675462322778</v>
      </c>
      <c r="M43" s="10">
        <f t="shared" si="1"/>
        <v>1.0454453155399774</v>
      </c>
      <c r="N43" s="10">
        <f t="shared" si="2"/>
        <v>0</v>
      </c>
      <c r="P43">
        <v>184</v>
      </c>
      <c r="Q43" t="s">
        <v>65</v>
      </c>
      <c r="R43" s="10">
        <v>0.8565301434789655</v>
      </c>
      <c r="S43" s="12">
        <v>0.90214986485461512</v>
      </c>
      <c r="T43" s="12">
        <v>0.81331227051749788</v>
      </c>
      <c r="Z43">
        <v>184</v>
      </c>
      <c r="AA43" t="s">
        <v>65</v>
      </c>
      <c r="AB43" s="10">
        <v>0.8565301434789655</v>
      </c>
      <c r="AC43" s="12">
        <v>0.90214986485461512</v>
      </c>
      <c r="AD43" s="12">
        <v>0.81331227051749788</v>
      </c>
    </row>
    <row r="44" spans="2:32" x14ac:dyDescent="0.2">
      <c r="B44" t="s">
        <v>74</v>
      </c>
      <c r="C44" s="2">
        <v>4236000</v>
      </c>
      <c r="D44" s="2">
        <v>1892000</v>
      </c>
      <c r="E44" s="2">
        <v>1464000</v>
      </c>
      <c r="F44" s="2">
        <v>2360000</v>
      </c>
      <c r="G44" s="2">
        <v>2257000</v>
      </c>
      <c r="I44" s="10">
        <f t="shared" si="3"/>
        <v>0.44664778092540131</v>
      </c>
      <c r="J44" s="10">
        <f t="shared" si="4"/>
        <v>1.6120218579234973</v>
      </c>
      <c r="K44" s="10">
        <f t="shared" si="5"/>
        <v>1.5416666666666667</v>
      </c>
      <c r="L44" s="12">
        <f t="shared" si="0"/>
        <v>0.31436869104344539</v>
      </c>
      <c r="M44" s="10">
        <f t="shared" si="1"/>
        <v>1.2279472651656784</v>
      </c>
      <c r="N44" s="10">
        <f t="shared" si="2"/>
        <v>0</v>
      </c>
      <c r="P44">
        <v>185</v>
      </c>
      <c r="Q44" t="s">
        <v>66</v>
      </c>
      <c r="R44" s="10">
        <v>0.84906961750806897</v>
      </c>
      <c r="S44" s="10">
        <v>0.98471236622453617</v>
      </c>
      <c r="T44" s="10">
        <v>1.0331446428980937</v>
      </c>
      <c r="Z44">
        <v>185</v>
      </c>
      <c r="AA44" t="s">
        <v>66</v>
      </c>
      <c r="AB44" s="10">
        <v>0.84906961750806897</v>
      </c>
      <c r="AC44" s="10">
        <v>0.98471236622453617</v>
      </c>
      <c r="AD44" s="10">
        <v>1.0331446428980937</v>
      </c>
    </row>
    <row r="45" spans="2:32" x14ac:dyDescent="0.2">
      <c r="B45" t="s">
        <v>76</v>
      </c>
      <c r="C45" s="2">
        <v>4801000</v>
      </c>
      <c r="D45" s="2">
        <v>2204000</v>
      </c>
      <c r="E45" s="2">
        <v>1764000</v>
      </c>
      <c r="F45" s="2">
        <v>2395000</v>
      </c>
      <c r="G45" s="2">
        <v>2123000</v>
      </c>
      <c r="I45" s="10">
        <f t="shared" si="3"/>
        <v>0.45907102686940221</v>
      </c>
      <c r="J45" s="10">
        <f t="shared" si="4"/>
        <v>1.3577097505668934</v>
      </c>
      <c r="K45" s="10">
        <f t="shared" si="5"/>
        <v>1.2035147392290249</v>
      </c>
      <c r="L45" s="10">
        <f t="shared" si="0"/>
        <v>0.32311267172064628</v>
      </c>
      <c r="M45" s="10">
        <f t="shared" si="1"/>
        <v>1.0342266557383823</v>
      </c>
      <c r="N45" s="10">
        <f t="shared" si="2"/>
        <v>0</v>
      </c>
      <c r="P45">
        <v>186</v>
      </c>
      <c r="V45" t="s">
        <v>315</v>
      </c>
      <c r="Z45">
        <v>186</v>
      </c>
      <c r="AF45" t="s">
        <v>315</v>
      </c>
    </row>
    <row r="46" spans="2:32" x14ac:dyDescent="0.2">
      <c r="B46" t="s">
        <v>77</v>
      </c>
      <c r="C46" s="2">
        <v>4193000</v>
      </c>
      <c r="D46" s="2">
        <v>1745000</v>
      </c>
      <c r="E46" s="2">
        <v>1392000</v>
      </c>
      <c r="F46" s="2">
        <v>2224000</v>
      </c>
      <c r="G46" s="2">
        <v>1800000</v>
      </c>
      <c r="I46" s="10">
        <f t="shared" si="3"/>
        <v>0.41616980682089194</v>
      </c>
      <c r="J46" s="10">
        <f t="shared" si="4"/>
        <v>1.5977011494252873</v>
      </c>
      <c r="K46" s="10">
        <f t="shared" si="5"/>
        <v>1.2931034482758621</v>
      </c>
      <c r="L46" s="11">
        <f t="shared" si="0"/>
        <v>0.29291706577165011</v>
      </c>
      <c r="M46" s="10">
        <f t="shared" si="1"/>
        <v>1.217038557725282</v>
      </c>
      <c r="N46" s="10">
        <f t="shared" si="2"/>
        <v>0</v>
      </c>
      <c r="P46">
        <v>187</v>
      </c>
      <c r="Q46" t="s">
        <v>70</v>
      </c>
      <c r="R46" s="10">
        <v>1.0076381051963594</v>
      </c>
      <c r="S46" s="10">
        <v>0.9068968391852914</v>
      </c>
      <c r="T46" s="10">
        <v>0.90366536124121388</v>
      </c>
      <c r="V46" t="s">
        <v>439</v>
      </c>
      <c r="Z46">
        <v>187</v>
      </c>
      <c r="AA46" t="s">
        <v>70</v>
      </c>
      <c r="AB46" s="10">
        <v>1.0076381051963594</v>
      </c>
      <c r="AC46" s="10">
        <v>0.9068968391852914</v>
      </c>
      <c r="AD46" s="10">
        <v>0.90366536124121388</v>
      </c>
      <c r="AF46" t="s">
        <v>439</v>
      </c>
    </row>
    <row r="47" spans="2:32" x14ac:dyDescent="0.2">
      <c r="B47" t="s">
        <v>78</v>
      </c>
      <c r="C47" s="2">
        <v>4303000</v>
      </c>
      <c r="D47" s="2">
        <v>2437000</v>
      </c>
      <c r="E47" s="2">
        <v>1855000</v>
      </c>
      <c r="F47" s="2">
        <v>2594000</v>
      </c>
      <c r="G47" s="2">
        <v>2232000</v>
      </c>
      <c r="I47" s="10">
        <f>D47/C47</f>
        <v>0.56634905879618869</v>
      </c>
      <c r="J47" s="10">
        <f t="shared" si="4"/>
        <v>1.3983827493261456</v>
      </c>
      <c r="K47" s="10">
        <f t="shared" si="5"/>
        <v>1.2032345013477088</v>
      </c>
      <c r="L47" s="10">
        <f t="shared" si="0"/>
        <v>0.39861926979366685</v>
      </c>
      <c r="M47" s="10">
        <f t="shared" si="1"/>
        <v>1.0652090505161094</v>
      </c>
      <c r="N47" s="10">
        <f t="shared" si="2"/>
        <v>0</v>
      </c>
      <c r="P47">
        <v>188</v>
      </c>
      <c r="Q47" t="s">
        <v>71</v>
      </c>
      <c r="R47" s="12">
        <v>0.80108954824949119</v>
      </c>
      <c r="S47" s="11">
        <v>0.84119830958400499</v>
      </c>
      <c r="T47" s="11">
        <v>0.84384765375386273</v>
      </c>
      <c r="Z47">
        <v>188</v>
      </c>
      <c r="AA47" t="s">
        <v>71</v>
      </c>
      <c r="AB47" s="12">
        <v>0.80108954824949119</v>
      </c>
      <c r="AC47" s="11">
        <v>0.84119830958400499</v>
      </c>
      <c r="AD47" s="11">
        <v>0.84384765375386273</v>
      </c>
    </row>
    <row r="48" spans="2:32" x14ac:dyDescent="0.2">
      <c r="B48" t="s">
        <v>80</v>
      </c>
      <c r="C48" s="2">
        <v>6903000</v>
      </c>
      <c r="D48" s="2">
        <v>3406000</v>
      </c>
      <c r="E48" s="2">
        <v>2698000</v>
      </c>
      <c r="F48" s="2">
        <v>3746000</v>
      </c>
      <c r="G48" s="2">
        <v>3413000</v>
      </c>
      <c r="I48" s="10">
        <f t="shared" si="3"/>
        <v>0.49340866290018831</v>
      </c>
      <c r="J48" s="10">
        <f t="shared" si="4"/>
        <v>1.3884358784284656</v>
      </c>
      <c r="K48" s="10">
        <f t="shared" si="5"/>
        <v>1.265011119347665</v>
      </c>
      <c r="L48" s="10">
        <f t="shared" si="0"/>
        <v>0.34728088245295796</v>
      </c>
      <c r="M48" s="10">
        <f t="shared" si="1"/>
        <v>1.0576320856903991</v>
      </c>
      <c r="N48" s="10">
        <f t="shared" si="2"/>
        <v>0</v>
      </c>
      <c r="P48">
        <v>189</v>
      </c>
      <c r="Q48" t="s">
        <v>72</v>
      </c>
      <c r="R48" s="12">
        <v>0.81459898146993193</v>
      </c>
      <c r="S48" s="10">
        <v>0.96597666905152846</v>
      </c>
      <c r="T48" s="10">
        <v>1.0009090559014835</v>
      </c>
      <c r="Z48">
        <v>189</v>
      </c>
      <c r="AA48" t="s">
        <v>72</v>
      </c>
      <c r="AB48" s="12">
        <v>0.81459898146993193</v>
      </c>
      <c r="AC48" s="10">
        <v>0.96597666905152846</v>
      </c>
      <c r="AD48" s="10">
        <v>1.0009090559014835</v>
      </c>
    </row>
    <row r="49" spans="2:32" x14ac:dyDescent="0.2">
      <c r="B49" t="s">
        <v>81</v>
      </c>
      <c r="C49" s="2">
        <v>4650000</v>
      </c>
      <c r="D49" s="2">
        <v>2140000</v>
      </c>
      <c r="E49" s="2">
        <v>2045000</v>
      </c>
      <c r="F49" s="2">
        <v>2296000</v>
      </c>
      <c r="G49" s="2">
        <v>1903000</v>
      </c>
      <c r="I49" s="10">
        <f t="shared" si="3"/>
        <v>0.46021505376344085</v>
      </c>
      <c r="J49" s="10">
        <f t="shared" si="4"/>
        <v>1.1227383863080684</v>
      </c>
      <c r="K49" s="10">
        <f t="shared" si="5"/>
        <v>0.93056234718826403</v>
      </c>
      <c r="L49" s="10">
        <f t="shared" si="0"/>
        <v>0.32391788390921306</v>
      </c>
      <c r="M49" s="11">
        <f t="shared" si="1"/>
        <v>0.8552387327672003</v>
      </c>
      <c r="N49" s="11">
        <f t="shared" si="2"/>
        <v>0</v>
      </c>
      <c r="P49">
        <v>190</v>
      </c>
      <c r="Q49" t="s">
        <v>74</v>
      </c>
      <c r="R49" s="12">
        <v>0.825954188235974</v>
      </c>
      <c r="S49" s="10">
        <v>1.1346058864523338</v>
      </c>
      <c r="T49" s="10">
        <v>1.1743546514741257</v>
      </c>
      <c r="Z49">
        <v>190</v>
      </c>
      <c r="AA49" t="s">
        <v>74</v>
      </c>
      <c r="AB49" s="12">
        <v>0.825954188235974</v>
      </c>
      <c r="AC49" s="10">
        <v>1.1346058864523338</v>
      </c>
      <c r="AD49" s="10">
        <v>1.1743546514741257</v>
      </c>
    </row>
    <row r="50" spans="2:32" x14ac:dyDescent="0.2">
      <c r="B50" t="s">
        <v>82</v>
      </c>
      <c r="C50" s="2">
        <v>5012000</v>
      </c>
      <c r="D50" s="2">
        <v>2344000</v>
      </c>
      <c r="E50" s="2">
        <v>1818000</v>
      </c>
      <c r="F50" s="2">
        <v>2574000</v>
      </c>
      <c r="G50" s="2">
        <v>2511000</v>
      </c>
      <c r="I50" s="10">
        <f t="shared" si="3"/>
        <v>0.46767757382282521</v>
      </c>
      <c r="J50" s="10">
        <f t="shared" si="4"/>
        <v>1.4158415841584158</v>
      </c>
      <c r="K50" s="10">
        <f t="shared" si="5"/>
        <v>1.3811881188118811</v>
      </c>
      <c r="L50" s="10">
        <f t="shared" si="0"/>
        <v>0.32917030598123925</v>
      </c>
      <c r="M50" s="10">
        <f t="shared" si="1"/>
        <v>1.0785082054747654</v>
      </c>
      <c r="N50" s="10">
        <f t="shared" si="2"/>
        <v>0</v>
      </c>
      <c r="P50">
        <v>191</v>
      </c>
      <c r="Q50" t="s">
        <v>76</v>
      </c>
      <c r="R50" s="10">
        <v>0.84892761933121752</v>
      </c>
      <c r="S50" s="10">
        <v>0.955610786240365</v>
      </c>
      <c r="T50" s="10">
        <v>0.91676959922028622</v>
      </c>
      <c r="Z50">
        <v>191</v>
      </c>
      <c r="AA50" t="s">
        <v>76</v>
      </c>
      <c r="AB50" s="10">
        <v>0.84892761933121752</v>
      </c>
      <c r="AC50" s="10">
        <v>0.955610786240365</v>
      </c>
      <c r="AD50" s="10">
        <v>0.91676959922028622</v>
      </c>
    </row>
    <row r="51" spans="2:32" x14ac:dyDescent="0.2">
      <c r="B51" t="s">
        <v>83</v>
      </c>
      <c r="C51" s="2">
        <v>3070000</v>
      </c>
      <c r="D51" s="2">
        <v>1557000</v>
      </c>
      <c r="E51" s="2">
        <v>1171000</v>
      </c>
      <c r="F51" s="2">
        <v>1562000</v>
      </c>
      <c r="G51" s="2">
        <v>1623000</v>
      </c>
      <c r="I51" s="10">
        <f t="shared" si="3"/>
        <v>0.50716612377850168</v>
      </c>
      <c r="J51" s="10">
        <f t="shared" si="4"/>
        <v>1.3339026473099915</v>
      </c>
      <c r="K51" s="10">
        <f t="shared" si="5"/>
        <v>1.38599487617421</v>
      </c>
      <c r="L51" s="10">
        <f t="shared" si="0"/>
        <v>0.35696393731877651</v>
      </c>
      <c r="M51" s="10">
        <f t="shared" si="1"/>
        <v>1.0160917482046303</v>
      </c>
      <c r="N51" s="10">
        <f t="shared" si="2"/>
        <v>0</v>
      </c>
      <c r="P51">
        <v>192</v>
      </c>
      <c r="Q51" t="s">
        <v>77</v>
      </c>
      <c r="R51" s="11">
        <v>0.76959342381347817</v>
      </c>
      <c r="S51" s="10">
        <v>1.1245263952342885</v>
      </c>
      <c r="T51" s="10">
        <v>0.98501322118053403</v>
      </c>
      <c r="Z51">
        <v>192</v>
      </c>
      <c r="AA51" t="s">
        <v>77</v>
      </c>
      <c r="AB51" s="11">
        <v>0.76959342381347817</v>
      </c>
      <c r="AC51" s="10">
        <v>1.1245263952342885</v>
      </c>
      <c r="AD51" s="10">
        <v>0.98501322118053403</v>
      </c>
    </row>
    <row r="52" spans="2:32" x14ac:dyDescent="0.2">
      <c r="B52" t="s">
        <v>84</v>
      </c>
      <c r="C52" s="2">
        <v>5961000</v>
      </c>
      <c r="D52" s="2">
        <v>2964000</v>
      </c>
      <c r="E52" s="2">
        <v>2538000</v>
      </c>
      <c r="F52" s="2">
        <v>3540000</v>
      </c>
      <c r="G52" s="2">
        <v>2969000</v>
      </c>
      <c r="I52" s="10">
        <f t="shared" si="3"/>
        <v>0.49723200805234019</v>
      </c>
      <c r="J52" s="10">
        <f t="shared" si="4"/>
        <v>1.3947990543735225</v>
      </c>
      <c r="K52" s="10">
        <f t="shared" si="5"/>
        <v>1.169818754925138</v>
      </c>
      <c r="L52" s="10">
        <f t="shared" si="0"/>
        <v>0.3499719067056678</v>
      </c>
      <c r="M52" s="10">
        <f t="shared" si="1"/>
        <v>1.0624791939731404</v>
      </c>
      <c r="N52" s="10">
        <f t="shared" si="2"/>
        <v>0</v>
      </c>
      <c r="P52">
        <v>193</v>
      </c>
      <c r="Q52" t="s">
        <v>78</v>
      </c>
      <c r="R52" s="10">
        <v>1.0473093052136799</v>
      </c>
      <c r="S52" s="10">
        <v>0.98423808033385862</v>
      </c>
      <c r="T52" s="10">
        <v>0.91655612981956658</v>
      </c>
      <c r="Z52">
        <v>193</v>
      </c>
      <c r="AA52" t="s">
        <v>78</v>
      </c>
      <c r="AB52" s="10">
        <v>1.0473093052136799</v>
      </c>
      <c r="AC52" s="10">
        <v>0.98423808033385862</v>
      </c>
      <c r="AD52" s="10">
        <v>0.91655612981956658</v>
      </c>
    </row>
    <row r="53" spans="2:32" x14ac:dyDescent="0.2">
      <c r="B53" t="s">
        <v>85</v>
      </c>
      <c r="C53" s="2">
        <v>5125000</v>
      </c>
      <c r="D53" s="2">
        <v>2676000</v>
      </c>
      <c r="E53" s="2">
        <v>2200000</v>
      </c>
      <c r="F53" s="2">
        <v>2876000</v>
      </c>
      <c r="G53" s="2">
        <v>2506000</v>
      </c>
      <c r="I53" s="10">
        <f t="shared" si="3"/>
        <v>0.52214634146341465</v>
      </c>
      <c r="J53" s="10">
        <f t="shared" si="4"/>
        <v>1.3072727272727274</v>
      </c>
      <c r="K53" s="10">
        <f t="shared" si="5"/>
        <v>1.1390909090909092</v>
      </c>
      <c r="L53" s="10">
        <f t="shared" si="0"/>
        <v>0.36750761765542755</v>
      </c>
      <c r="M53" s="10">
        <f t="shared" si="1"/>
        <v>0.99580657817383356</v>
      </c>
      <c r="N53" s="10">
        <f t="shared" si="2"/>
        <v>0</v>
      </c>
      <c r="P53">
        <v>194</v>
      </c>
      <c r="Q53" t="s">
        <v>80</v>
      </c>
      <c r="R53" s="10">
        <v>0.91242578389164364</v>
      </c>
      <c r="S53" s="10">
        <v>0.97723707211748945</v>
      </c>
      <c r="T53" s="10">
        <v>0.96361407059832682</v>
      </c>
      <c r="Z53">
        <v>194</v>
      </c>
      <c r="AA53" t="s">
        <v>80</v>
      </c>
      <c r="AB53" s="10">
        <v>0.91242578389164364</v>
      </c>
      <c r="AC53" s="10">
        <v>0.97723707211748945</v>
      </c>
      <c r="AD53" s="10">
        <v>0.96361407059832682</v>
      </c>
    </row>
    <row r="54" spans="2:32" x14ac:dyDescent="0.2">
      <c r="B54" t="s">
        <v>87</v>
      </c>
      <c r="C54" s="2">
        <v>4615000</v>
      </c>
      <c r="D54" s="2">
        <v>1695000</v>
      </c>
      <c r="E54" s="2">
        <v>1783000</v>
      </c>
      <c r="F54" s="2">
        <v>2094000</v>
      </c>
      <c r="G54" s="2">
        <v>1655000</v>
      </c>
      <c r="I54" s="10">
        <f t="shared" si="3"/>
        <v>0.36728060671722645</v>
      </c>
      <c r="J54" s="10">
        <f t="shared" si="4"/>
        <v>1.1744251261918115</v>
      </c>
      <c r="K54" s="10">
        <f t="shared" si="5"/>
        <v>0.92821088053841838</v>
      </c>
      <c r="L54" s="11">
        <f t="shared" si="0"/>
        <v>0.25850687837318781</v>
      </c>
      <c r="M54" s="11">
        <f t="shared" si="1"/>
        <v>0.89461077389282639</v>
      </c>
      <c r="N54" s="11">
        <f t="shared" si="2"/>
        <v>0</v>
      </c>
      <c r="P54">
        <v>195</v>
      </c>
      <c r="Q54" t="s">
        <v>81</v>
      </c>
      <c r="R54" s="10">
        <v>0.85104318744761576</v>
      </c>
      <c r="S54" s="11">
        <v>0.7902284797130732</v>
      </c>
      <c r="T54" s="11">
        <v>0.70884987302089819</v>
      </c>
      <c r="Z54">
        <v>195</v>
      </c>
      <c r="AA54" t="s">
        <v>81</v>
      </c>
      <c r="AB54" s="10">
        <v>0.85104318744761576</v>
      </c>
      <c r="AC54" s="11">
        <v>0.7902284797130732</v>
      </c>
      <c r="AD54" s="11">
        <v>0.70884987302089819</v>
      </c>
    </row>
    <row r="55" spans="2:32" x14ac:dyDescent="0.2">
      <c r="B55" t="s">
        <v>88</v>
      </c>
      <c r="C55" s="2">
        <v>4576000</v>
      </c>
      <c r="D55" s="2">
        <v>1946000</v>
      </c>
      <c r="E55" s="2">
        <v>1851000</v>
      </c>
      <c r="F55" s="2">
        <v>2245000</v>
      </c>
      <c r="G55" s="2">
        <v>1977000</v>
      </c>
      <c r="I55" s="10">
        <f t="shared" si="3"/>
        <v>0.42526223776223776</v>
      </c>
      <c r="J55" s="10">
        <f t="shared" si="4"/>
        <v>1.2128579146407348</v>
      </c>
      <c r="K55" s="10">
        <f t="shared" si="5"/>
        <v>1.0680713128038899</v>
      </c>
      <c r="L55" s="12">
        <f t="shared" si="0"/>
        <v>0.29931668474549028</v>
      </c>
      <c r="M55" s="11">
        <f t="shared" si="1"/>
        <v>0.92388670289873831</v>
      </c>
      <c r="N55" s="12">
        <f t="shared" si="2"/>
        <v>0</v>
      </c>
      <c r="P55">
        <v>196</v>
      </c>
      <c r="Q55" t="s">
        <v>82</v>
      </c>
      <c r="R55" s="10">
        <v>0.86484309861044084</v>
      </c>
      <c r="S55" s="10">
        <v>0.9965263112123216</v>
      </c>
      <c r="T55" s="10">
        <v>1.052111151494614</v>
      </c>
      <c r="Z55">
        <v>196</v>
      </c>
      <c r="AA55" t="s">
        <v>82</v>
      </c>
      <c r="AB55" s="10">
        <v>0.86484309861044084</v>
      </c>
      <c r="AC55" s="10">
        <v>0.9965263112123216</v>
      </c>
      <c r="AD55" s="10">
        <v>1.052111151494614</v>
      </c>
    </row>
    <row r="56" spans="2:32" x14ac:dyDescent="0.2">
      <c r="B56" t="s">
        <v>89</v>
      </c>
      <c r="C56" s="2">
        <v>4430000</v>
      </c>
      <c r="D56" s="2">
        <v>1883000</v>
      </c>
      <c r="E56" s="2">
        <v>1661000</v>
      </c>
      <c r="F56" s="2">
        <v>2306000</v>
      </c>
      <c r="G56" s="2">
        <v>2055000</v>
      </c>
      <c r="I56" s="10">
        <f t="shared" si="3"/>
        <v>0.42505643340857791</v>
      </c>
      <c r="J56" s="10">
        <f t="shared" si="4"/>
        <v>1.3883202889825406</v>
      </c>
      <c r="K56" s="10">
        <f t="shared" si="5"/>
        <v>1.2372065021071643</v>
      </c>
      <c r="L56" s="12">
        <f t="shared" si="0"/>
        <v>0.29917183135533787</v>
      </c>
      <c r="M56" s="10">
        <f t="shared" si="1"/>
        <v>1.0575440361746262</v>
      </c>
      <c r="N56" s="10">
        <f t="shared" si="2"/>
        <v>0</v>
      </c>
      <c r="P56">
        <v>197</v>
      </c>
      <c r="Q56" t="s">
        <v>83</v>
      </c>
      <c r="R56" s="10">
        <v>0.93786648441050124</v>
      </c>
      <c r="S56" s="10">
        <v>0.93885438845215252</v>
      </c>
      <c r="T56" s="10">
        <v>1.0557726679488573</v>
      </c>
      <c r="Z56">
        <v>197</v>
      </c>
      <c r="AA56" t="s">
        <v>83</v>
      </c>
      <c r="AB56" s="10">
        <v>0.93786648441050124</v>
      </c>
      <c r="AC56" s="10">
        <v>0.93885438845215252</v>
      </c>
      <c r="AD56" s="10">
        <v>1.0557726679488573</v>
      </c>
    </row>
    <row r="57" spans="2:32" x14ac:dyDescent="0.2">
      <c r="B57" t="s">
        <v>91</v>
      </c>
      <c r="C57" s="2">
        <v>4055000</v>
      </c>
      <c r="D57" s="2">
        <v>2078000</v>
      </c>
      <c r="E57" s="2">
        <v>1743000</v>
      </c>
      <c r="F57" s="2">
        <v>2203000</v>
      </c>
      <c r="G57" s="2">
        <v>1895000</v>
      </c>
      <c r="I57" s="10">
        <f t="shared" si="3"/>
        <v>0.51245376078914917</v>
      </c>
      <c r="J57" s="10">
        <f t="shared" si="4"/>
        <v>1.2639127940332759</v>
      </c>
      <c r="K57" s="10">
        <f t="shared" si="5"/>
        <v>1.087205966724039</v>
      </c>
      <c r="L57" s="10">
        <f t="shared" si="0"/>
        <v>0.36068558913647081</v>
      </c>
      <c r="M57" s="12">
        <f t="shared" si="1"/>
        <v>0.96277742836581803</v>
      </c>
      <c r="N57" s="12">
        <f t="shared" si="2"/>
        <v>0</v>
      </c>
      <c r="P57">
        <v>198</v>
      </c>
      <c r="Q57" t="s">
        <v>84</v>
      </c>
      <c r="R57" s="10">
        <v>0.91949602598475055</v>
      </c>
      <c r="S57" s="10">
        <v>0.98171573154031722</v>
      </c>
      <c r="T57" s="10">
        <v>0.89110190025600389</v>
      </c>
      <c r="Z57">
        <v>198</v>
      </c>
      <c r="AA57" t="s">
        <v>84</v>
      </c>
      <c r="AB57" s="10">
        <v>0.91949602598475055</v>
      </c>
      <c r="AC57" s="10">
        <v>0.98171573154031722</v>
      </c>
      <c r="AD57" s="10">
        <v>0.89110190025600389</v>
      </c>
    </row>
    <row r="58" spans="2:32" x14ac:dyDescent="0.2">
      <c r="B58" t="s">
        <v>92</v>
      </c>
      <c r="C58" s="2">
        <v>4265000</v>
      </c>
      <c r="D58" s="2">
        <v>2137000</v>
      </c>
      <c r="E58" s="2">
        <v>1776000</v>
      </c>
      <c r="F58" s="2">
        <v>2470000</v>
      </c>
      <c r="G58" s="2">
        <v>2196000</v>
      </c>
      <c r="I58" s="10">
        <f t="shared" si="3"/>
        <v>0.50105509964830008</v>
      </c>
      <c r="J58" s="10">
        <f t="shared" si="4"/>
        <v>1.3907657657657657</v>
      </c>
      <c r="K58" s="10">
        <f t="shared" si="5"/>
        <v>1.2364864864864864</v>
      </c>
      <c r="L58" s="10">
        <f t="shared" si="0"/>
        <v>0.35266275249532109</v>
      </c>
      <c r="M58" s="10">
        <f t="shared" si="1"/>
        <v>1.0594068623597845</v>
      </c>
      <c r="N58" s="10">
        <f t="shared" si="2"/>
        <v>0</v>
      </c>
      <c r="P58">
        <v>199</v>
      </c>
      <c r="R58" s="10"/>
      <c r="S58" s="10"/>
      <c r="T58" s="10"/>
      <c r="Z58">
        <v>199</v>
      </c>
      <c r="AB58" s="10"/>
      <c r="AC58" s="10"/>
      <c r="AD58" s="10"/>
    </row>
    <row r="59" spans="2:32" x14ac:dyDescent="0.2">
      <c r="B59" t="s">
        <v>93</v>
      </c>
      <c r="C59" s="2">
        <v>5094000</v>
      </c>
      <c r="D59" s="2">
        <v>2516000</v>
      </c>
      <c r="E59" s="2">
        <v>2120000</v>
      </c>
      <c r="F59" s="2">
        <v>2764000</v>
      </c>
      <c r="G59" s="2">
        <v>2344000</v>
      </c>
      <c r="I59" s="10">
        <f t="shared" si="3"/>
        <v>0.49391440910875539</v>
      </c>
      <c r="J59" s="10">
        <f t="shared" si="4"/>
        <v>1.3037735849056604</v>
      </c>
      <c r="K59" s="10">
        <f t="shared" si="5"/>
        <v>1.1056603773584905</v>
      </c>
      <c r="L59" s="10">
        <f t="shared" si="0"/>
        <v>0.34763684699678266</v>
      </c>
      <c r="M59" s="10">
        <f t="shared" si="1"/>
        <v>0.99314112901819984</v>
      </c>
      <c r="N59" s="12">
        <f t="shared" si="2"/>
        <v>0</v>
      </c>
      <c r="P59">
        <v>200</v>
      </c>
      <c r="Q59" t="s">
        <v>85</v>
      </c>
      <c r="R59" s="10">
        <v>0.96556834271125258</v>
      </c>
      <c r="S59" s="10">
        <v>0.92011117856233426</v>
      </c>
      <c r="T59" s="10">
        <v>0.86769516164938343</v>
      </c>
      <c r="V59" t="s">
        <v>332</v>
      </c>
      <c r="Z59">
        <v>200</v>
      </c>
      <c r="AA59" t="s">
        <v>85</v>
      </c>
      <c r="AB59" s="10">
        <v>0.96556834271125258</v>
      </c>
      <c r="AC59" s="10">
        <v>0.92011117856233426</v>
      </c>
      <c r="AD59" s="10">
        <v>0.86769516164938343</v>
      </c>
      <c r="AF59" t="s">
        <v>332</v>
      </c>
    </row>
    <row r="60" spans="2:32" x14ac:dyDescent="0.2">
      <c r="B60" t="s">
        <v>94</v>
      </c>
      <c r="C60" s="2">
        <v>6346000</v>
      </c>
      <c r="D60" s="2">
        <v>2992000</v>
      </c>
      <c r="E60" s="2">
        <v>2681000</v>
      </c>
      <c r="F60" s="2">
        <v>3516000</v>
      </c>
      <c r="G60" s="2">
        <v>3098000</v>
      </c>
      <c r="I60" s="10">
        <f t="shared" si="3"/>
        <v>0.47147809643870153</v>
      </c>
      <c r="J60" s="10">
        <f t="shared" si="4"/>
        <v>1.3114509511376351</v>
      </c>
      <c r="K60" s="10">
        <f t="shared" si="5"/>
        <v>1.1555389779932861</v>
      </c>
      <c r="L60" s="10">
        <f t="shared" si="0"/>
        <v>0.33184526681404275</v>
      </c>
      <c r="M60" s="10">
        <f t="shared" si="1"/>
        <v>0.99898931328560947</v>
      </c>
      <c r="N60" s="10">
        <f t="shared" si="2"/>
        <v>0</v>
      </c>
      <c r="P60">
        <v>201</v>
      </c>
      <c r="Q60" t="s">
        <v>87</v>
      </c>
      <c r="R60" s="11">
        <v>0.67918607979518697</v>
      </c>
      <c r="S60" s="11">
        <v>0.82660768824264419</v>
      </c>
      <c r="T60" s="11">
        <v>0.70705865844920146</v>
      </c>
      <c r="Z60">
        <v>201</v>
      </c>
      <c r="AA60" t="s">
        <v>87</v>
      </c>
      <c r="AB60" s="11">
        <v>0.67918607979518697</v>
      </c>
      <c r="AC60" s="11">
        <v>0.82660768824264419</v>
      </c>
      <c r="AD60" s="11">
        <v>0.70705865844920146</v>
      </c>
    </row>
    <row r="61" spans="2:32" x14ac:dyDescent="0.2">
      <c r="B61" t="s">
        <v>95</v>
      </c>
      <c r="C61" s="2">
        <v>9379000</v>
      </c>
      <c r="D61" s="2">
        <v>4063000</v>
      </c>
      <c r="E61" s="2">
        <v>3674000</v>
      </c>
      <c r="F61" s="2">
        <v>4391000</v>
      </c>
      <c r="G61" s="2">
        <v>4070000</v>
      </c>
      <c r="I61" s="10">
        <f t="shared" si="3"/>
        <v>0.43320183388420941</v>
      </c>
      <c r="J61" s="10">
        <f t="shared" si="4"/>
        <v>1.1951551442569406</v>
      </c>
      <c r="K61" s="10">
        <f t="shared" si="5"/>
        <v>1.1077844311377245</v>
      </c>
      <c r="L61" s="12">
        <f t="shared" si="0"/>
        <v>0.30490489215828992</v>
      </c>
      <c r="M61" s="11">
        <f t="shared" si="1"/>
        <v>0.91040173160521154</v>
      </c>
      <c r="N61" s="12">
        <f t="shared" si="2"/>
        <v>0</v>
      </c>
      <c r="P61">
        <v>202</v>
      </c>
      <c r="R61" s="11"/>
      <c r="S61" s="11"/>
      <c r="T61" s="11"/>
      <c r="Z61">
        <v>202</v>
      </c>
      <c r="AB61" s="11"/>
      <c r="AC61" s="11"/>
      <c r="AD61" s="11"/>
    </row>
    <row r="62" spans="2:32" x14ac:dyDescent="0.2">
      <c r="B62" t="s">
        <v>96</v>
      </c>
      <c r="C62" s="2">
        <v>7797000</v>
      </c>
      <c r="D62" s="2">
        <v>3909000</v>
      </c>
      <c r="E62" s="2">
        <v>3139000</v>
      </c>
      <c r="F62" s="2">
        <v>4308000</v>
      </c>
      <c r="G62" s="2">
        <v>3907000</v>
      </c>
      <c r="I62" s="10">
        <f t="shared" si="3"/>
        <v>0.50134667179684489</v>
      </c>
      <c r="J62" s="10">
        <f t="shared" si="4"/>
        <v>1.3724115960496974</v>
      </c>
      <c r="K62" s="10">
        <f t="shared" si="5"/>
        <v>1.2446639057024531</v>
      </c>
      <c r="L62" s="10">
        <f t="shared" si="0"/>
        <v>0.35286797271267634</v>
      </c>
      <c r="M62" s="10">
        <f t="shared" si="1"/>
        <v>1.0454256918213995</v>
      </c>
      <c r="N62" s="10">
        <f t="shared" si="2"/>
        <v>0</v>
      </c>
      <c r="P62">
        <v>203</v>
      </c>
      <c r="Q62" t="s">
        <v>88</v>
      </c>
      <c r="R62" s="12">
        <v>0.78640741402673142</v>
      </c>
      <c r="S62" s="11">
        <v>0.85365823212490655</v>
      </c>
      <c r="T62" s="12">
        <v>0.81359644170637224</v>
      </c>
      <c r="Z62">
        <v>203</v>
      </c>
      <c r="AA62" t="s">
        <v>88</v>
      </c>
      <c r="AB62" s="12">
        <v>0.78640741402673142</v>
      </c>
      <c r="AC62" s="11">
        <v>0.85365823212490655</v>
      </c>
      <c r="AD62" s="12">
        <v>0.81359644170637224</v>
      </c>
    </row>
    <row r="63" spans="2:32" x14ac:dyDescent="0.2">
      <c r="B63" t="s">
        <v>97</v>
      </c>
      <c r="C63" s="2">
        <v>6957000</v>
      </c>
      <c r="D63" s="2">
        <v>3706000</v>
      </c>
      <c r="E63" s="2">
        <v>3182000</v>
      </c>
      <c r="F63" s="2">
        <v>3904000</v>
      </c>
      <c r="G63" s="2">
        <v>3478000</v>
      </c>
      <c r="I63" s="10">
        <f>D63/C63</f>
        <v>0.532700876814719</v>
      </c>
      <c r="J63" s="10">
        <f t="shared" si="4"/>
        <v>1.2269013199245757</v>
      </c>
      <c r="K63" s="10">
        <f t="shared" si="5"/>
        <v>1.0930232558139534</v>
      </c>
      <c r="L63" s="10">
        <f t="shared" si="0"/>
        <v>0.37493632457990123</v>
      </c>
      <c r="M63" s="10">
        <f t="shared" si="1"/>
        <v>0.93458417640205604</v>
      </c>
      <c r="N63" s="10">
        <f t="shared" si="2"/>
        <v>0</v>
      </c>
      <c r="P63">
        <v>204</v>
      </c>
      <c r="Q63" t="s">
        <v>89</v>
      </c>
      <c r="R63" s="12">
        <v>0.78602683457437106</v>
      </c>
      <c r="S63" s="10">
        <v>0.9771557156116123</v>
      </c>
      <c r="T63" s="10">
        <v>0.94243408254070116</v>
      </c>
      <c r="V63" t="s">
        <v>440</v>
      </c>
      <c r="Z63">
        <v>204</v>
      </c>
      <c r="AA63" t="s">
        <v>89</v>
      </c>
      <c r="AB63" s="12">
        <v>0.78602683457437106</v>
      </c>
      <c r="AC63" s="10">
        <v>0.9771557156116123</v>
      </c>
      <c r="AD63" s="10">
        <v>0.94243408254070116</v>
      </c>
      <c r="AF63" t="s">
        <v>440</v>
      </c>
    </row>
    <row r="64" spans="2:32" x14ac:dyDescent="0.2">
      <c r="B64" t="s">
        <v>98</v>
      </c>
      <c r="C64" s="2">
        <v>13830000</v>
      </c>
      <c r="D64" s="2">
        <v>6992000</v>
      </c>
      <c r="E64" s="2">
        <v>5514000</v>
      </c>
      <c r="F64" s="2">
        <v>8019000</v>
      </c>
      <c r="G64" s="2">
        <v>7436000</v>
      </c>
      <c r="I64" s="10">
        <f t="shared" si="3"/>
        <v>0.50556760665220535</v>
      </c>
      <c r="J64" s="10">
        <f t="shared" si="4"/>
        <v>1.4542981501632208</v>
      </c>
      <c r="K64" s="10">
        <f t="shared" si="5"/>
        <v>1.3485672832789264</v>
      </c>
      <c r="L64" s="10">
        <f t="shared" si="0"/>
        <v>0.35583883660616772</v>
      </c>
      <c r="M64" s="10">
        <f t="shared" si="1"/>
        <v>1.1078022468806885</v>
      </c>
      <c r="N64" s="10">
        <f t="shared" si="2"/>
        <v>0</v>
      </c>
      <c r="P64">
        <v>205</v>
      </c>
      <c r="Q64" t="s">
        <v>91</v>
      </c>
      <c r="R64" s="10">
        <v>0.94764453799394732</v>
      </c>
      <c r="S64" s="12">
        <v>0.8895927118009509</v>
      </c>
      <c r="T64" s="12">
        <v>0.82817214105911263</v>
      </c>
      <c r="Z64">
        <v>205</v>
      </c>
      <c r="AA64" t="s">
        <v>91</v>
      </c>
      <c r="AB64" s="10">
        <v>0.94764453799394732</v>
      </c>
      <c r="AC64" s="12">
        <v>0.8895927118009509</v>
      </c>
      <c r="AD64" s="12">
        <v>0.82817214105911263</v>
      </c>
    </row>
    <row r="65" spans="2:32" x14ac:dyDescent="0.2">
      <c r="B65" t="s">
        <v>99</v>
      </c>
      <c r="C65" s="2">
        <v>5700000</v>
      </c>
      <c r="D65" s="2">
        <v>3279000</v>
      </c>
      <c r="E65" s="2">
        <v>2471000</v>
      </c>
      <c r="F65" s="2">
        <v>3667000</v>
      </c>
      <c r="G65" s="2">
        <v>3205000</v>
      </c>
      <c r="I65" s="10">
        <f t="shared" si="3"/>
        <v>0.57526315789473681</v>
      </c>
      <c r="J65" s="10">
        <f t="shared" si="4"/>
        <v>1.4840145690004047</v>
      </c>
      <c r="K65" s="10">
        <f t="shared" si="5"/>
        <v>1.2970457304734926</v>
      </c>
      <c r="L65" s="10">
        <f t="shared" si="0"/>
        <v>0.40489337163659117</v>
      </c>
      <c r="M65" s="10">
        <f t="shared" si="1"/>
        <v>1.1304385374882129</v>
      </c>
      <c r="N65" s="10">
        <f t="shared" si="2"/>
        <v>0</v>
      </c>
      <c r="P65">
        <v>206</v>
      </c>
      <c r="Q65" t="s">
        <v>92</v>
      </c>
      <c r="R65" s="10">
        <v>0.92656579919430382</v>
      </c>
      <c r="S65" s="10">
        <v>0.97887694063085851</v>
      </c>
      <c r="T65" s="10">
        <v>0.9418856152801971</v>
      </c>
      <c r="Z65">
        <v>206</v>
      </c>
      <c r="AA65" t="s">
        <v>92</v>
      </c>
      <c r="AB65" s="10">
        <v>0.92656579919430382</v>
      </c>
      <c r="AC65" s="10">
        <v>0.97887694063085851</v>
      </c>
      <c r="AD65" s="10">
        <v>0.9418856152801971</v>
      </c>
    </row>
    <row r="66" spans="2:32" x14ac:dyDescent="0.2">
      <c r="B66" t="s">
        <v>101</v>
      </c>
      <c r="C66" s="2">
        <v>6295000</v>
      </c>
      <c r="D66" s="2">
        <v>3326000</v>
      </c>
      <c r="E66" s="2">
        <v>2505000</v>
      </c>
      <c r="F66" s="2">
        <v>3746000</v>
      </c>
      <c r="G66" s="2">
        <v>3203000</v>
      </c>
      <c r="I66" s="10">
        <f t="shared" si="3"/>
        <v>0.52835583796664021</v>
      </c>
      <c r="J66" s="10">
        <f t="shared" si="4"/>
        <v>1.4954091816367265</v>
      </c>
      <c r="K66" s="10">
        <f t="shared" si="5"/>
        <v>1.2786427145708583</v>
      </c>
      <c r="L66" s="10">
        <f t="shared" si="0"/>
        <v>0.37187811129968884</v>
      </c>
      <c r="M66" s="10">
        <f t="shared" si="1"/>
        <v>1.1391183102565656</v>
      </c>
      <c r="N66" s="10">
        <f t="shared" si="2"/>
        <v>0</v>
      </c>
      <c r="P66">
        <v>207</v>
      </c>
      <c r="Q66" t="s">
        <v>93</v>
      </c>
      <c r="R66" s="10">
        <v>0.91336102462716229</v>
      </c>
      <c r="S66" s="10">
        <v>0.91764834128274375</v>
      </c>
      <c r="T66" s="12">
        <v>0.84222966947129541</v>
      </c>
      <c r="Z66">
        <v>207</v>
      </c>
      <c r="AA66" t="s">
        <v>93</v>
      </c>
      <c r="AB66" s="10">
        <v>0.91336102462716229</v>
      </c>
      <c r="AC66" s="10">
        <v>0.91764834128274375</v>
      </c>
      <c r="AD66" s="12">
        <v>0.84222966947129541</v>
      </c>
    </row>
    <row r="67" spans="2:32" x14ac:dyDescent="0.2">
      <c r="B67" t="s">
        <v>102</v>
      </c>
      <c r="C67" s="2">
        <v>6674000</v>
      </c>
      <c r="D67" s="2">
        <v>3651000</v>
      </c>
      <c r="E67" s="2">
        <v>2783000</v>
      </c>
      <c r="F67" s="2">
        <v>3938000</v>
      </c>
      <c r="G67" s="2">
        <v>3571000</v>
      </c>
      <c r="I67" s="10">
        <f t="shared" si="3"/>
        <v>0.54704824692837883</v>
      </c>
      <c r="J67" s="10">
        <f t="shared" si="4"/>
        <v>1.4150197628458498</v>
      </c>
      <c r="K67" s="10">
        <f t="shared" si="5"/>
        <v>1.2831476823571686</v>
      </c>
      <c r="L67" s="10">
        <f t="shared" ref="L67:L105" si="6">I67*$G$112</f>
        <v>0.38503458131634383</v>
      </c>
      <c r="M67" s="10">
        <f t="shared" ref="M67:M105" si="7">J67*$H$112</f>
        <v>1.0778821883843273</v>
      </c>
      <c r="N67" s="10">
        <f t="shared" ref="N67:N105" si="8">K67*$I$112</f>
        <v>0</v>
      </c>
      <c r="P67">
        <v>208</v>
      </c>
      <c r="Q67" t="s">
        <v>94</v>
      </c>
      <c r="R67" s="10">
        <v>0.87187113659949078</v>
      </c>
      <c r="S67" s="10">
        <v>0.92305198074112516</v>
      </c>
      <c r="T67" s="10">
        <v>0.88022437217258775</v>
      </c>
      <c r="Z67">
        <v>208</v>
      </c>
      <c r="AA67" t="s">
        <v>94</v>
      </c>
      <c r="AB67" s="10">
        <v>0.87187113659949078</v>
      </c>
      <c r="AC67" s="10">
        <v>0.92305198074112516</v>
      </c>
      <c r="AD67" s="10">
        <v>0.88022437217258775</v>
      </c>
    </row>
    <row r="68" spans="2:32" x14ac:dyDescent="0.2">
      <c r="B68" t="s">
        <v>103</v>
      </c>
      <c r="C68" s="2">
        <v>6536000</v>
      </c>
      <c r="D68" s="2">
        <v>3200000</v>
      </c>
      <c r="E68" s="2">
        <v>2381000</v>
      </c>
      <c r="F68" s="2">
        <v>3629000</v>
      </c>
      <c r="G68" s="2">
        <v>3170000</v>
      </c>
      <c r="I68" s="10">
        <f t="shared" ref="I68:I79" si="9">D68/C68</f>
        <v>0.48959608323133413</v>
      </c>
      <c r="J68" s="10">
        <f t="shared" ref="J68:J104" si="10">F68/E68</f>
        <v>1.5241495170096597</v>
      </c>
      <c r="K68" s="10">
        <f t="shared" ref="K68:K104" si="11">G68/E68</f>
        <v>1.3313733725325494</v>
      </c>
      <c r="L68" s="10">
        <f t="shared" si="6"/>
        <v>0.34459743538083037</v>
      </c>
      <c r="M68" s="10">
        <f t="shared" si="7"/>
        <v>1.1610110755734071</v>
      </c>
      <c r="N68" s="10">
        <f t="shared" si="8"/>
        <v>0</v>
      </c>
      <c r="P68">
        <v>209</v>
      </c>
      <c r="Q68" t="s">
        <v>95</v>
      </c>
      <c r="R68" s="12">
        <v>0.80108954824949119</v>
      </c>
      <c r="S68" s="11">
        <v>0.84119830958400499</v>
      </c>
      <c r="T68" s="12">
        <v>0.84384765375386273</v>
      </c>
      <c r="Z68">
        <v>209</v>
      </c>
      <c r="AA68" t="s">
        <v>95</v>
      </c>
      <c r="AB68" s="12">
        <v>0.80108954824949119</v>
      </c>
      <c r="AC68" s="11">
        <v>0.84119830958400499</v>
      </c>
      <c r="AD68" s="12">
        <v>0.84384765375386273</v>
      </c>
    </row>
    <row r="69" spans="2:32" x14ac:dyDescent="0.2">
      <c r="B69" t="s">
        <v>104</v>
      </c>
      <c r="C69" s="2">
        <v>6912000</v>
      </c>
      <c r="D69" s="2">
        <v>3712000</v>
      </c>
      <c r="E69" s="2">
        <v>2909000</v>
      </c>
      <c r="F69" s="2">
        <v>3875000</v>
      </c>
      <c r="G69" s="2">
        <v>3491000</v>
      </c>
      <c r="I69" s="10">
        <f t="shared" si="9"/>
        <v>0.53703703703703709</v>
      </c>
      <c r="J69" s="10">
        <f t="shared" si="10"/>
        <v>1.3320728772774149</v>
      </c>
      <c r="K69" s="10">
        <f t="shared" si="11"/>
        <v>1.2000687521485047</v>
      </c>
      <c r="L69" s="10">
        <f t="shared" si="6"/>
        <v>0.37798828872583407</v>
      </c>
      <c r="M69" s="10">
        <f t="shared" si="7"/>
        <v>1.014697932670219</v>
      </c>
      <c r="N69" s="10">
        <f t="shared" si="8"/>
        <v>0</v>
      </c>
      <c r="P69">
        <v>210</v>
      </c>
      <c r="Q69" t="s">
        <v>96</v>
      </c>
      <c r="R69" s="10">
        <v>0.92710498297075639</v>
      </c>
      <c r="S69" s="10">
        <v>0.9659585370134155</v>
      </c>
      <c r="T69" s="10">
        <v>0.94811471168667782</v>
      </c>
      <c r="Z69">
        <v>210</v>
      </c>
      <c r="AA69" t="s">
        <v>96</v>
      </c>
      <c r="AB69" s="10">
        <v>0.92710498297075639</v>
      </c>
      <c r="AC69" s="10">
        <v>0.9659585370134155</v>
      </c>
      <c r="AD69" s="10">
        <v>0.94811471168667782</v>
      </c>
    </row>
    <row r="70" spans="2:32" x14ac:dyDescent="0.2">
      <c r="B70" t="s">
        <v>105</v>
      </c>
      <c r="C70" s="2">
        <v>6034000</v>
      </c>
      <c r="D70" s="2">
        <v>3029000</v>
      </c>
      <c r="E70" s="2">
        <v>2471000</v>
      </c>
      <c r="F70" s="2">
        <v>3098000</v>
      </c>
      <c r="G70" s="2">
        <v>2958000</v>
      </c>
      <c r="I70" s="10">
        <f t="shared" si="9"/>
        <v>0.50198873052701354</v>
      </c>
      <c r="J70" s="10">
        <f t="shared" si="10"/>
        <v>1.2537434237150951</v>
      </c>
      <c r="K70" s="10">
        <f t="shared" si="11"/>
        <v>1.1970861999190612</v>
      </c>
      <c r="L70" s="10">
        <f t="shared" si="6"/>
        <v>0.35331987949738697</v>
      </c>
      <c r="M70" s="10">
        <f t="shared" si="7"/>
        <v>0.95503097603994647</v>
      </c>
      <c r="N70" s="10">
        <f t="shared" si="8"/>
        <v>0</v>
      </c>
      <c r="P70">
        <v>211</v>
      </c>
      <c r="Q70" t="s">
        <v>97</v>
      </c>
      <c r="R70" s="10">
        <v>0.98508609932079561</v>
      </c>
      <c r="S70" s="10">
        <v>0.86354254617596204</v>
      </c>
      <c r="T70" s="10">
        <v>0.83260342354670869</v>
      </c>
      <c r="Z70">
        <v>211</v>
      </c>
      <c r="AA70" t="s">
        <v>97</v>
      </c>
      <c r="AB70" s="10">
        <v>0.98508609932079561</v>
      </c>
      <c r="AC70" s="10">
        <v>0.86354254617596204</v>
      </c>
      <c r="AD70" s="10">
        <v>0.83260342354670869</v>
      </c>
    </row>
    <row r="71" spans="2:32" x14ac:dyDescent="0.2">
      <c r="B71" t="s">
        <v>106</v>
      </c>
      <c r="C71" s="2">
        <v>18710000</v>
      </c>
      <c r="D71" s="2">
        <v>9463000</v>
      </c>
      <c r="E71" s="2">
        <v>7477000</v>
      </c>
      <c r="F71" s="2">
        <v>10250000</v>
      </c>
      <c r="G71" s="2">
        <v>9339000</v>
      </c>
      <c r="I71" s="10">
        <f t="shared" si="9"/>
        <v>0.50577231427044367</v>
      </c>
      <c r="J71" s="10">
        <f t="shared" si="10"/>
        <v>1.3708706700548348</v>
      </c>
      <c r="K71" s="10">
        <f t="shared" si="11"/>
        <v>1.2490303597699612</v>
      </c>
      <c r="L71" s="10">
        <f t="shared" si="6"/>
        <v>0.35598291806977395</v>
      </c>
      <c r="M71" s="10">
        <f t="shared" si="7"/>
        <v>1.0442519013719005</v>
      </c>
      <c r="N71" s="10">
        <f t="shared" si="8"/>
        <v>0</v>
      </c>
      <c r="P71">
        <v>212</v>
      </c>
      <c r="Q71" t="s">
        <v>98</v>
      </c>
      <c r="R71" s="10">
        <v>0.93491045961464114</v>
      </c>
      <c r="S71" s="10">
        <v>1.0235935906957399</v>
      </c>
      <c r="T71" s="10">
        <v>1.0272624401801722</v>
      </c>
      <c r="V71" t="s">
        <v>346</v>
      </c>
      <c r="Z71">
        <v>212</v>
      </c>
      <c r="AA71" t="s">
        <v>98</v>
      </c>
      <c r="AB71" s="10"/>
      <c r="AC71" s="10"/>
      <c r="AD71" s="10"/>
      <c r="AF71" t="s">
        <v>346</v>
      </c>
    </row>
    <row r="72" spans="2:32" x14ac:dyDescent="0.2">
      <c r="B72" t="s">
        <v>107</v>
      </c>
      <c r="C72" s="2">
        <v>6240000</v>
      </c>
      <c r="D72" s="2">
        <v>3104000</v>
      </c>
      <c r="E72" s="2">
        <v>2279000</v>
      </c>
      <c r="F72" s="2">
        <v>3389000</v>
      </c>
      <c r="G72" s="2">
        <v>2896000</v>
      </c>
      <c r="I72" s="10">
        <f t="shared" si="9"/>
        <v>0.49743589743589745</v>
      </c>
      <c r="J72" s="10">
        <f t="shared" si="10"/>
        <v>1.4870557261956998</v>
      </c>
      <c r="K72" s="10">
        <f t="shared" si="11"/>
        <v>1.270732777534006</v>
      </c>
      <c r="L72" s="10">
        <f t="shared" si="6"/>
        <v>0.35011541226276188</v>
      </c>
      <c r="M72" s="10">
        <f t="shared" si="7"/>
        <v>1.1327551193897214</v>
      </c>
      <c r="N72" s="10">
        <f t="shared" si="8"/>
        <v>0</v>
      </c>
      <c r="P72">
        <v>213</v>
      </c>
      <c r="Q72" t="s">
        <v>99</v>
      </c>
      <c r="R72" s="10">
        <v>1.0637935189481393</v>
      </c>
      <c r="S72" s="10">
        <v>1.0445092027088321</v>
      </c>
      <c r="T72" s="10">
        <v>0.98801622924726551</v>
      </c>
      <c r="Z72">
        <v>213</v>
      </c>
      <c r="AA72" t="s">
        <v>99</v>
      </c>
      <c r="AB72" s="10">
        <v>1.0637935189481393</v>
      </c>
      <c r="AC72" s="10">
        <v>1.0445092027088321</v>
      </c>
      <c r="AD72" s="10">
        <v>0.98801622924726551</v>
      </c>
    </row>
    <row r="73" spans="2:32" x14ac:dyDescent="0.2">
      <c r="B73" t="s">
        <v>108</v>
      </c>
      <c r="C73" s="2">
        <v>5323000</v>
      </c>
      <c r="D73" s="2">
        <v>2566000</v>
      </c>
      <c r="E73" s="2">
        <v>2143000</v>
      </c>
      <c r="F73" s="2">
        <v>2670000</v>
      </c>
      <c r="G73" s="2">
        <v>2473000</v>
      </c>
      <c r="I73" s="10">
        <f t="shared" si="9"/>
        <v>0.48205898929175278</v>
      </c>
      <c r="J73" s="10">
        <f t="shared" si="10"/>
        <v>1.2459169388707418</v>
      </c>
      <c r="K73" s="10">
        <f t="shared" si="11"/>
        <v>1.1539897340177321</v>
      </c>
      <c r="L73" s="10">
        <f t="shared" si="6"/>
        <v>0.33929252520944542</v>
      </c>
      <c r="M73" s="10">
        <f t="shared" si="7"/>
        <v>0.94906920163022235</v>
      </c>
      <c r="N73" s="10">
        <f t="shared" si="8"/>
        <v>0</v>
      </c>
      <c r="P73">
        <v>214</v>
      </c>
      <c r="Q73" t="s">
        <v>101</v>
      </c>
      <c r="R73" s="10">
        <v>0.97705112593039145</v>
      </c>
      <c r="S73" s="10">
        <v>1.0525291898494955</v>
      </c>
      <c r="T73" s="10">
        <v>0.973997850440945</v>
      </c>
      <c r="Z73">
        <v>214</v>
      </c>
      <c r="AA73" t="s">
        <v>101</v>
      </c>
      <c r="AB73" s="10">
        <v>0.97705112593039145</v>
      </c>
      <c r="AC73" s="10">
        <v>1.0525291898494955</v>
      </c>
      <c r="AD73" s="10">
        <v>0.973997850440945</v>
      </c>
    </row>
    <row r="74" spans="2:32" x14ac:dyDescent="0.2">
      <c r="B74" t="s">
        <v>109</v>
      </c>
      <c r="C74" s="2">
        <v>4864000</v>
      </c>
      <c r="D74" s="2">
        <v>2584000</v>
      </c>
      <c r="E74" s="2">
        <v>2172000</v>
      </c>
      <c r="F74" s="2">
        <v>2961000</v>
      </c>
      <c r="G74" s="2">
        <v>2374000</v>
      </c>
      <c r="I74" s="10">
        <f t="shared" si="9"/>
        <v>0.53125</v>
      </c>
      <c r="J74" s="10">
        <f t="shared" si="10"/>
        <v>1.3632596685082874</v>
      </c>
      <c r="K74" s="10">
        <f t="shared" si="11"/>
        <v>1.0930018416206262</v>
      </c>
      <c r="L74" s="10">
        <f t="shared" si="6"/>
        <v>0.37391513906284013</v>
      </c>
      <c r="M74" s="10">
        <f t="shared" si="7"/>
        <v>1.0384542699760746</v>
      </c>
      <c r="N74" s="12">
        <f t="shared" si="8"/>
        <v>0</v>
      </c>
      <c r="P74">
        <v>215</v>
      </c>
      <c r="Q74" t="s">
        <v>102</v>
      </c>
      <c r="R74" s="10">
        <v>1.0116176773149741</v>
      </c>
      <c r="S74" s="10">
        <v>0.99594788028456094</v>
      </c>
      <c r="T74" s="10">
        <v>0.97742948062987112</v>
      </c>
      <c r="Z74">
        <v>215</v>
      </c>
      <c r="AA74" t="s">
        <v>102</v>
      </c>
      <c r="AB74" s="10">
        <v>1.0116176773149741</v>
      </c>
      <c r="AC74" s="10">
        <v>0.99594788028456094</v>
      </c>
      <c r="AD74" s="10">
        <v>0.97742948062987112</v>
      </c>
    </row>
    <row r="75" spans="2:32" x14ac:dyDescent="0.2">
      <c r="B75" t="s">
        <v>110</v>
      </c>
      <c r="C75" s="2">
        <v>5604000</v>
      </c>
      <c r="D75" s="2">
        <v>2758000</v>
      </c>
      <c r="E75" s="2">
        <v>2219000</v>
      </c>
      <c r="F75" s="2">
        <v>2792000</v>
      </c>
      <c r="G75" s="2">
        <v>2747000</v>
      </c>
      <c r="I75" s="10">
        <f t="shared" si="9"/>
        <v>0.49214846538187007</v>
      </c>
      <c r="J75" s="10">
        <f t="shared" si="10"/>
        <v>1.2582244254168544</v>
      </c>
      <c r="K75" s="10">
        <f t="shared" si="11"/>
        <v>1.2379450202794051</v>
      </c>
      <c r="L75" s="10">
        <f t="shared" si="6"/>
        <v>0.34639390470178882</v>
      </c>
      <c r="M75" s="12">
        <f t="shared" si="7"/>
        <v>0.95844435021836238</v>
      </c>
      <c r="N75" s="10">
        <f t="shared" si="8"/>
        <v>0</v>
      </c>
      <c r="P75">
        <v>216</v>
      </c>
      <c r="Q75" t="s">
        <v>103</v>
      </c>
      <c r="R75" s="10">
        <v>0.90537544964628136</v>
      </c>
      <c r="S75" s="10">
        <v>1.0727577950216047</v>
      </c>
      <c r="T75" s="10">
        <v>1.0141650894372281</v>
      </c>
      <c r="Z75">
        <v>216</v>
      </c>
      <c r="AA75" t="s">
        <v>103</v>
      </c>
      <c r="AB75" s="10">
        <v>0.90537544964628136</v>
      </c>
      <c r="AC75" s="10">
        <v>1.0727577950216047</v>
      </c>
      <c r="AD75" s="10">
        <v>1.0141650894372281</v>
      </c>
    </row>
    <row r="76" spans="2:32" x14ac:dyDescent="0.2">
      <c r="B76" t="s">
        <v>111</v>
      </c>
      <c r="C76" s="2">
        <v>6367000</v>
      </c>
      <c r="D76" s="2">
        <v>3124000</v>
      </c>
      <c r="E76" s="2">
        <v>2582000</v>
      </c>
      <c r="F76" s="2">
        <v>3588000</v>
      </c>
      <c r="G76" s="2">
        <v>3001000</v>
      </c>
      <c r="I76" s="10">
        <f t="shared" si="9"/>
        <v>0.49065493953196165</v>
      </c>
      <c r="J76" s="10">
        <f t="shared" si="10"/>
        <v>1.3896204492641364</v>
      </c>
      <c r="K76" s="10">
        <f t="shared" si="11"/>
        <v>1.162277304415182</v>
      </c>
      <c r="L76" s="10">
        <f t="shared" si="6"/>
        <v>0.34534270107663595</v>
      </c>
      <c r="M76" s="10">
        <f t="shared" si="7"/>
        <v>1.0585344248931261</v>
      </c>
      <c r="N76" s="10">
        <f t="shared" si="8"/>
        <v>0</v>
      </c>
      <c r="P76">
        <v>217</v>
      </c>
      <c r="Q76" t="s">
        <v>104</v>
      </c>
      <c r="R76" s="10">
        <v>0.99310465409580306</v>
      </c>
      <c r="S76" s="10">
        <v>0.93756652263345341</v>
      </c>
      <c r="T76" s="10">
        <v>0.91414464076173796</v>
      </c>
      <c r="Z76">
        <v>217</v>
      </c>
      <c r="AA76" t="s">
        <v>104</v>
      </c>
      <c r="AB76" s="10">
        <v>0.99310465409580306</v>
      </c>
      <c r="AC76" s="10">
        <v>0.93756652263345341</v>
      </c>
      <c r="AD76" s="10">
        <v>0.91414464076173796</v>
      </c>
    </row>
    <row r="77" spans="2:32" x14ac:dyDescent="0.2">
      <c r="B77" t="s">
        <v>112</v>
      </c>
      <c r="C77" s="2">
        <v>4472000</v>
      </c>
      <c r="D77" s="2">
        <v>2104000</v>
      </c>
      <c r="E77" s="2">
        <v>1759000</v>
      </c>
      <c r="F77" s="2">
        <v>2334000</v>
      </c>
      <c r="G77" s="2">
        <v>2253000</v>
      </c>
      <c r="I77" s="10">
        <f t="shared" si="9"/>
        <v>0.47048300536672627</v>
      </c>
      <c r="J77" s="10">
        <f t="shared" si="10"/>
        <v>1.3268902785673677</v>
      </c>
      <c r="K77" s="10">
        <f t="shared" si="11"/>
        <v>1.2808413871517907</v>
      </c>
      <c r="L77" s="10">
        <f t="shared" si="6"/>
        <v>0.33114488165346334</v>
      </c>
      <c r="M77" s="10">
        <f t="shared" si="7"/>
        <v>1.0107501214906291</v>
      </c>
      <c r="N77" s="10">
        <f t="shared" si="8"/>
        <v>0</v>
      </c>
      <c r="P77">
        <v>218</v>
      </c>
      <c r="R77" s="10"/>
      <c r="S77" s="10"/>
      <c r="T77" s="10"/>
      <c r="Z77">
        <v>218</v>
      </c>
      <c r="AB77" s="10"/>
      <c r="AC77" s="10"/>
      <c r="AD77" s="10"/>
    </row>
    <row r="78" spans="2:32" x14ac:dyDescent="0.2">
      <c r="B78" t="s">
        <v>113</v>
      </c>
      <c r="C78" s="2">
        <v>6320000</v>
      </c>
      <c r="D78" s="2">
        <v>3177000</v>
      </c>
      <c r="E78" s="2">
        <v>2584000</v>
      </c>
      <c r="F78" s="2">
        <v>3398000</v>
      </c>
      <c r="G78" s="2">
        <v>3160000</v>
      </c>
      <c r="I78" s="10">
        <f t="shared" si="9"/>
        <v>0.50268987341772153</v>
      </c>
      <c r="J78" s="10">
        <f t="shared" si="10"/>
        <v>1.3150154798761611</v>
      </c>
      <c r="K78" s="10">
        <f t="shared" si="11"/>
        <v>1.2229102167182662</v>
      </c>
      <c r="L78" s="10">
        <f t="shared" si="6"/>
        <v>0.35381337209311781</v>
      </c>
      <c r="M78" s="10">
        <f t="shared" si="7"/>
        <v>1.0017045700884644</v>
      </c>
      <c r="N78" s="10">
        <f t="shared" si="8"/>
        <v>0</v>
      </c>
      <c r="P78">
        <v>219</v>
      </c>
      <c r="Q78" t="s">
        <v>105</v>
      </c>
      <c r="R78" s="10">
        <v>0.92829229682279779</v>
      </c>
      <c r="S78" s="10">
        <v>0.88243509953421373</v>
      </c>
      <c r="T78" s="10">
        <v>0.91187270081541694</v>
      </c>
      <c r="Z78">
        <v>219</v>
      </c>
      <c r="AA78" t="s">
        <v>105</v>
      </c>
      <c r="AB78" s="10">
        <v>0.92829229682279779</v>
      </c>
      <c r="AC78" s="10">
        <v>0.88243509953421373</v>
      </c>
      <c r="AD78" s="10">
        <v>0.91187270081541694</v>
      </c>
    </row>
    <row r="79" spans="2:32" x14ac:dyDescent="0.2">
      <c r="B79" t="s">
        <v>114</v>
      </c>
      <c r="C79" s="2">
        <v>7086000</v>
      </c>
      <c r="D79" s="2">
        <v>3613000</v>
      </c>
      <c r="E79" s="2">
        <v>2950000</v>
      </c>
      <c r="F79" s="2">
        <v>3831000</v>
      </c>
      <c r="G79" s="2">
        <v>3532000</v>
      </c>
      <c r="I79" s="10">
        <f t="shared" si="9"/>
        <v>0.50987863392605137</v>
      </c>
      <c r="J79" s="10">
        <f t="shared" si="10"/>
        <v>1.2986440677966102</v>
      </c>
      <c r="K79" s="10">
        <f t="shared" si="11"/>
        <v>1.1972881355932203</v>
      </c>
      <c r="L79" s="10">
        <f t="shared" si="6"/>
        <v>0.35887311117106907</v>
      </c>
      <c r="M79" s="10">
        <f t="shared" si="7"/>
        <v>0.98923375240620259</v>
      </c>
      <c r="N79" s="10">
        <f t="shared" si="8"/>
        <v>0</v>
      </c>
      <c r="P79">
        <v>220</v>
      </c>
      <c r="Q79" t="s">
        <v>106</v>
      </c>
      <c r="R79" s="10">
        <v>0.93528901095166439</v>
      </c>
      <c r="S79" s="10">
        <v>0.96487397125783025</v>
      </c>
      <c r="T79" s="10">
        <v>0.95144082994265156</v>
      </c>
      <c r="V79" t="s">
        <v>355</v>
      </c>
      <c r="Z79">
        <v>220</v>
      </c>
      <c r="AA79" t="s">
        <v>106</v>
      </c>
      <c r="AB79" s="10"/>
      <c r="AC79" s="10"/>
      <c r="AD79" s="10"/>
      <c r="AF79" t="s">
        <v>355</v>
      </c>
    </row>
    <row r="80" spans="2:32" x14ac:dyDescent="0.2">
      <c r="B80" t="s">
        <v>115</v>
      </c>
      <c r="C80" s="2">
        <v>6583000</v>
      </c>
      <c r="D80" s="2">
        <v>3421000</v>
      </c>
      <c r="E80" s="2">
        <v>2649000</v>
      </c>
      <c r="F80" s="2">
        <v>3573000</v>
      </c>
      <c r="G80" s="2">
        <v>3208000</v>
      </c>
      <c r="I80" s="10">
        <f>D80/C80</f>
        <v>0.51967188212061366</v>
      </c>
      <c r="J80" s="10">
        <f t="shared" si="10"/>
        <v>1.3488108720271801</v>
      </c>
      <c r="K80" s="10">
        <f t="shared" si="11"/>
        <v>1.2110230275575689</v>
      </c>
      <c r="L80" s="10">
        <f t="shared" si="6"/>
        <v>0.3657659935438628</v>
      </c>
      <c r="M80" s="10">
        <f t="shared" si="7"/>
        <v>1.0274479923398858</v>
      </c>
      <c r="N80" s="10">
        <f t="shared" si="8"/>
        <v>0</v>
      </c>
      <c r="P80">
        <v>221</v>
      </c>
      <c r="Q80" t="s">
        <v>107</v>
      </c>
      <c r="R80" s="10">
        <v>0.91987306421818149</v>
      </c>
      <c r="S80" s="10">
        <v>1.0466496915852381</v>
      </c>
      <c r="T80" s="10">
        <v>0.96797250686120773</v>
      </c>
      <c r="Z80">
        <v>221</v>
      </c>
      <c r="AA80" t="s">
        <v>107</v>
      </c>
      <c r="AB80" s="10">
        <v>0.91987306421818149</v>
      </c>
      <c r="AC80" s="10">
        <v>1.0466496915852381</v>
      </c>
      <c r="AD80" s="10">
        <v>0.96797250686120773</v>
      </c>
    </row>
    <row r="81" spans="2:32" x14ac:dyDescent="0.2">
      <c r="B81" t="s">
        <v>116</v>
      </c>
      <c r="C81" s="2">
        <v>18710000</v>
      </c>
      <c r="D81" s="2">
        <v>9463000</v>
      </c>
      <c r="E81" s="2">
        <v>7477000</v>
      </c>
      <c r="F81" s="2">
        <v>10250000</v>
      </c>
      <c r="G81" s="2">
        <v>9339000</v>
      </c>
      <c r="I81" s="10">
        <f t="shared" ref="I81:I105" si="12">D81/C81</f>
        <v>0.50577231427044367</v>
      </c>
      <c r="J81" s="10">
        <f t="shared" si="10"/>
        <v>1.3708706700548348</v>
      </c>
      <c r="K81" s="10">
        <f t="shared" si="11"/>
        <v>1.2490303597699612</v>
      </c>
      <c r="L81" s="10">
        <f t="shared" si="6"/>
        <v>0.35598291806977395</v>
      </c>
      <c r="M81" s="10">
        <f t="shared" si="7"/>
        <v>1.0442519013719005</v>
      </c>
      <c r="N81" s="10">
        <f t="shared" si="8"/>
        <v>0</v>
      </c>
      <c r="P81">
        <v>222</v>
      </c>
      <c r="Q81" t="s">
        <v>108</v>
      </c>
      <c r="R81" s="10">
        <v>0.89143763427501244</v>
      </c>
      <c r="S81" s="10">
        <v>0.87692650439266162</v>
      </c>
      <c r="T81" s="10">
        <v>0.87904424555488392</v>
      </c>
      <c r="Z81">
        <v>222</v>
      </c>
      <c r="AA81" t="s">
        <v>108</v>
      </c>
      <c r="AB81" s="10">
        <v>0.89143763427501244</v>
      </c>
      <c r="AC81" s="10">
        <v>0.87692650439266162</v>
      </c>
      <c r="AD81" s="10">
        <v>0.87904424555488392</v>
      </c>
    </row>
    <row r="82" spans="2:32" x14ac:dyDescent="0.2">
      <c r="B82" t="s">
        <v>117</v>
      </c>
      <c r="C82" s="2">
        <v>13830000</v>
      </c>
      <c r="D82" s="2">
        <v>6992000</v>
      </c>
      <c r="E82" s="2">
        <v>5514000</v>
      </c>
      <c r="F82" s="2">
        <v>8019000</v>
      </c>
      <c r="G82" s="2">
        <v>7436000</v>
      </c>
      <c r="I82" s="10">
        <f t="shared" si="12"/>
        <v>0.50556760665220535</v>
      </c>
      <c r="J82" s="10">
        <f t="shared" si="10"/>
        <v>1.4542981501632208</v>
      </c>
      <c r="K82" s="10">
        <f t="shared" si="11"/>
        <v>1.3485672832789264</v>
      </c>
      <c r="L82" s="10">
        <f t="shared" si="6"/>
        <v>0.35583883660616772</v>
      </c>
      <c r="M82" s="10">
        <f t="shared" si="7"/>
        <v>1.1078022468806885</v>
      </c>
      <c r="N82" s="10">
        <f t="shared" si="8"/>
        <v>0</v>
      </c>
      <c r="P82">
        <v>223</v>
      </c>
      <c r="Q82" t="s">
        <v>109</v>
      </c>
      <c r="R82" s="10">
        <v>0.9824030953232189</v>
      </c>
      <c r="S82" s="10">
        <v>0.95951704193701193</v>
      </c>
      <c r="T82" s="12">
        <v>0.8325871114228981</v>
      </c>
      <c r="Z82">
        <v>223</v>
      </c>
      <c r="AA82" t="s">
        <v>109</v>
      </c>
      <c r="AB82" s="10">
        <v>0.9824030953232189</v>
      </c>
      <c r="AC82" s="10">
        <v>0.95951704193701193</v>
      </c>
      <c r="AD82" s="12">
        <v>0.8325871114228981</v>
      </c>
    </row>
    <row r="83" spans="2:32" x14ac:dyDescent="0.2">
      <c r="B83" t="s">
        <v>118</v>
      </c>
      <c r="C83" s="2">
        <v>4941000</v>
      </c>
      <c r="D83" s="2">
        <v>2534000</v>
      </c>
      <c r="E83" s="2">
        <v>2097000</v>
      </c>
      <c r="F83" s="2">
        <v>2694000</v>
      </c>
      <c r="G83" s="2">
        <v>2600000</v>
      </c>
      <c r="I83" s="10">
        <f t="shared" si="12"/>
        <v>0.51285164946367134</v>
      </c>
      <c r="J83" s="10">
        <f t="shared" si="10"/>
        <v>1.2846924177396279</v>
      </c>
      <c r="K83" s="10">
        <f t="shared" si="11"/>
        <v>1.2398664759179781</v>
      </c>
      <c r="L83" s="10">
        <f t="shared" si="6"/>
        <v>0.36096563920529995</v>
      </c>
      <c r="M83" s="12">
        <f t="shared" si="7"/>
        <v>0.97860617285583085</v>
      </c>
      <c r="N83" s="10">
        <f t="shared" si="8"/>
        <v>0</v>
      </c>
      <c r="P83">
        <v>224</v>
      </c>
      <c r="Q83" t="s">
        <v>110</v>
      </c>
      <c r="R83" s="10">
        <v>0.91009538964653403</v>
      </c>
      <c r="S83" s="12">
        <v>0.88558900894495096</v>
      </c>
      <c r="T83" s="10">
        <v>0.94299664400065952</v>
      </c>
      <c r="Z83">
        <v>224</v>
      </c>
      <c r="AA83" t="s">
        <v>110</v>
      </c>
      <c r="AB83" s="10">
        <v>0.91009538964653403</v>
      </c>
      <c r="AC83" s="12">
        <v>0.88558900894495096</v>
      </c>
      <c r="AD83" s="10">
        <v>0.94299664400065952</v>
      </c>
    </row>
    <row r="84" spans="2:32" x14ac:dyDescent="0.2">
      <c r="B84" t="s">
        <v>119</v>
      </c>
      <c r="C84" s="2">
        <v>7393000</v>
      </c>
      <c r="D84" s="2">
        <v>4163000</v>
      </c>
      <c r="E84" s="2">
        <v>3185000</v>
      </c>
      <c r="F84" s="2">
        <v>4480000</v>
      </c>
      <c r="G84" s="2">
        <v>4179000</v>
      </c>
      <c r="I84" s="10">
        <f t="shared" si="12"/>
        <v>0.5631002299472474</v>
      </c>
      <c r="J84" s="10">
        <f t="shared" si="10"/>
        <v>1.4065934065934067</v>
      </c>
      <c r="K84" s="10">
        <f t="shared" si="11"/>
        <v>1.3120879120879121</v>
      </c>
      <c r="L84" s="10">
        <f t="shared" si="6"/>
        <v>0.39633261324619717</v>
      </c>
      <c r="M84" s="10">
        <f t="shared" si="7"/>
        <v>1.0714634657940345</v>
      </c>
      <c r="N84" s="10">
        <f t="shared" si="8"/>
        <v>0</v>
      </c>
      <c r="P84">
        <v>225</v>
      </c>
      <c r="Q84" t="s">
        <v>111</v>
      </c>
      <c r="R84" s="10">
        <v>0.90733351780108407</v>
      </c>
      <c r="S84" s="10">
        <v>0.97807082076454765</v>
      </c>
      <c r="T84" s="10">
        <v>0.88535724891423384</v>
      </c>
      <c r="Z84">
        <v>225</v>
      </c>
      <c r="AA84" t="s">
        <v>111</v>
      </c>
      <c r="AB84" s="10">
        <v>0.90733351780108407</v>
      </c>
      <c r="AC84" s="10">
        <v>0.97807082076454765</v>
      </c>
      <c r="AD84" s="10">
        <v>0.88535724891423384</v>
      </c>
    </row>
    <row r="85" spans="2:32" x14ac:dyDescent="0.2">
      <c r="B85" t="s">
        <v>120</v>
      </c>
      <c r="C85" s="2">
        <v>10130000</v>
      </c>
      <c r="D85" s="2">
        <v>4536000</v>
      </c>
      <c r="E85" s="2">
        <v>3511000</v>
      </c>
      <c r="F85" s="2">
        <v>5080000</v>
      </c>
      <c r="G85" s="2">
        <v>4613000</v>
      </c>
      <c r="I85" s="10">
        <f t="shared" si="12"/>
        <v>0.44777887462981242</v>
      </c>
      <c r="J85" s="10">
        <f t="shared" si="10"/>
        <v>1.4468812304186842</v>
      </c>
      <c r="K85" s="10">
        <f t="shared" si="11"/>
        <v>1.3138706921105099</v>
      </c>
      <c r="L85" s="10">
        <f t="shared" si="6"/>
        <v>0.31516480033243927</v>
      </c>
      <c r="M85" s="10">
        <f t="shared" si="7"/>
        <v>1.1021524560472138</v>
      </c>
      <c r="N85" s="10">
        <f t="shared" si="8"/>
        <v>0</v>
      </c>
      <c r="P85">
        <v>226</v>
      </c>
      <c r="Q85" t="s">
        <v>112</v>
      </c>
      <c r="R85" s="10">
        <v>0.87003098497739761</v>
      </c>
      <c r="S85" s="10">
        <v>0.93391880100074909</v>
      </c>
      <c r="T85" s="10">
        <v>0.97567267511499034</v>
      </c>
      <c r="Z85">
        <v>226</v>
      </c>
      <c r="AA85" t="s">
        <v>112</v>
      </c>
      <c r="AB85" s="10">
        <v>0.87003098497739761</v>
      </c>
      <c r="AC85" s="10">
        <v>0.93391880100074909</v>
      </c>
      <c r="AD85" s="10">
        <v>0.97567267511499034</v>
      </c>
    </row>
    <row r="86" spans="2:32" x14ac:dyDescent="0.2">
      <c r="B86" t="s">
        <v>121</v>
      </c>
      <c r="C86" s="2">
        <v>6835000</v>
      </c>
      <c r="D86" s="2">
        <v>3430000</v>
      </c>
      <c r="E86" s="2">
        <v>2739000</v>
      </c>
      <c r="F86" s="2">
        <v>3646000</v>
      </c>
      <c r="G86" s="2">
        <v>3560000</v>
      </c>
      <c r="I86" s="10">
        <f t="shared" si="12"/>
        <v>0.50182882223847847</v>
      </c>
      <c r="J86" s="10">
        <f t="shared" si="10"/>
        <v>1.3311427528294999</v>
      </c>
      <c r="K86" s="10">
        <f t="shared" si="11"/>
        <v>1.2997444322745528</v>
      </c>
      <c r="L86" s="10">
        <f t="shared" si="6"/>
        <v>0.35320732960572604</v>
      </c>
      <c r="M86" s="10">
        <f t="shared" si="7"/>
        <v>1.0139894163641483</v>
      </c>
      <c r="N86" s="10">
        <f t="shared" si="8"/>
        <v>0</v>
      </c>
      <c r="P86">
        <v>227</v>
      </c>
      <c r="Q86" t="s">
        <v>113</v>
      </c>
      <c r="R86" s="10">
        <v>0.92958887083897734</v>
      </c>
      <c r="S86" s="10">
        <v>0.92556083958151936</v>
      </c>
      <c r="T86" s="10">
        <v>0.93154397924648225</v>
      </c>
      <c r="Z86">
        <v>227</v>
      </c>
      <c r="AA86" t="s">
        <v>113</v>
      </c>
      <c r="AB86" s="10">
        <v>0.92958887083897734</v>
      </c>
      <c r="AC86" s="10">
        <v>0.92556083958151936</v>
      </c>
      <c r="AD86" s="10">
        <v>0.93154397924648225</v>
      </c>
    </row>
    <row r="87" spans="2:32" x14ac:dyDescent="0.2">
      <c r="B87" t="s">
        <v>122</v>
      </c>
      <c r="C87" s="2">
        <v>6571000</v>
      </c>
      <c r="D87" s="2">
        <v>3677000</v>
      </c>
      <c r="E87" s="2">
        <v>2697000</v>
      </c>
      <c r="F87" s="2">
        <v>4085000</v>
      </c>
      <c r="G87" s="2">
        <v>3787000</v>
      </c>
      <c r="I87" s="10">
        <f t="shared" si="12"/>
        <v>0.55957997260690917</v>
      </c>
      <c r="J87" s="10">
        <f t="shared" si="10"/>
        <v>1.5146459028550241</v>
      </c>
      <c r="K87" s="10">
        <f t="shared" si="11"/>
        <v>1.4041527623285133</v>
      </c>
      <c r="L87" s="10">
        <f t="shared" si="6"/>
        <v>0.39385491439829212</v>
      </c>
      <c r="M87" s="10">
        <f t="shared" si="7"/>
        <v>1.1537717587161238</v>
      </c>
      <c r="N87" s="10">
        <f t="shared" si="8"/>
        <v>0</v>
      </c>
      <c r="P87">
        <v>228</v>
      </c>
      <c r="Q87" t="s">
        <v>114</v>
      </c>
      <c r="R87" s="10">
        <v>0.9428825378035337</v>
      </c>
      <c r="S87" s="10">
        <v>0.91403798061798003</v>
      </c>
      <c r="T87" s="10">
        <v>0.91202652401428019</v>
      </c>
      <c r="Z87">
        <v>228</v>
      </c>
      <c r="AA87" t="s">
        <v>114</v>
      </c>
      <c r="AB87" s="10">
        <v>0.9428825378035337</v>
      </c>
      <c r="AC87" s="10">
        <v>0.91403798061798003</v>
      </c>
      <c r="AD87" s="10">
        <v>0.91202652401428019</v>
      </c>
    </row>
    <row r="88" spans="2:32" x14ac:dyDescent="0.2">
      <c r="B88" t="s">
        <v>123</v>
      </c>
      <c r="C88" s="2">
        <v>7309000</v>
      </c>
      <c r="D88" s="2">
        <v>3855000</v>
      </c>
      <c r="E88" s="2">
        <v>3042000</v>
      </c>
      <c r="F88" s="2">
        <v>4347000</v>
      </c>
      <c r="G88" s="2">
        <v>4010000</v>
      </c>
      <c r="I88" s="10">
        <f t="shared" si="12"/>
        <v>0.52743193323300042</v>
      </c>
      <c r="J88" s="10">
        <f t="shared" si="10"/>
        <v>1.4289940828402368</v>
      </c>
      <c r="K88" s="10">
        <f t="shared" si="11"/>
        <v>1.3182117028270874</v>
      </c>
      <c r="L88" s="10">
        <f t="shared" si="6"/>
        <v>0.37122782995011755</v>
      </c>
      <c r="M88" s="10">
        <f t="shared" si="7"/>
        <v>1.0885270366134707</v>
      </c>
      <c r="N88" s="10">
        <f t="shared" si="8"/>
        <v>0</v>
      </c>
      <c r="P88">
        <v>229</v>
      </c>
      <c r="Q88" t="s">
        <v>115</v>
      </c>
      <c r="R88" s="10">
        <v>0.9609924998545577</v>
      </c>
      <c r="S88" s="10">
        <v>0.94934739723955519</v>
      </c>
      <c r="T88" s="10">
        <v>0.92248898948400593</v>
      </c>
      <c r="Z88">
        <v>229</v>
      </c>
      <c r="AA88" t="s">
        <v>115</v>
      </c>
      <c r="AB88" s="10">
        <v>0.9609924998545577</v>
      </c>
      <c r="AC88" s="10">
        <v>0.94934739723955519</v>
      </c>
      <c r="AD88" s="10">
        <v>0.92248898948400593</v>
      </c>
    </row>
    <row r="89" spans="2:32" x14ac:dyDescent="0.2">
      <c r="B89" t="s">
        <v>124</v>
      </c>
      <c r="C89" s="2">
        <v>11920000</v>
      </c>
      <c r="D89" s="2">
        <v>6189000</v>
      </c>
      <c r="E89" s="2">
        <v>4732000</v>
      </c>
      <c r="F89" s="2">
        <v>6938000</v>
      </c>
      <c r="G89" s="2">
        <v>6412000</v>
      </c>
      <c r="I89" s="10">
        <f t="shared" si="12"/>
        <v>0.5192114093959731</v>
      </c>
      <c r="J89" s="10">
        <f t="shared" si="10"/>
        <v>1.4661876584953508</v>
      </c>
      <c r="K89" s="10">
        <f t="shared" si="11"/>
        <v>1.3550295857988166</v>
      </c>
      <c r="L89" s="10">
        <f t="shared" si="6"/>
        <v>0.36544189430081597</v>
      </c>
      <c r="M89" s="10">
        <f t="shared" si="7"/>
        <v>1.1168590032570629</v>
      </c>
      <c r="N89" s="10">
        <f t="shared" si="8"/>
        <v>0</v>
      </c>
      <c r="P89">
        <v>230</v>
      </c>
      <c r="Q89" t="s">
        <v>116</v>
      </c>
      <c r="R89" s="10">
        <v>0.93528901095166439</v>
      </c>
      <c r="S89" s="10">
        <v>0.96487397125783025</v>
      </c>
      <c r="T89" s="10">
        <v>0.95144082994265156</v>
      </c>
      <c r="V89" t="s">
        <v>367</v>
      </c>
      <c r="Z89">
        <v>230</v>
      </c>
      <c r="AA89" t="s">
        <v>116</v>
      </c>
      <c r="AB89" s="10"/>
      <c r="AC89" s="10"/>
      <c r="AD89" s="10"/>
      <c r="AF89" t="s">
        <v>367</v>
      </c>
    </row>
    <row r="90" spans="2:32" x14ac:dyDescent="0.2">
      <c r="B90" t="s">
        <v>125</v>
      </c>
      <c r="C90" s="2">
        <v>11920000</v>
      </c>
      <c r="D90" s="2">
        <v>6189000</v>
      </c>
      <c r="E90" s="2">
        <v>4732000</v>
      </c>
      <c r="F90" s="2">
        <v>6938000</v>
      </c>
      <c r="G90" s="2">
        <v>6412000</v>
      </c>
      <c r="I90" s="10">
        <f t="shared" si="12"/>
        <v>0.5192114093959731</v>
      </c>
      <c r="J90" s="10">
        <f t="shared" si="10"/>
        <v>1.4661876584953508</v>
      </c>
      <c r="K90" s="10">
        <f t="shared" si="11"/>
        <v>1.3550295857988166</v>
      </c>
      <c r="L90" s="10">
        <f t="shared" si="6"/>
        <v>0.36544189430081597</v>
      </c>
      <c r="M90" s="10">
        <f t="shared" si="7"/>
        <v>1.1168590032570629</v>
      </c>
      <c r="N90" s="10">
        <f t="shared" si="8"/>
        <v>0</v>
      </c>
      <c r="P90">
        <v>231</v>
      </c>
      <c r="R90" s="10"/>
      <c r="S90" s="10"/>
      <c r="T90" s="10"/>
      <c r="Z90">
        <v>231</v>
      </c>
      <c r="AB90" s="10"/>
      <c r="AC90" s="10"/>
      <c r="AD90" s="10"/>
    </row>
    <row r="91" spans="2:32" x14ac:dyDescent="0.2">
      <c r="B91" t="s">
        <v>126</v>
      </c>
      <c r="C91" s="2">
        <v>6903000</v>
      </c>
      <c r="D91" s="2">
        <v>3406000</v>
      </c>
      <c r="E91" s="2">
        <v>2698000</v>
      </c>
      <c r="F91" s="2">
        <v>3746000</v>
      </c>
      <c r="G91" s="2">
        <v>3413000</v>
      </c>
      <c r="I91" s="10">
        <f t="shared" si="12"/>
        <v>0.49340866290018831</v>
      </c>
      <c r="J91" s="10">
        <f t="shared" si="10"/>
        <v>1.3884358784284656</v>
      </c>
      <c r="K91" s="10">
        <f t="shared" si="11"/>
        <v>1.265011119347665</v>
      </c>
      <c r="L91" s="10">
        <f t="shared" si="6"/>
        <v>0.34728088245295796</v>
      </c>
      <c r="M91" s="10">
        <f t="shared" si="7"/>
        <v>1.0576320856903991</v>
      </c>
      <c r="N91" s="10">
        <f t="shared" si="8"/>
        <v>0</v>
      </c>
      <c r="P91">
        <v>232</v>
      </c>
      <c r="Q91" t="s">
        <v>117</v>
      </c>
      <c r="R91" s="10">
        <v>0.93491045961464114</v>
      </c>
      <c r="S91" s="10">
        <v>1.0235935906957399</v>
      </c>
      <c r="T91" s="10">
        <v>1.0272624401801722</v>
      </c>
      <c r="V91" t="s">
        <v>370</v>
      </c>
      <c r="Z91">
        <v>232</v>
      </c>
      <c r="AA91" t="s">
        <v>117</v>
      </c>
      <c r="AB91" s="10"/>
      <c r="AC91" s="10"/>
      <c r="AD91" s="10"/>
      <c r="AF91" t="s">
        <v>370</v>
      </c>
    </row>
    <row r="92" spans="2:32" x14ac:dyDescent="0.2">
      <c r="B92" t="s">
        <v>127</v>
      </c>
      <c r="C92" s="2">
        <v>5543000</v>
      </c>
      <c r="D92" s="2">
        <v>2706000</v>
      </c>
      <c r="E92" s="2">
        <v>2164000</v>
      </c>
      <c r="F92" s="2">
        <v>2958000</v>
      </c>
      <c r="G92" s="2">
        <v>2694000</v>
      </c>
      <c r="I92" s="10">
        <f t="shared" si="12"/>
        <v>0.48818329424499368</v>
      </c>
      <c r="J92" s="10">
        <f t="shared" si="10"/>
        <v>1.3669131238447321</v>
      </c>
      <c r="K92" s="10">
        <f t="shared" si="11"/>
        <v>1.2449168207024031</v>
      </c>
      <c r="L92" s="10">
        <f t="shared" si="6"/>
        <v>0.34360305761086535</v>
      </c>
      <c r="M92" s="10">
        <f t="shared" si="7"/>
        <v>1.0412372660420035</v>
      </c>
      <c r="N92" s="10">
        <f t="shared" si="8"/>
        <v>0</v>
      </c>
      <c r="P92">
        <v>233</v>
      </c>
      <c r="Q92" t="s">
        <v>118</v>
      </c>
      <c r="R92" s="10">
        <v>0.94838032541125494</v>
      </c>
      <c r="S92" s="12">
        <v>0.90421824758981506</v>
      </c>
      <c r="T92" s="10">
        <v>0.94446030045477369</v>
      </c>
      <c r="Z92">
        <v>233</v>
      </c>
      <c r="AA92" t="s">
        <v>118</v>
      </c>
      <c r="AB92" s="10">
        <v>0.94838032541125494</v>
      </c>
      <c r="AC92" s="12">
        <v>0.90421824758981506</v>
      </c>
      <c r="AD92" s="10">
        <v>0.94446030045477369</v>
      </c>
    </row>
    <row r="93" spans="2:32" x14ac:dyDescent="0.2">
      <c r="B93" t="s">
        <v>128</v>
      </c>
      <c r="C93" s="2">
        <v>11650000</v>
      </c>
      <c r="D93" s="2">
        <v>5846000</v>
      </c>
      <c r="E93" s="2">
        <v>4859000</v>
      </c>
      <c r="F93" s="2">
        <v>7071000</v>
      </c>
      <c r="G93" s="2">
        <v>6164000</v>
      </c>
      <c r="I93" s="10">
        <f t="shared" si="12"/>
        <v>0.50180257510729609</v>
      </c>
      <c r="J93" s="10">
        <f t="shared" si="10"/>
        <v>1.4552377032311175</v>
      </c>
      <c r="K93" s="10">
        <f t="shared" si="11"/>
        <v>1.2685737806132948</v>
      </c>
      <c r="L93" s="10">
        <f t="shared" si="6"/>
        <v>0.35318885581804405</v>
      </c>
      <c r="M93" s="10">
        <f t="shared" si="7"/>
        <v>1.1085179453772882</v>
      </c>
      <c r="N93" s="10">
        <f t="shared" si="8"/>
        <v>0</v>
      </c>
      <c r="P93">
        <v>234</v>
      </c>
      <c r="Q93" t="s">
        <v>119</v>
      </c>
      <c r="R93" s="10">
        <v>1.0413014755339147</v>
      </c>
      <c r="S93" s="10">
        <v>0.99001707149411322</v>
      </c>
      <c r="T93" s="10">
        <v>0.99947451418599775</v>
      </c>
      <c r="Z93">
        <v>234</v>
      </c>
      <c r="AA93" t="s">
        <v>119</v>
      </c>
      <c r="AB93" s="10">
        <v>1.0413014755339147</v>
      </c>
      <c r="AC93" s="10">
        <v>0.99001707149411322</v>
      </c>
      <c r="AD93" s="10">
        <v>0.99947451418599775</v>
      </c>
    </row>
    <row r="94" spans="2:32" x14ac:dyDescent="0.2">
      <c r="B94" t="s">
        <v>129</v>
      </c>
      <c r="C94" s="2">
        <v>6204000</v>
      </c>
      <c r="D94" s="2">
        <v>3467000</v>
      </c>
      <c r="E94" s="2">
        <v>2554000</v>
      </c>
      <c r="F94" s="2">
        <v>3423000</v>
      </c>
      <c r="G94" s="2">
        <v>3317000</v>
      </c>
      <c r="I94" s="10">
        <f t="shared" si="12"/>
        <v>0.55883301096067051</v>
      </c>
      <c r="J94" s="10">
        <f t="shared" si="10"/>
        <v>1.3402505873140171</v>
      </c>
      <c r="K94" s="10">
        <f t="shared" si="11"/>
        <v>1.2987470634299139</v>
      </c>
      <c r="L94" s="10">
        <f t="shared" si="6"/>
        <v>0.39332917271767487</v>
      </c>
      <c r="M94" s="10">
        <f t="shared" si="7"/>
        <v>1.0209272506074452</v>
      </c>
      <c r="N94" s="10">
        <f t="shared" si="8"/>
        <v>0</v>
      </c>
      <c r="P94">
        <v>235</v>
      </c>
      <c r="Q94" t="s">
        <v>120</v>
      </c>
      <c r="R94" s="10">
        <v>0.8280458399184476</v>
      </c>
      <c r="S94" s="10">
        <v>1.0183732639612528</v>
      </c>
      <c r="T94" s="10">
        <v>1.000832535383031</v>
      </c>
      <c r="V94" t="s">
        <v>374</v>
      </c>
      <c r="Z94">
        <v>235</v>
      </c>
      <c r="AA94" t="s">
        <v>120</v>
      </c>
      <c r="AB94" s="10"/>
      <c r="AC94" s="10"/>
      <c r="AD94" s="10"/>
      <c r="AF94" t="s">
        <v>374</v>
      </c>
    </row>
    <row r="95" spans="2:32" x14ac:dyDescent="0.2">
      <c r="B95" t="s">
        <v>130</v>
      </c>
      <c r="C95" s="2">
        <v>5873000</v>
      </c>
      <c r="D95" s="2">
        <v>3155000</v>
      </c>
      <c r="E95" s="2">
        <v>2512000</v>
      </c>
      <c r="F95" s="2">
        <v>3393000</v>
      </c>
      <c r="G95" s="2">
        <v>3150000</v>
      </c>
      <c r="I95" s="10">
        <f t="shared" si="12"/>
        <v>0.53720415460582327</v>
      </c>
      <c r="J95" s="10">
        <f t="shared" si="10"/>
        <v>1.3507165605095541</v>
      </c>
      <c r="K95" s="10">
        <f t="shared" si="11"/>
        <v>1.2539808917197452</v>
      </c>
      <c r="L95" s="10">
        <f t="shared" si="6"/>
        <v>0.37810591279919409</v>
      </c>
      <c r="M95" s="10">
        <f t="shared" si="7"/>
        <v>1.0288996382643418</v>
      </c>
      <c r="N95" s="10">
        <f t="shared" si="8"/>
        <v>0</v>
      </c>
      <c r="P95">
        <v>236</v>
      </c>
      <c r="Q95" t="s">
        <v>121</v>
      </c>
      <c r="R95" s="10">
        <v>0.92799658972138654</v>
      </c>
      <c r="S95" s="10">
        <v>0.9369118635985586</v>
      </c>
      <c r="T95" s="10">
        <v>0.99007194795841147</v>
      </c>
      <c r="Z95">
        <v>236</v>
      </c>
      <c r="AA95" t="s">
        <v>121</v>
      </c>
      <c r="AB95" s="10">
        <v>0.92799658972138654</v>
      </c>
      <c r="AC95" s="10">
        <v>0.9369118635985586</v>
      </c>
      <c r="AD95" s="10">
        <v>0.99007194795841147</v>
      </c>
    </row>
    <row r="96" spans="2:32" x14ac:dyDescent="0.2">
      <c r="B96" t="s">
        <v>131</v>
      </c>
      <c r="C96" s="2">
        <v>8621000</v>
      </c>
      <c r="D96" s="2">
        <v>4127000</v>
      </c>
      <c r="E96" s="2">
        <v>3319000</v>
      </c>
      <c r="F96" s="2">
        <v>4503000</v>
      </c>
      <c r="G96" s="2">
        <v>4110000</v>
      </c>
      <c r="I96" s="10">
        <f t="shared" si="12"/>
        <v>0.47871476626841436</v>
      </c>
      <c r="J96" s="10">
        <f t="shared" si="10"/>
        <v>1.3567339560108467</v>
      </c>
      <c r="K96" s="10">
        <f t="shared" si="11"/>
        <v>1.2383247966254896</v>
      </c>
      <c r="L96" s="10">
        <f t="shared" si="6"/>
        <v>0.33693872640129724</v>
      </c>
      <c r="M96" s="10">
        <f t="shared" si="7"/>
        <v>1.0334833505216623</v>
      </c>
      <c r="N96" s="10">
        <f t="shared" si="8"/>
        <v>0</v>
      </c>
      <c r="P96">
        <v>237</v>
      </c>
      <c r="Q96" t="s">
        <v>122</v>
      </c>
      <c r="R96" s="10">
        <v>1.0347917123198298</v>
      </c>
      <c r="S96" s="10">
        <v>1.0660687687472892</v>
      </c>
      <c r="T96" s="10">
        <v>1.0696043207485828</v>
      </c>
      <c r="Z96">
        <v>237</v>
      </c>
      <c r="AA96" t="s">
        <v>122</v>
      </c>
      <c r="AB96" s="10">
        <v>1.0347917123198298</v>
      </c>
      <c r="AC96" s="10">
        <v>1.0660687687472892</v>
      </c>
      <c r="AD96" s="10">
        <v>1.0696043207485828</v>
      </c>
    </row>
    <row r="97" spans="2:32" x14ac:dyDescent="0.2">
      <c r="B97" t="s">
        <v>132</v>
      </c>
      <c r="C97" s="2">
        <v>8952000</v>
      </c>
      <c r="D97" s="2">
        <v>4469000</v>
      </c>
      <c r="E97" s="2">
        <v>3691000</v>
      </c>
      <c r="F97" s="2">
        <v>5354000</v>
      </c>
      <c r="G97" s="2">
        <v>4808000</v>
      </c>
      <c r="I97" s="10">
        <f t="shared" si="12"/>
        <v>0.49921805183199286</v>
      </c>
      <c r="J97" s="10">
        <f t="shared" si="10"/>
        <v>1.4505554050392848</v>
      </c>
      <c r="K97" s="10">
        <f t="shared" si="11"/>
        <v>1.3026280140883228</v>
      </c>
      <c r="L97" s="10">
        <f t="shared" si="6"/>
        <v>0.35136976427941596</v>
      </c>
      <c r="M97" s="10">
        <f t="shared" si="7"/>
        <v>1.1049512348943686</v>
      </c>
      <c r="N97" s="10">
        <f t="shared" si="8"/>
        <v>0</v>
      </c>
      <c r="P97">
        <v>238</v>
      </c>
      <c r="Q97" t="s">
        <v>123</v>
      </c>
      <c r="R97" s="10">
        <v>0.97534261417488743</v>
      </c>
      <c r="S97" s="10">
        <v>1.0057835693274029</v>
      </c>
      <c r="T97" s="10">
        <v>1.0041392723303468</v>
      </c>
      <c r="V97" t="s">
        <v>378</v>
      </c>
      <c r="Z97">
        <v>238</v>
      </c>
      <c r="AA97" t="s">
        <v>123</v>
      </c>
      <c r="AB97" s="10"/>
      <c r="AC97" s="10"/>
      <c r="AD97" s="10"/>
      <c r="AF97" t="s">
        <v>378</v>
      </c>
    </row>
    <row r="98" spans="2:32" x14ac:dyDescent="0.2">
      <c r="B98" t="s">
        <v>133</v>
      </c>
      <c r="C98" s="2">
        <v>7921000</v>
      </c>
      <c r="D98" s="2">
        <v>4154000</v>
      </c>
      <c r="E98" s="2">
        <v>3057000</v>
      </c>
      <c r="F98" s="2">
        <v>4513000</v>
      </c>
      <c r="G98" s="2">
        <v>4166000</v>
      </c>
      <c r="I98" s="10">
        <f t="shared" si="12"/>
        <v>0.52442873374573917</v>
      </c>
      <c r="J98" s="10">
        <f t="shared" si="10"/>
        <v>1.4762839385017992</v>
      </c>
      <c r="K98" s="10">
        <f t="shared" si="11"/>
        <v>1.3627739614000653</v>
      </c>
      <c r="L98" s="10">
        <f t="shared" si="6"/>
        <v>0.36911405723687002</v>
      </c>
      <c r="M98" s="10">
        <f t="shared" si="7"/>
        <v>1.1245497795088411</v>
      </c>
      <c r="N98" s="10">
        <f t="shared" si="8"/>
        <v>0</v>
      </c>
      <c r="P98">
        <v>239</v>
      </c>
      <c r="Q98" t="s">
        <v>124</v>
      </c>
      <c r="R98" s="10">
        <v>0.96014098017455995</v>
      </c>
      <c r="S98" s="10">
        <v>1.0319619053524876</v>
      </c>
      <c r="T98" s="10">
        <v>1.0321850574926905</v>
      </c>
      <c r="V98" t="s">
        <v>380</v>
      </c>
      <c r="Z98">
        <v>239</v>
      </c>
      <c r="AA98" t="s">
        <v>124</v>
      </c>
      <c r="AB98" s="10"/>
      <c r="AC98" s="10"/>
      <c r="AD98" s="10"/>
      <c r="AF98" t="s">
        <v>380</v>
      </c>
    </row>
    <row r="99" spans="2:32" x14ac:dyDescent="0.2">
      <c r="B99" t="s">
        <v>134</v>
      </c>
      <c r="C99" s="2">
        <v>8357000</v>
      </c>
      <c r="D99" s="2">
        <v>3964000</v>
      </c>
      <c r="E99" s="2">
        <v>2850000</v>
      </c>
      <c r="F99" s="2">
        <v>4417000</v>
      </c>
      <c r="G99" s="2">
        <v>4035000</v>
      </c>
      <c r="I99" s="10">
        <f t="shared" si="12"/>
        <v>0.47433289457939454</v>
      </c>
      <c r="J99" s="10">
        <f t="shared" si="10"/>
        <v>1.5498245614035089</v>
      </c>
      <c r="K99" s="10">
        <f t="shared" si="11"/>
        <v>1.4157894736842105</v>
      </c>
      <c r="L99" s="10">
        <f t="shared" si="6"/>
        <v>0.33385458868467538</v>
      </c>
      <c r="M99" s="10">
        <f t="shared" si="7"/>
        <v>1.1805688752344154</v>
      </c>
      <c r="N99" s="10">
        <f t="shared" si="8"/>
        <v>0</v>
      </c>
      <c r="P99">
        <v>240</v>
      </c>
      <c r="Q99" t="s">
        <v>125</v>
      </c>
      <c r="R99" s="10">
        <v>0.96014098017455995</v>
      </c>
      <c r="S99" s="10">
        <v>1.0319619053524876</v>
      </c>
      <c r="T99" s="10">
        <v>1.0321850574926905</v>
      </c>
      <c r="V99" t="s">
        <v>382</v>
      </c>
      <c r="Z99">
        <v>240</v>
      </c>
      <c r="AA99" t="s">
        <v>125</v>
      </c>
      <c r="AB99" s="10"/>
      <c r="AC99" s="10"/>
      <c r="AD99" s="10"/>
      <c r="AF99" t="s">
        <v>382</v>
      </c>
    </row>
    <row r="100" spans="2:32" x14ac:dyDescent="0.2">
      <c r="B100" t="s">
        <v>135</v>
      </c>
      <c r="C100" s="2">
        <v>7185000</v>
      </c>
      <c r="D100" s="2">
        <v>3751000</v>
      </c>
      <c r="E100" s="2">
        <v>2868000</v>
      </c>
      <c r="F100" s="2">
        <v>4118000</v>
      </c>
      <c r="G100" s="2">
        <v>3923000</v>
      </c>
      <c r="I100" s="10">
        <f t="shared" si="12"/>
        <v>0.52205984690327067</v>
      </c>
      <c r="J100" s="10">
        <f t="shared" si="10"/>
        <v>1.4358437935843793</v>
      </c>
      <c r="K100" s="10">
        <f t="shared" si="11"/>
        <v>1.3678521617852162</v>
      </c>
      <c r="L100" s="10">
        <f t="shared" si="6"/>
        <v>0.36744673930157451</v>
      </c>
      <c r="M100" s="10">
        <f t="shared" si="7"/>
        <v>1.0937447596450185</v>
      </c>
      <c r="N100" s="10">
        <f t="shared" si="8"/>
        <v>0</v>
      </c>
      <c r="P100">
        <v>241</v>
      </c>
      <c r="Q100" t="s">
        <v>126</v>
      </c>
      <c r="R100" s="10">
        <v>0.91242578389164364</v>
      </c>
      <c r="S100" s="10">
        <v>0.97723707211748945</v>
      </c>
      <c r="T100" s="10">
        <v>0.96361407059832682</v>
      </c>
      <c r="Z100">
        <v>241</v>
      </c>
      <c r="AA100" t="s">
        <v>126</v>
      </c>
      <c r="AB100" s="10">
        <v>0.91242578389164364</v>
      </c>
      <c r="AC100" s="10">
        <v>0.97723707211748945</v>
      </c>
      <c r="AD100" s="10">
        <v>0.96361407059832682</v>
      </c>
    </row>
    <row r="101" spans="2:32" x14ac:dyDescent="0.2">
      <c r="B101" t="s">
        <v>136</v>
      </c>
      <c r="C101" s="2">
        <v>9667000</v>
      </c>
      <c r="D101" s="2">
        <v>5135000</v>
      </c>
      <c r="E101" s="2">
        <v>4264000</v>
      </c>
      <c r="F101" s="2">
        <v>6008000</v>
      </c>
      <c r="G101" s="2">
        <v>5682000</v>
      </c>
      <c r="I101" s="10">
        <f t="shared" si="12"/>
        <v>0.53118857970414812</v>
      </c>
      <c r="J101" s="10">
        <f t="shared" si="10"/>
        <v>1.4090056285178236</v>
      </c>
      <c r="K101" s="10">
        <f t="shared" si="11"/>
        <v>1.3325515947467168</v>
      </c>
      <c r="L101" s="10">
        <f t="shared" si="6"/>
        <v>0.37387190898573003</v>
      </c>
      <c r="M101" s="10">
        <f t="shared" si="7"/>
        <v>1.073300960304733</v>
      </c>
      <c r="N101" s="10">
        <f t="shared" si="8"/>
        <v>0</v>
      </c>
      <c r="P101">
        <v>242</v>
      </c>
      <c r="Q101" t="s">
        <v>127</v>
      </c>
      <c r="R101" s="10">
        <v>0.90276287877904482</v>
      </c>
      <c r="S101" s="10">
        <v>0.96208849089736315</v>
      </c>
      <c r="T101" s="10">
        <v>0.94830736805853866</v>
      </c>
      <c r="Z101">
        <v>242</v>
      </c>
      <c r="AA101" t="s">
        <v>127</v>
      </c>
      <c r="AB101" s="10">
        <v>0.90276287877904482</v>
      </c>
      <c r="AC101" s="10">
        <v>0.96208849089736315</v>
      </c>
      <c r="AD101" s="10">
        <v>0.94830736805853866</v>
      </c>
    </row>
    <row r="102" spans="2:32" x14ac:dyDescent="0.2">
      <c r="B102" t="s">
        <v>137</v>
      </c>
      <c r="C102" s="2">
        <v>7015000</v>
      </c>
      <c r="D102" s="2">
        <v>4073000</v>
      </c>
      <c r="E102" s="2">
        <v>3226000</v>
      </c>
      <c r="F102" s="2">
        <v>4795000</v>
      </c>
      <c r="G102" s="2">
        <v>4325000</v>
      </c>
      <c r="I102" s="10">
        <f t="shared" si="12"/>
        <v>0.58061297220242336</v>
      </c>
      <c r="J102" s="10">
        <f t="shared" si="10"/>
        <v>1.4863608183508989</v>
      </c>
      <c r="K102" s="10">
        <f t="shared" si="11"/>
        <v>1.3406695598264105</v>
      </c>
      <c r="L102" s="10">
        <f t="shared" si="6"/>
        <v>0.40865878633930924</v>
      </c>
      <c r="M102" s="10">
        <f t="shared" si="7"/>
        <v>1.1322257778157401</v>
      </c>
      <c r="N102" s="10">
        <f t="shared" si="8"/>
        <v>0</v>
      </c>
      <c r="P102">
        <v>243</v>
      </c>
      <c r="Q102" t="s">
        <v>128</v>
      </c>
      <c r="R102" s="10">
        <v>0.92794805275589587</v>
      </c>
      <c r="S102" s="10">
        <v>1.0242548859729907</v>
      </c>
      <c r="T102" s="10">
        <v>0.96632790486573383</v>
      </c>
      <c r="V102" t="s">
        <v>288</v>
      </c>
      <c r="Z102">
        <v>243</v>
      </c>
      <c r="AA102" t="s">
        <v>128</v>
      </c>
      <c r="AB102" s="10"/>
      <c r="AC102" s="10"/>
      <c r="AD102" s="10"/>
      <c r="AF102" t="s">
        <v>288</v>
      </c>
    </row>
    <row r="103" spans="2:32" x14ac:dyDescent="0.2">
      <c r="B103" t="s">
        <v>138</v>
      </c>
      <c r="C103" s="2">
        <v>9343000</v>
      </c>
      <c r="D103" s="2">
        <v>4962000</v>
      </c>
      <c r="E103" s="2">
        <v>3968000</v>
      </c>
      <c r="F103" s="2">
        <v>5336000</v>
      </c>
      <c r="G103" s="2">
        <v>5032000</v>
      </c>
      <c r="I103" s="10">
        <f t="shared" si="12"/>
        <v>0.53109279674622711</v>
      </c>
      <c r="J103" s="10">
        <f t="shared" si="10"/>
        <v>1.344758064516129</v>
      </c>
      <c r="K103" s="10">
        <f t="shared" si="11"/>
        <v>1.2681451612903225</v>
      </c>
      <c r="L103" s="10">
        <f t="shared" si="6"/>
        <v>0.37380449308355423</v>
      </c>
      <c r="M103" s="10">
        <f t="shared" si="7"/>
        <v>1.0243607923276918</v>
      </c>
      <c r="N103" s="10">
        <f t="shared" si="8"/>
        <v>0</v>
      </c>
      <c r="P103">
        <v>244</v>
      </c>
      <c r="Q103" t="s">
        <v>129</v>
      </c>
      <c r="R103" s="10">
        <v>1.033410408915872</v>
      </c>
      <c r="S103" s="10">
        <v>0.94332232420625661</v>
      </c>
      <c r="T103" s="10">
        <v>0.98931220866634417</v>
      </c>
      <c r="Z103">
        <v>244</v>
      </c>
      <c r="AA103" t="s">
        <v>129</v>
      </c>
      <c r="AB103" s="10">
        <v>1.033410408915872</v>
      </c>
      <c r="AC103" s="10">
        <v>0.94332232420625661</v>
      </c>
      <c r="AD103" s="10">
        <v>0.98931220866634417</v>
      </c>
    </row>
    <row r="104" spans="2:32" x14ac:dyDescent="0.2">
      <c r="B104" t="s">
        <v>289</v>
      </c>
      <c r="C104" s="2">
        <v>5854000</v>
      </c>
      <c r="D104" s="2">
        <v>2297000</v>
      </c>
      <c r="E104" s="2">
        <v>2932000</v>
      </c>
      <c r="F104" s="2">
        <v>2764000</v>
      </c>
      <c r="G104" s="2">
        <v>2390000</v>
      </c>
      <c r="I104" s="10">
        <f t="shared" si="12"/>
        <v>0.39238127775879739</v>
      </c>
      <c r="J104" s="10">
        <f t="shared" si="10"/>
        <v>0.94270122783083221</v>
      </c>
      <c r="K104" s="10">
        <f t="shared" si="11"/>
        <v>0.81514324693042295</v>
      </c>
      <c r="L104" s="11">
        <f t="shared" si="6"/>
        <v>0.27617374124957295</v>
      </c>
      <c r="M104" s="11">
        <f t="shared" si="7"/>
        <v>0.71809658714822089</v>
      </c>
      <c r="N104" s="11">
        <f t="shared" si="8"/>
        <v>0</v>
      </c>
      <c r="P104">
        <v>245</v>
      </c>
      <c r="Q104" t="s">
        <v>130</v>
      </c>
      <c r="R104" s="10">
        <v>0.99341369280988956</v>
      </c>
      <c r="S104" s="10">
        <v>0.95068869751983254</v>
      </c>
      <c r="T104" s="10">
        <v>0.95521186576265171</v>
      </c>
      <c r="Z104">
        <v>245</v>
      </c>
      <c r="AA104" t="s">
        <v>130</v>
      </c>
      <c r="AB104" s="10">
        <v>0.99341369280988956</v>
      </c>
      <c r="AC104" s="10">
        <v>0.95068869751983254</v>
      </c>
      <c r="AD104" s="10">
        <v>0.95521186576265171</v>
      </c>
    </row>
    <row r="105" spans="2:32" x14ac:dyDescent="0.2">
      <c r="B105" t="s">
        <v>298</v>
      </c>
      <c r="C105" s="2">
        <v>5070000</v>
      </c>
      <c r="D105" s="2">
        <v>1021000</v>
      </c>
      <c r="E105" s="2">
        <v>2369000</v>
      </c>
      <c r="F105" s="2">
        <v>2184000</v>
      </c>
      <c r="G105" s="2">
        <v>1477000</v>
      </c>
      <c r="I105" s="10">
        <f t="shared" si="12"/>
        <v>0.20138067061143985</v>
      </c>
      <c r="J105" s="10">
        <f>F105/E105</f>
        <v>0.92190797804981006</v>
      </c>
      <c r="K105" s="10">
        <f>G105/E105</f>
        <v>0.62346981848881389</v>
      </c>
      <c r="L105" s="11">
        <f t="shared" si="6"/>
        <v>0.14173982391763676</v>
      </c>
      <c r="M105" s="11">
        <f t="shared" si="7"/>
        <v>0.70225746308361114</v>
      </c>
      <c r="N105" s="11">
        <f t="shared" si="8"/>
        <v>0</v>
      </c>
      <c r="P105">
        <v>246</v>
      </c>
      <c r="Q105" t="s">
        <v>131</v>
      </c>
      <c r="R105" s="10">
        <v>0.88525339888756993</v>
      </c>
      <c r="S105" s="10">
        <v>0.95492398274460788</v>
      </c>
      <c r="T105" s="10">
        <v>0.94328593618566114</v>
      </c>
      <c r="V105" t="s">
        <v>389</v>
      </c>
      <c r="Z105">
        <v>246</v>
      </c>
      <c r="AA105" t="s">
        <v>131</v>
      </c>
      <c r="AB105" s="10"/>
      <c r="AC105" s="10"/>
      <c r="AD105" s="10"/>
      <c r="AF105" t="s">
        <v>389</v>
      </c>
    </row>
    <row r="106" spans="2:32" x14ac:dyDescent="0.2">
      <c r="K106" t="s">
        <v>147</v>
      </c>
      <c r="L106" s="10">
        <f>AVERAGE(L3:L105)</f>
        <v>0.33794904938362702</v>
      </c>
      <c r="M106" s="10">
        <f>AVERAGE(M3:M105)</f>
        <v>1.0369053805694417</v>
      </c>
      <c r="N106" s="10">
        <f>AVERAGE(N3:N105)</f>
        <v>0</v>
      </c>
      <c r="P106">
        <v>247</v>
      </c>
      <c r="Q106" t="s">
        <v>132</v>
      </c>
      <c r="R106" s="10">
        <v>0.92316867644419187</v>
      </c>
      <c r="S106" s="10">
        <v>1.0209592959879878</v>
      </c>
      <c r="T106" s="10">
        <v>0.99226849782818904</v>
      </c>
      <c r="Z106">
        <v>247</v>
      </c>
      <c r="AA106" t="s">
        <v>132</v>
      </c>
      <c r="AB106" s="10">
        <v>0.92316867644419187</v>
      </c>
      <c r="AC106" s="10">
        <v>1.0209592959879878</v>
      </c>
      <c r="AD106" s="10">
        <v>0.99226849782818904</v>
      </c>
    </row>
    <row r="107" spans="2:32" x14ac:dyDescent="0.2">
      <c r="B107">
        <v>12</v>
      </c>
      <c r="C107" s="16">
        <v>22</v>
      </c>
      <c r="D107" s="16">
        <v>32</v>
      </c>
      <c r="E107" s="16">
        <v>42</v>
      </c>
      <c r="F107" s="14" t="s">
        <v>441</v>
      </c>
      <c r="G107" s="14" t="s">
        <v>442</v>
      </c>
      <c r="H107" s="14" t="s">
        <v>443</v>
      </c>
      <c r="K107" t="s">
        <v>141</v>
      </c>
      <c r="L107" s="10">
        <f>STDEV(L3:L105)</f>
        <v>4.4954470996155606E-2</v>
      </c>
      <c r="M107" s="10">
        <f>STDEV(M3:M105)</f>
        <v>9.8460597392616742E-2</v>
      </c>
      <c r="N107" s="10">
        <f>STDEV(N3:N105)</f>
        <v>0</v>
      </c>
      <c r="P107">
        <v>248</v>
      </c>
      <c r="Q107" t="s">
        <v>133</v>
      </c>
      <c r="R107" s="10">
        <v>0.96978900952141245</v>
      </c>
      <c r="S107" s="10">
        <v>1.0390680737150824</v>
      </c>
      <c r="T107" s="10">
        <v>1.0380842857154511</v>
      </c>
      <c r="Z107">
        <v>248</v>
      </c>
      <c r="AA107" t="s">
        <v>133</v>
      </c>
      <c r="AB107" s="10">
        <v>0.96978900952141245</v>
      </c>
      <c r="AC107" s="10">
        <v>1.0390680737150824</v>
      </c>
      <c r="AD107" s="10">
        <v>1.0380842857154511</v>
      </c>
    </row>
    <row r="108" spans="2:32" x14ac:dyDescent="0.2">
      <c r="B108" s="2">
        <v>3235000</v>
      </c>
      <c r="C108" s="2">
        <v>2617000</v>
      </c>
      <c r="D108" s="2">
        <v>3797000</v>
      </c>
      <c r="E108" s="2">
        <v>3434000</v>
      </c>
      <c r="F108" s="10">
        <f>A108/B108</f>
        <v>0</v>
      </c>
      <c r="G108" s="10">
        <f>C108/D108</f>
        <v>0.68922833816170659</v>
      </c>
      <c r="H108" s="10">
        <f>C108/E108</f>
        <v>0.76208503203261502</v>
      </c>
      <c r="K108" t="s">
        <v>256</v>
      </c>
      <c r="L108" s="11">
        <f>L106-L107</f>
        <v>0.29299457838747139</v>
      </c>
      <c r="M108" s="11">
        <f>M106-M107</f>
        <v>0.938444783176825</v>
      </c>
      <c r="N108" s="11">
        <f>N106-N107</f>
        <v>0</v>
      </c>
      <c r="P108">
        <v>249</v>
      </c>
      <c r="Q108" t="s">
        <v>134</v>
      </c>
      <c r="R108" s="10">
        <v>0.87715031312643632</v>
      </c>
      <c r="S108" s="10">
        <v>1.0908289249886083</v>
      </c>
      <c r="T108" s="10">
        <v>1.0784685106567502</v>
      </c>
      <c r="Z108">
        <v>249</v>
      </c>
      <c r="AA108" t="s">
        <v>134</v>
      </c>
      <c r="AB108" s="10">
        <v>0.87715031312643632</v>
      </c>
      <c r="AC108" s="10">
        <v>1.0908289249886083</v>
      </c>
      <c r="AD108" s="10">
        <v>1.0784685106567502</v>
      </c>
    </row>
    <row r="109" spans="2:32" x14ac:dyDescent="0.2">
      <c r="B109" s="2">
        <v>5135000</v>
      </c>
      <c r="C109" s="2">
        <v>4264000</v>
      </c>
      <c r="D109" s="2">
        <v>6008000</v>
      </c>
      <c r="E109" s="2">
        <v>5682000</v>
      </c>
      <c r="F109" s="10">
        <f>A109/B109</f>
        <v>0</v>
      </c>
      <c r="G109" s="10">
        <f t="shared" ref="G109:G111" si="13">C109/D109</f>
        <v>0.70972037283621836</v>
      </c>
      <c r="H109" s="10">
        <f t="shared" ref="H109:H111" si="14">C109/E109</f>
        <v>0.75043998592045058</v>
      </c>
      <c r="K109" t="s">
        <v>257</v>
      </c>
      <c r="L109" s="12">
        <f>L106-0.5*L107</f>
        <v>0.31547181388554923</v>
      </c>
      <c r="M109" s="12">
        <f>M106-0.5*M107</f>
        <v>0.98767508187313335</v>
      </c>
      <c r="N109" s="12">
        <f>N106-0.5*N107</f>
        <v>0</v>
      </c>
      <c r="P109">
        <v>250</v>
      </c>
      <c r="Q109" t="s">
        <v>135</v>
      </c>
      <c r="R109" s="10">
        <v>0.9654083944315085</v>
      </c>
      <c r="S109" s="10">
        <v>1.010604671530577</v>
      </c>
      <c r="T109" s="10">
        <v>1.0419525721436151</v>
      </c>
      <c r="Z109">
        <v>250</v>
      </c>
      <c r="AA109" t="s">
        <v>135</v>
      </c>
      <c r="AB109" s="10">
        <v>0.9654083944315085</v>
      </c>
      <c r="AC109" s="10">
        <v>1.010604671530577</v>
      </c>
      <c r="AD109" s="10">
        <v>1.0419525721436151</v>
      </c>
    </row>
    <row r="110" spans="2:32" x14ac:dyDescent="0.2">
      <c r="B110" s="2">
        <v>4073000</v>
      </c>
      <c r="C110" s="2">
        <v>3226000</v>
      </c>
      <c r="D110" s="2">
        <v>4795000</v>
      </c>
      <c r="E110" s="2">
        <v>4325000</v>
      </c>
      <c r="F110" s="10">
        <f>A110/B110</f>
        <v>0</v>
      </c>
      <c r="G110" s="10">
        <f t="shared" si="13"/>
        <v>0.67278415015641291</v>
      </c>
      <c r="H110" s="10">
        <f t="shared" si="14"/>
        <v>0.74589595375722539</v>
      </c>
      <c r="P110">
        <v>251</v>
      </c>
      <c r="Q110" t="s">
        <v>136</v>
      </c>
      <c r="R110" s="10">
        <v>0.98228951510908136</v>
      </c>
      <c r="S110" s="10">
        <v>0.99171489040483096</v>
      </c>
      <c r="T110" s="10">
        <v>1.0150625926184242</v>
      </c>
      <c r="Z110">
        <v>251</v>
      </c>
      <c r="AA110" t="s">
        <v>136</v>
      </c>
      <c r="AB110" s="10">
        <v>0.98228951510908136</v>
      </c>
      <c r="AC110" s="10">
        <v>0.99171489040483096</v>
      </c>
      <c r="AD110" s="10">
        <v>1.0150625926184242</v>
      </c>
    </row>
    <row r="111" spans="2:32" x14ac:dyDescent="0.2">
      <c r="B111" s="2">
        <v>4962000</v>
      </c>
      <c r="C111" s="2">
        <v>3968000</v>
      </c>
      <c r="D111" s="2">
        <v>5336000</v>
      </c>
      <c r="E111" s="2">
        <v>5032000</v>
      </c>
      <c r="F111" s="10">
        <f>A111/B111</f>
        <v>0</v>
      </c>
      <c r="G111" s="10">
        <f t="shared" si="13"/>
        <v>0.74362818590704649</v>
      </c>
      <c r="H111" s="10">
        <f t="shared" si="14"/>
        <v>0.78855325914149443</v>
      </c>
      <c r="P111">
        <v>252</v>
      </c>
      <c r="Q111" t="s">
        <v>137</v>
      </c>
      <c r="R111" s="10">
        <v>1.0736865526145407</v>
      </c>
      <c r="S111" s="10">
        <v>1.0461605874658508</v>
      </c>
      <c r="T111" s="10">
        <v>1.0212464002196195</v>
      </c>
      <c r="Z111">
        <v>252</v>
      </c>
      <c r="AA111" t="s">
        <v>137</v>
      </c>
      <c r="AB111" s="10">
        <v>1.0736865526145407</v>
      </c>
      <c r="AC111" s="10">
        <v>1.0461605874658508</v>
      </c>
      <c r="AD111" s="10">
        <v>1.0212464002196195</v>
      </c>
    </row>
    <row r="112" spans="2:32" x14ac:dyDescent="0.2">
      <c r="E112" s="17" t="s">
        <v>147</v>
      </c>
      <c r="F112" s="11">
        <f>AVERAGE(F108:F111)</f>
        <v>0</v>
      </c>
      <c r="G112" s="11">
        <f t="shared" ref="G112:H112" si="15">AVERAGE(G108:G111)</f>
        <v>0.70384026176534609</v>
      </c>
      <c r="H112" s="11">
        <f t="shared" si="15"/>
        <v>0.76174355771294633</v>
      </c>
      <c r="P112">
        <v>253</v>
      </c>
      <c r="Q112" t="s">
        <v>138</v>
      </c>
      <c r="R112" s="10">
        <v>0.98211239045149867</v>
      </c>
      <c r="S112" s="10">
        <v>0.94649486814009243</v>
      </c>
      <c r="T112" s="10">
        <v>0.96600140685774838</v>
      </c>
      <c r="Z112">
        <v>253</v>
      </c>
      <c r="AA112" t="s">
        <v>138</v>
      </c>
      <c r="AB112" s="10">
        <v>0.98211239045149867</v>
      </c>
      <c r="AC112" s="10">
        <v>0.94649486814009243</v>
      </c>
      <c r="AD112" s="10">
        <v>0.96600140685774838</v>
      </c>
    </row>
    <row r="113" spans="17:30" x14ac:dyDescent="0.2">
      <c r="Q113" t="s">
        <v>289</v>
      </c>
      <c r="R113" s="11">
        <v>0.72560297753811254</v>
      </c>
      <c r="S113" s="11">
        <v>0.66351107896296613</v>
      </c>
      <c r="T113" s="11">
        <v>0.62093011696246314</v>
      </c>
      <c r="AA113" t="s">
        <v>289</v>
      </c>
      <c r="AB113" s="11">
        <v>0.72560297753811254</v>
      </c>
      <c r="AC113" s="11">
        <v>0.66351107896296613</v>
      </c>
      <c r="AD113" s="11">
        <v>0.62093011696246314</v>
      </c>
    </row>
    <row r="114" spans="17:30" x14ac:dyDescent="0.2">
      <c r="Q114" t="s">
        <v>298</v>
      </c>
      <c r="R114" s="11">
        <v>0.37239904780601241</v>
      </c>
      <c r="S114" s="11">
        <v>0.64887595259413922</v>
      </c>
      <c r="T114" s="11">
        <v>0.47492411766231396</v>
      </c>
      <c r="AA114" t="s">
        <v>298</v>
      </c>
      <c r="AB114" s="11">
        <v>0.37239904780601241</v>
      </c>
      <c r="AC114" s="11">
        <v>0.64887595259413922</v>
      </c>
      <c r="AD114" s="11">
        <v>0.47492411766231396</v>
      </c>
    </row>
    <row r="115" spans="17:30" x14ac:dyDescent="0.2">
      <c r="Q115" t="s">
        <v>147</v>
      </c>
      <c r="R115" s="10">
        <v>0.88790786328717863</v>
      </c>
      <c r="S115" s="10">
        <v>0.95808589005607792</v>
      </c>
      <c r="T115" s="10">
        <v>0.92058961088765656</v>
      </c>
      <c r="AA115" t="s">
        <v>147</v>
      </c>
      <c r="AB115" s="10">
        <v>0.88790786328717863</v>
      </c>
      <c r="AC115" s="10">
        <v>0.95808589005607792</v>
      </c>
      <c r="AD115" s="10">
        <v>0.92058961088765656</v>
      </c>
    </row>
    <row r="116" spans="17:30" x14ac:dyDescent="0.2">
      <c r="Q116" t="s">
        <v>141</v>
      </c>
      <c r="R116" s="10">
        <v>0.11811078729235165</v>
      </c>
      <c r="S116" s="10">
        <v>9.0976197882735171E-2</v>
      </c>
      <c r="T116" s="10">
        <v>0.12380379787106587</v>
      </c>
      <c r="AA116" t="s">
        <v>141</v>
      </c>
      <c r="AB116" s="10">
        <v>0.11811078729235165</v>
      </c>
      <c r="AC116" s="10">
        <v>9.0976197882735171E-2</v>
      </c>
      <c r="AD116" s="10">
        <v>0.12380379787106587</v>
      </c>
    </row>
    <row r="117" spans="17:30" x14ac:dyDescent="0.2">
      <c r="Q117" t="s">
        <v>256</v>
      </c>
      <c r="R117" s="11">
        <v>0.76979707599482694</v>
      </c>
      <c r="S117" s="11">
        <v>0.86710969217334277</v>
      </c>
      <c r="T117" s="11">
        <v>0.79678581301659068</v>
      </c>
      <c r="AA117" t="s">
        <v>256</v>
      </c>
      <c r="AB117" s="11">
        <v>0.76979707599482694</v>
      </c>
      <c r="AC117" s="11">
        <v>0.86710969217334277</v>
      </c>
      <c r="AD117" s="11">
        <v>0.79678581301659068</v>
      </c>
    </row>
    <row r="118" spans="17:30" x14ac:dyDescent="0.2">
      <c r="Q118" t="s">
        <v>257</v>
      </c>
      <c r="R118" s="12">
        <v>0.82885246964100279</v>
      </c>
      <c r="S118" s="12">
        <v>0.91259779111471029</v>
      </c>
      <c r="T118" s="12">
        <v>0.85868771195212368</v>
      </c>
      <c r="AA118" t="s">
        <v>257</v>
      </c>
      <c r="AB118" s="12">
        <v>0.82885246964100279</v>
      </c>
      <c r="AC118" s="12">
        <v>0.91259779111471029</v>
      </c>
      <c r="AD118" s="12">
        <v>0.85868771195212368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2A1DE8-EC84-0345-96EE-5DE1AE2D03E1}">
  <dimension ref="A1:W120"/>
  <sheetViews>
    <sheetView workbookViewId="0">
      <selection sqref="A1:XFD1048576"/>
    </sheetView>
  </sheetViews>
  <sheetFormatPr baseColWidth="10" defaultRowHeight="16" x14ac:dyDescent="0.2"/>
  <cols>
    <col min="1" max="1" width="15.33203125" bestFit="1" customWidth="1"/>
  </cols>
  <sheetData>
    <row r="1" spans="1:23" x14ac:dyDescent="0.2">
      <c r="A1" t="s">
        <v>444</v>
      </c>
      <c r="B1" t="s">
        <v>445</v>
      </c>
      <c r="H1" t="s">
        <v>446</v>
      </c>
      <c r="P1" t="s">
        <v>0</v>
      </c>
      <c r="Q1" t="s">
        <v>266</v>
      </c>
      <c r="R1">
        <v>142</v>
      </c>
      <c r="S1" t="s">
        <v>0</v>
      </c>
    </row>
    <row r="2" spans="1:23" x14ac:dyDescent="0.2">
      <c r="A2" t="s">
        <v>263</v>
      </c>
      <c r="B2" t="s">
        <v>0</v>
      </c>
      <c r="C2" t="s">
        <v>1</v>
      </c>
      <c r="D2" t="s">
        <v>2</v>
      </c>
      <c r="E2" t="s">
        <v>399</v>
      </c>
      <c r="F2" t="s">
        <v>400</v>
      </c>
      <c r="H2" t="s">
        <v>0</v>
      </c>
      <c r="I2" t="s">
        <v>1</v>
      </c>
      <c r="J2" t="s">
        <v>2</v>
      </c>
      <c r="K2" t="s">
        <v>399</v>
      </c>
      <c r="L2" t="s">
        <v>400</v>
      </c>
      <c r="N2" t="s">
        <v>266</v>
      </c>
      <c r="Q2" s="2"/>
      <c r="R2">
        <v>143</v>
      </c>
      <c r="T2" s="2"/>
      <c r="U2" t="s">
        <v>268</v>
      </c>
      <c r="W2" s="2"/>
    </row>
    <row r="3" spans="1:23" x14ac:dyDescent="0.2">
      <c r="A3" t="s">
        <v>447</v>
      </c>
      <c r="N3" s="2"/>
      <c r="O3" s="10"/>
      <c r="P3" t="s">
        <v>151</v>
      </c>
      <c r="Q3" s="10">
        <v>0.50503853663430964</v>
      </c>
      <c r="R3">
        <v>144</v>
      </c>
      <c r="S3" t="s">
        <v>151</v>
      </c>
      <c r="T3" s="10">
        <v>0.50503853663430964</v>
      </c>
      <c r="W3" s="10">
        <v>0.50503853663430964</v>
      </c>
    </row>
    <row r="4" spans="1:23" x14ac:dyDescent="0.2">
      <c r="B4" t="s">
        <v>151</v>
      </c>
      <c r="C4">
        <v>121.852</v>
      </c>
      <c r="D4">
        <v>8.5890000000000004</v>
      </c>
      <c r="E4">
        <v>4335485</v>
      </c>
      <c r="F4">
        <v>65</v>
      </c>
      <c r="H4" t="s">
        <v>151</v>
      </c>
      <c r="I4">
        <v>121.852</v>
      </c>
      <c r="J4">
        <v>8.5890000000000004</v>
      </c>
      <c r="K4">
        <v>2189587</v>
      </c>
      <c r="L4">
        <v>12</v>
      </c>
      <c r="N4" s="10">
        <f t="shared" ref="N4:N17" si="0">K4/E4</f>
        <v>0.50503853663430964</v>
      </c>
      <c r="O4" s="10"/>
      <c r="P4" t="s">
        <v>152</v>
      </c>
      <c r="Q4" s="10">
        <v>0.57311948117457434</v>
      </c>
      <c r="R4">
        <v>145</v>
      </c>
      <c r="S4" t="s">
        <v>152</v>
      </c>
      <c r="T4" s="10">
        <v>0.57311948117457434</v>
      </c>
      <c r="W4" s="10">
        <v>0.57311948117457434</v>
      </c>
    </row>
    <row r="5" spans="1:23" x14ac:dyDescent="0.2">
      <c r="B5" t="s">
        <v>152</v>
      </c>
      <c r="C5">
        <v>121.93600000000001</v>
      </c>
      <c r="D5">
        <v>8.5169999999999995</v>
      </c>
      <c r="E5">
        <v>5126657</v>
      </c>
      <c r="F5">
        <v>77</v>
      </c>
      <c r="H5" t="s">
        <v>152</v>
      </c>
      <c r="I5">
        <v>121.93600000000001</v>
      </c>
      <c r="J5">
        <v>8.5169999999999995</v>
      </c>
      <c r="K5">
        <v>2938187</v>
      </c>
      <c r="L5">
        <v>17</v>
      </c>
      <c r="N5" s="10">
        <f t="shared" si="0"/>
        <v>0.57311948117457434</v>
      </c>
      <c r="O5" s="10"/>
      <c r="P5" t="s">
        <v>153</v>
      </c>
      <c r="Q5" s="10">
        <v>0.47131321807034604</v>
      </c>
      <c r="R5">
        <v>146</v>
      </c>
      <c r="S5" t="s">
        <v>153</v>
      </c>
      <c r="T5" s="10">
        <v>0.47131321807034604</v>
      </c>
      <c r="U5" t="s">
        <v>277</v>
      </c>
      <c r="W5" s="10"/>
    </row>
    <row r="6" spans="1:23" x14ac:dyDescent="0.2">
      <c r="B6" t="s">
        <v>153</v>
      </c>
      <c r="C6">
        <v>122.625</v>
      </c>
      <c r="D6">
        <v>8.4440000000000008</v>
      </c>
      <c r="E6">
        <v>6133452</v>
      </c>
      <c r="F6">
        <v>92</v>
      </c>
      <c r="H6" t="s">
        <v>153</v>
      </c>
      <c r="I6">
        <v>122.625</v>
      </c>
      <c r="J6">
        <v>8.4440000000000008</v>
      </c>
      <c r="K6">
        <v>2890777</v>
      </c>
      <c r="L6">
        <v>16</v>
      </c>
      <c r="N6" s="10">
        <f t="shared" si="0"/>
        <v>0.47131321807034604</v>
      </c>
      <c r="O6" s="10"/>
      <c r="P6" t="s">
        <v>154</v>
      </c>
      <c r="Q6" s="10">
        <v>0.55280676587264943</v>
      </c>
      <c r="R6">
        <v>147</v>
      </c>
      <c r="S6" t="s">
        <v>154</v>
      </c>
      <c r="T6" s="10">
        <v>0.55280676587264943</v>
      </c>
      <c r="W6" s="10">
        <v>0.55280676587264943</v>
      </c>
    </row>
    <row r="7" spans="1:23" x14ac:dyDescent="0.2">
      <c r="B7" t="s">
        <v>154</v>
      </c>
      <c r="C7">
        <v>121.806</v>
      </c>
      <c r="D7">
        <v>8.5180000000000007</v>
      </c>
      <c r="E7">
        <v>4872690</v>
      </c>
      <c r="F7">
        <v>73</v>
      </c>
      <c r="H7" t="s">
        <v>154</v>
      </c>
      <c r="I7">
        <v>121.806</v>
      </c>
      <c r="J7">
        <v>8.5180000000000007</v>
      </c>
      <c r="K7">
        <v>2693656</v>
      </c>
      <c r="L7">
        <v>15</v>
      </c>
      <c r="N7" s="10">
        <f t="shared" si="0"/>
        <v>0.55280676587264943</v>
      </c>
      <c r="O7" s="10"/>
      <c r="P7" t="s">
        <v>155</v>
      </c>
      <c r="Q7" s="10">
        <v>0.59089858910630755</v>
      </c>
      <c r="R7">
        <v>148</v>
      </c>
      <c r="S7" t="s">
        <v>155</v>
      </c>
      <c r="T7" s="10">
        <v>0.59089858910630755</v>
      </c>
      <c r="W7" s="10">
        <v>0.59089858910630755</v>
      </c>
    </row>
    <row r="8" spans="1:23" x14ac:dyDescent="0.2">
      <c r="B8" t="s">
        <v>155</v>
      </c>
      <c r="C8">
        <v>124.03700000000001</v>
      </c>
      <c r="D8">
        <v>8.3819999999999997</v>
      </c>
      <c r="E8">
        <v>4639896</v>
      </c>
      <c r="F8">
        <v>69</v>
      </c>
      <c r="H8" t="s">
        <v>155</v>
      </c>
      <c r="I8">
        <v>124.11</v>
      </c>
      <c r="J8">
        <v>8.3859999999999992</v>
      </c>
      <c r="K8">
        <v>2741708</v>
      </c>
      <c r="L8">
        <v>16</v>
      </c>
      <c r="N8" s="10">
        <f t="shared" si="0"/>
        <v>0.59089858910630755</v>
      </c>
      <c r="O8" s="10"/>
      <c r="P8" t="s">
        <v>156</v>
      </c>
      <c r="Q8" s="10">
        <v>0.66273674086679402</v>
      </c>
      <c r="R8">
        <v>149</v>
      </c>
      <c r="S8" t="s">
        <v>156</v>
      </c>
      <c r="T8" s="10">
        <v>0.66273674086679402</v>
      </c>
      <c r="W8" s="10">
        <v>0.66273674086679402</v>
      </c>
    </row>
    <row r="9" spans="1:23" x14ac:dyDescent="0.2">
      <c r="B9" t="s">
        <v>156</v>
      </c>
      <c r="C9">
        <v>109.71899999999999</v>
      </c>
      <c r="D9">
        <v>8.4670000000000005</v>
      </c>
      <c r="E9">
        <v>3435349</v>
      </c>
      <c r="F9">
        <v>51</v>
      </c>
      <c r="H9" t="s">
        <v>156</v>
      </c>
      <c r="I9">
        <v>109.741</v>
      </c>
      <c r="J9">
        <v>8.4610000000000003</v>
      </c>
      <c r="K9">
        <v>2276732</v>
      </c>
      <c r="L9">
        <v>13</v>
      </c>
      <c r="N9" s="10">
        <f t="shared" si="0"/>
        <v>0.66273674086679402</v>
      </c>
      <c r="O9" s="10"/>
      <c r="P9" t="s">
        <v>157</v>
      </c>
      <c r="Q9" s="10">
        <v>0.58278773564031716</v>
      </c>
      <c r="R9">
        <v>150</v>
      </c>
      <c r="S9" t="s">
        <v>157</v>
      </c>
      <c r="T9" s="10">
        <v>0.58278773564031716</v>
      </c>
      <c r="W9" s="10">
        <v>0.58278773564031716</v>
      </c>
    </row>
    <row r="10" spans="1:23" x14ac:dyDescent="0.2">
      <c r="B10" t="s">
        <v>157</v>
      </c>
      <c r="C10">
        <v>121.032</v>
      </c>
      <c r="D10">
        <v>8.1969999999999992</v>
      </c>
      <c r="E10">
        <v>4474298</v>
      </c>
      <c r="F10">
        <v>67</v>
      </c>
      <c r="H10" t="s">
        <v>157</v>
      </c>
      <c r="I10">
        <v>121.093</v>
      </c>
      <c r="J10">
        <v>8.1969999999999992</v>
      </c>
      <c r="K10">
        <v>2607566</v>
      </c>
      <c r="L10">
        <v>15</v>
      </c>
      <c r="N10" s="10">
        <f t="shared" si="0"/>
        <v>0.58278773564031716</v>
      </c>
      <c r="O10" s="10"/>
      <c r="P10" t="s">
        <v>158</v>
      </c>
      <c r="Q10" s="10">
        <v>0.68853303299912316</v>
      </c>
      <c r="R10">
        <v>151</v>
      </c>
      <c r="S10" t="s">
        <v>158</v>
      </c>
      <c r="T10" s="10">
        <v>0.68853303299912316</v>
      </c>
      <c r="W10" s="10">
        <v>0.68853303299912316</v>
      </c>
    </row>
    <row r="11" spans="1:23" x14ac:dyDescent="0.2">
      <c r="B11" t="s">
        <v>158</v>
      </c>
      <c r="C11">
        <v>120.699</v>
      </c>
      <c r="D11">
        <v>8.5619999999999994</v>
      </c>
      <c r="E11">
        <v>2036842</v>
      </c>
      <c r="F11">
        <v>30</v>
      </c>
      <c r="H11" t="s">
        <v>158</v>
      </c>
      <c r="I11">
        <v>121.123</v>
      </c>
      <c r="J11">
        <v>8.532</v>
      </c>
      <c r="K11">
        <v>1402433</v>
      </c>
      <c r="L11">
        <v>8</v>
      </c>
      <c r="N11" s="10">
        <f t="shared" si="0"/>
        <v>0.68853303299912316</v>
      </c>
      <c r="O11" s="10"/>
      <c r="P11" t="s">
        <v>159</v>
      </c>
      <c r="Q11" s="10">
        <v>0.57944188530387153</v>
      </c>
      <c r="R11">
        <v>152</v>
      </c>
      <c r="S11" t="s">
        <v>159</v>
      </c>
      <c r="T11" s="10">
        <v>0.57944188530387153</v>
      </c>
      <c r="W11" s="10">
        <v>0.57944188530387153</v>
      </c>
    </row>
    <row r="12" spans="1:23" x14ac:dyDescent="0.2">
      <c r="B12" t="s">
        <v>159</v>
      </c>
      <c r="C12">
        <v>122.474</v>
      </c>
      <c r="D12">
        <v>8.4060000000000006</v>
      </c>
      <c r="E12">
        <v>3602772</v>
      </c>
      <c r="F12">
        <v>54</v>
      </c>
      <c r="H12" t="s">
        <v>159</v>
      </c>
      <c r="I12">
        <v>122.85</v>
      </c>
      <c r="J12">
        <v>8.4309999999999992</v>
      </c>
      <c r="K12">
        <v>2087597</v>
      </c>
      <c r="L12">
        <v>12</v>
      </c>
      <c r="N12" s="10">
        <f t="shared" si="0"/>
        <v>0.57944188530387153</v>
      </c>
      <c r="O12" s="10"/>
      <c r="P12" t="s">
        <v>160</v>
      </c>
      <c r="Q12" s="10">
        <v>0.66404441085670185</v>
      </c>
      <c r="R12">
        <v>153</v>
      </c>
      <c r="T12" s="10"/>
      <c r="W12" s="10"/>
    </row>
    <row r="13" spans="1:23" x14ac:dyDescent="0.2">
      <c r="B13" t="s">
        <v>160</v>
      </c>
      <c r="C13">
        <v>123.62</v>
      </c>
      <c r="D13">
        <v>8.6010000000000009</v>
      </c>
      <c r="E13">
        <v>2487680</v>
      </c>
      <c r="F13">
        <v>37</v>
      </c>
      <c r="H13" t="s">
        <v>160</v>
      </c>
      <c r="I13">
        <v>123.62</v>
      </c>
      <c r="J13">
        <v>8.6010000000000009</v>
      </c>
      <c r="K13">
        <v>1651930</v>
      </c>
      <c r="L13">
        <v>9</v>
      </c>
      <c r="N13" s="10">
        <f t="shared" si="0"/>
        <v>0.66404441085670185</v>
      </c>
      <c r="O13" s="10"/>
      <c r="P13" t="s">
        <v>161</v>
      </c>
      <c r="Q13" s="10">
        <v>0.38472213164508701</v>
      </c>
      <c r="R13">
        <v>154</v>
      </c>
      <c r="S13" t="s">
        <v>160</v>
      </c>
      <c r="T13" s="10">
        <v>0.66404441085670185</v>
      </c>
      <c r="U13" t="s">
        <v>284</v>
      </c>
      <c r="W13" s="10"/>
    </row>
    <row r="14" spans="1:23" x14ac:dyDescent="0.2">
      <c r="B14" t="s">
        <v>161</v>
      </c>
      <c r="C14">
        <v>123.53400000000001</v>
      </c>
      <c r="D14">
        <v>8.6020000000000003</v>
      </c>
      <c r="E14">
        <v>3189424</v>
      </c>
      <c r="F14">
        <v>48</v>
      </c>
      <c r="H14" t="s">
        <v>161</v>
      </c>
      <c r="I14">
        <v>123.53400000000001</v>
      </c>
      <c r="J14">
        <v>8.6020000000000003</v>
      </c>
      <c r="K14">
        <v>1227042</v>
      </c>
      <c r="L14">
        <v>7</v>
      </c>
      <c r="N14" s="10">
        <f t="shared" si="0"/>
        <v>0.38472213164508701</v>
      </c>
      <c r="O14" s="10"/>
      <c r="P14" t="s">
        <v>162</v>
      </c>
      <c r="Q14" s="11">
        <v>5.8590523239943973E-2</v>
      </c>
      <c r="R14">
        <v>155</v>
      </c>
      <c r="S14" t="s">
        <v>161</v>
      </c>
      <c r="T14" s="10">
        <v>0.38472213164508701</v>
      </c>
      <c r="U14" t="s">
        <v>286</v>
      </c>
      <c r="W14" s="10"/>
    </row>
    <row r="15" spans="1:23" x14ac:dyDescent="0.2">
      <c r="B15" t="s">
        <v>162</v>
      </c>
      <c r="C15">
        <v>124.31100000000001</v>
      </c>
      <c r="D15">
        <v>8.5779999999999994</v>
      </c>
      <c r="E15">
        <v>2234730</v>
      </c>
      <c r="F15">
        <v>33</v>
      </c>
      <c r="H15" t="s">
        <v>162</v>
      </c>
      <c r="I15">
        <v>124.31100000000001</v>
      </c>
      <c r="J15">
        <v>8.5779999999999994</v>
      </c>
      <c r="K15">
        <v>130934</v>
      </c>
      <c r="L15">
        <v>1</v>
      </c>
      <c r="N15" s="11">
        <f t="shared" si="0"/>
        <v>5.8590523239943973E-2</v>
      </c>
      <c r="O15" s="12"/>
      <c r="P15" t="s">
        <v>163</v>
      </c>
      <c r="Q15" s="10">
        <v>0.86545978654469224</v>
      </c>
      <c r="R15">
        <v>156</v>
      </c>
      <c r="S15" t="s">
        <v>162</v>
      </c>
      <c r="T15" s="11">
        <v>5.8590523239943973E-2</v>
      </c>
      <c r="W15" s="11">
        <v>5.8590523239943973E-2</v>
      </c>
    </row>
    <row r="16" spans="1:23" x14ac:dyDescent="0.2">
      <c r="B16" t="s">
        <v>163</v>
      </c>
      <c r="C16">
        <v>116.804</v>
      </c>
      <c r="D16">
        <v>8.516</v>
      </c>
      <c r="E16">
        <v>2098800</v>
      </c>
      <c r="F16">
        <v>31</v>
      </c>
      <c r="H16" t="s">
        <v>163</v>
      </c>
      <c r="I16">
        <v>117.08199999999999</v>
      </c>
      <c r="J16">
        <v>8.5329999999999995</v>
      </c>
      <c r="K16">
        <v>1816427</v>
      </c>
      <c r="L16">
        <v>10</v>
      </c>
      <c r="N16" s="10">
        <f t="shared" si="0"/>
        <v>0.86545978654469224</v>
      </c>
      <c r="O16" s="10"/>
      <c r="P16" t="s">
        <v>164</v>
      </c>
      <c r="Q16" s="10">
        <v>0.73198292144266064</v>
      </c>
      <c r="R16">
        <v>157</v>
      </c>
      <c r="T16" s="11"/>
      <c r="W16" s="11"/>
    </row>
    <row r="17" spans="2:23" x14ac:dyDescent="0.2">
      <c r="B17" t="s">
        <v>164</v>
      </c>
      <c r="C17">
        <v>123.801</v>
      </c>
      <c r="D17">
        <v>8.52</v>
      </c>
      <c r="E17">
        <v>1838797</v>
      </c>
      <c r="F17">
        <v>28</v>
      </c>
      <c r="H17" t="s">
        <v>164</v>
      </c>
      <c r="I17">
        <v>124.054</v>
      </c>
      <c r="J17">
        <v>8.5210000000000008</v>
      </c>
      <c r="K17">
        <v>1345968</v>
      </c>
      <c r="L17">
        <v>8</v>
      </c>
      <c r="N17" s="10">
        <f t="shared" si="0"/>
        <v>0.73198292144266064</v>
      </c>
      <c r="O17" s="10"/>
      <c r="P17" t="s">
        <v>165</v>
      </c>
      <c r="Q17" s="10"/>
      <c r="R17">
        <v>158</v>
      </c>
      <c r="S17" t="s">
        <v>163</v>
      </c>
      <c r="T17" s="10">
        <v>0.86545978654469224</v>
      </c>
      <c r="W17" s="10">
        <v>0.86545978654469224</v>
      </c>
    </row>
    <row r="18" spans="2:23" x14ac:dyDescent="0.2">
      <c r="B18" t="s">
        <v>165</v>
      </c>
      <c r="C18">
        <v>122.90900000000001</v>
      </c>
      <c r="D18">
        <v>8.35</v>
      </c>
      <c r="E18">
        <v>948452</v>
      </c>
      <c r="F18">
        <v>14</v>
      </c>
      <c r="H18" t="s">
        <v>165</v>
      </c>
      <c r="I18">
        <v>122.874</v>
      </c>
      <c r="J18">
        <v>8.3439999999999994</v>
      </c>
      <c r="K18">
        <v>1783766</v>
      </c>
      <c r="L18">
        <v>10</v>
      </c>
      <c r="O18" s="10" t="s">
        <v>312</v>
      </c>
      <c r="P18" t="s">
        <v>166</v>
      </c>
      <c r="Q18" s="10">
        <v>0.78549889807289042</v>
      </c>
      <c r="R18">
        <v>159</v>
      </c>
      <c r="S18" t="s">
        <v>164</v>
      </c>
      <c r="T18" s="10">
        <v>0.73198292144266064</v>
      </c>
      <c r="W18" s="10">
        <v>0.73198292144266064</v>
      </c>
    </row>
    <row r="19" spans="2:23" x14ac:dyDescent="0.2">
      <c r="B19" t="s">
        <v>166</v>
      </c>
      <c r="C19">
        <v>122.345</v>
      </c>
      <c r="D19">
        <v>8.3290000000000006</v>
      </c>
      <c r="E19">
        <v>2395349</v>
      </c>
      <c r="F19">
        <v>36</v>
      </c>
      <c r="H19" t="s">
        <v>166</v>
      </c>
      <c r="I19">
        <v>122.431</v>
      </c>
      <c r="J19">
        <v>8.298</v>
      </c>
      <c r="K19">
        <v>1881544</v>
      </c>
      <c r="L19">
        <v>11</v>
      </c>
      <c r="N19" s="10">
        <f>K19/E19</f>
        <v>0.78549889807289042</v>
      </c>
      <c r="O19" s="10"/>
      <c r="P19" t="s">
        <v>167</v>
      </c>
      <c r="Q19" s="10">
        <v>0.86653359344589798</v>
      </c>
      <c r="R19">
        <v>160</v>
      </c>
      <c r="S19" t="s">
        <v>165</v>
      </c>
      <c r="T19" s="10"/>
      <c r="U19" t="s">
        <v>288</v>
      </c>
      <c r="W19" s="10"/>
    </row>
    <row r="20" spans="2:23" x14ac:dyDescent="0.2">
      <c r="B20" t="s">
        <v>167</v>
      </c>
      <c r="C20">
        <v>122.943</v>
      </c>
      <c r="D20">
        <v>8.3970000000000002</v>
      </c>
      <c r="E20">
        <v>6098898</v>
      </c>
      <c r="F20">
        <v>91</v>
      </c>
      <c r="H20" t="s">
        <v>167</v>
      </c>
      <c r="I20">
        <v>122.973</v>
      </c>
      <c r="J20">
        <v>8.3780000000000001</v>
      </c>
      <c r="K20">
        <v>5284900</v>
      </c>
      <c r="L20">
        <v>30</v>
      </c>
      <c r="N20" s="10">
        <f>K20/E20</f>
        <v>0.86653359344589798</v>
      </c>
      <c r="O20" s="10"/>
      <c r="P20" t="s">
        <v>168</v>
      </c>
      <c r="R20">
        <v>161</v>
      </c>
      <c r="S20" t="s">
        <v>166</v>
      </c>
      <c r="T20" s="10">
        <v>0.78549889807289042</v>
      </c>
      <c r="W20" s="10">
        <v>0.78549889807289042</v>
      </c>
    </row>
    <row r="21" spans="2:23" x14ac:dyDescent="0.2">
      <c r="B21" t="s">
        <v>168</v>
      </c>
      <c r="C21">
        <v>123.488</v>
      </c>
      <c r="D21">
        <v>8.2449999999999992</v>
      </c>
      <c r="E21">
        <v>4495662</v>
      </c>
      <c r="F21">
        <v>67</v>
      </c>
      <c r="H21" t="s">
        <v>168</v>
      </c>
      <c r="I21">
        <v>123.488</v>
      </c>
      <c r="J21">
        <v>8.2449999999999992</v>
      </c>
      <c r="K21">
        <v>6390251</v>
      </c>
      <c r="L21">
        <v>36</v>
      </c>
      <c r="O21" s="10" t="s">
        <v>312</v>
      </c>
      <c r="P21" t="s">
        <v>289</v>
      </c>
      <c r="Q21" s="12">
        <v>0.22074949121202306</v>
      </c>
      <c r="R21">
        <v>162</v>
      </c>
      <c r="S21" t="s">
        <v>167</v>
      </c>
      <c r="T21" s="10">
        <v>0.86653359344589798</v>
      </c>
      <c r="U21" t="s">
        <v>291</v>
      </c>
      <c r="W21" s="10"/>
    </row>
    <row r="22" spans="2:23" x14ac:dyDescent="0.2">
      <c r="B22" t="s">
        <v>289</v>
      </c>
      <c r="C22">
        <v>129.56100000000001</v>
      </c>
      <c r="D22">
        <v>10.195</v>
      </c>
      <c r="E22">
        <v>3046947</v>
      </c>
      <c r="F22">
        <v>46</v>
      </c>
      <c r="H22" t="s">
        <v>289</v>
      </c>
      <c r="I22">
        <v>129.56100000000001</v>
      </c>
      <c r="J22">
        <v>10.195</v>
      </c>
      <c r="K22">
        <v>672612</v>
      </c>
      <c r="L22">
        <v>4</v>
      </c>
      <c r="N22" s="12">
        <f t="shared" ref="N22:N31" si="1">K22/E22</f>
        <v>0.22074949121202306</v>
      </c>
      <c r="O22" s="10"/>
      <c r="P22" t="s">
        <v>169</v>
      </c>
      <c r="Q22" s="11">
        <v>-0.39820154658824813</v>
      </c>
      <c r="R22">
        <v>163</v>
      </c>
      <c r="T22" s="10"/>
      <c r="W22" s="10"/>
    </row>
    <row r="23" spans="2:23" x14ac:dyDescent="0.2">
      <c r="B23" t="s">
        <v>169</v>
      </c>
      <c r="C23">
        <v>124.935</v>
      </c>
      <c r="D23">
        <v>7.9470000000000001</v>
      </c>
      <c r="E23">
        <v>734520</v>
      </c>
      <c r="F23">
        <v>11</v>
      </c>
      <c r="H23" t="s">
        <v>169</v>
      </c>
      <c r="I23">
        <v>124.935</v>
      </c>
      <c r="J23">
        <v>7.9470000000000001</v>
      </c>
      <c r="K23">
        <v>-292487</v>
      </c>
      <c r="L23">
        <v>2</v>
      </c>
      <c r="N23" s="11">
        <f t="shared" si="1"/>
        <v>-0.39820154658824813</v>
      </c>
      <c r="O23" s="10"/>
      <c r="P23" t="s">
        <v>170</v>
      </c>
      <c r="Q23" s="12">
        <v>0.23088468717770183</v>
      </c>
      <c r="R23">
        <v>164</v>
      </c>
      <c r="S23" t="s">
        <v>168</v>
      </c>
      <c r="U23" t="s">
        <v>293</v>
      </c>
    </row>
    <row r="24" spans="2:23" x14ac:dyDescent="0.2">
      <c r="B24" t="s">
        <v>170</v>
      </c>
      <c r="C24">
        <v>120.456</v>
      </c>
      <c r="D24">
        <v>8.0519999999999996</v>
      </c>
      <c r="E24">
        <v>2906858</v>
      </c>
      <c r="F24">
        <v>44</v>
      </c>
      <c r="H24" t="s">
        <v>170</v>
      </c>
      <c r="I24">
        <v>120.456</v>
      </c>
      <c r="J24">
        <v>8.0519999999999996</v>
      </c>
      <c r="K24">
        <v>671149</v>
      </c>
      <c r="L24">
        <v>4</v>
      </c>
      <c r="N24" s="12">
        <f t="shared" si="1"/>
        <v>0.23088468717770183</v>
      </c>
      <c r="O24" s="11"/>
      <c r="P24" t="s">
        <v>171</v>
      </c>
      <c r="Q24" s="10">
        <v>1.1131056451206065</v>
      </c>
      <c r="R24">
        <v>165</v>
      </c>
      <c r="S24" t="s">
        <v>169</v>
      </c>
      <c r="T24" s="11">
        <v>-0.39820154658824813</v>
      </c>
      <c r="W24" s="11">
        <v>-0.39820154658824813</v>
      </c>
    </row>
    <row r="25" spans="2:23" x14ac:dyDescent="0.2">
      <c r="B25" t="s">
        <v>171</v>
      </c>
      <c r="C25">
        <v>114.90600000000001</v>
      </c>
      <c r="D25">
        <v>7.6470000000000002</v>
      </c>
      <c r="E25">
        <v>693785</v>
      </c>
      <c r="F25">
        <v>10</v>
      </c>
      <c r="H25" t="s">
        <v>171</v>
      </c>
      <c r="I25">
        <v>114.863</v>
      </c>
      <c r="J25">
        <v>7.64</v>
      </c>
      <c r="K25">
        <v>772256</v>
      </c>
      <c r="L25">
        <v>4</v>
      </c>
      <c r="N25" s="10">
        <f t="shared" si="1"/>
        <v>1.1131056451206065</v>
      </c>
      <c r="O25" s="11"/>
      <c r="P25" t="s">
        <v>172</v>
      </c>
      <c r="Q25" s="10">
        <v>0.62024417226218942</v>
      </c>
      <c r="R25">
        <v>166</v>
      </c>
      <c r="T25" s="11"/>
      <c r="W25" s="11"/>
    </row>
    <row r="26" spans="2:23" x14ac:dyDescent="0.2">
      <c r="B26" t="s">
        <v>172</v>
      </c>
      <c r="C26">
        <v>120.745</v>
      </c>
      <c r="D26">
        <v>7.6459999999999999</v>
      </c>
      <c r="E26">
        <v>909358</v>
      </c>
      <c r="F26">
        <v>14</v>
      </c>
      <c r="H26" t="s">
        <v>172</v>
      </c>
      <c r="I26">
        <v>120.383</v>
      </c>
      <c r="J26">
        <v>7.625</v>
      </c>
      <c r="K26">
        <v>564024</v>
      </c>
      <c r="L26">
        <v>3</v>
      </c>
      <c r="N26" s="10">
        <f t="shared" si="1"/>
        <v>0.62024417226218942</v>
      </c>
      <c r="O26" s="10"/>
      <c r="P26" t="s">
        <v>173</v>
      </c>
      <c r="Q26" s="10">
        <v>0.70823934238195374</v>
      </c>
      <c r="R26">
        <v>167</v>
      </c>
      <c r="S26" t="s">
        <v>170</v>
      </c>
      <c r="T26" s="12">
        <v>0.23088468717770183</v>
      </c>
      <c r="W26" s="12">
        <v>0.23088468717770183</v>
      </c>
    </row>
    <row r="27" spans="2:23" x14ac:dyDescent="0.2">
      <c r="B27" t="s">
        <v>173</v>
      </c>
      <c r="C27">
        <v>121.89100000000001</v>
      </c>
      <c r="D27">
        <v>7.5069999999999997</v>
      </c>
      <c r="E27">
        <v>496945</v>
      </c>
      <c r="F27">
        <v>7</v>
      </c>
      <c r="H27" t="s">
        <v>173</v>
      </c>
      <c r="I27">
        <v>121.89100000000001</v>
      </c>
      <c r="J27">
        <v>7.5069999999999997</v>
      </c>
      <c r="K27">
        <v>351956</v>
      </c>
      <c r="L27">
        <v>2</v>
      </c>
      <c r="N27" s="10">
        <f t="shared" si="1"/>
        <v>0.70823934238195374</v>
      </c>
      <c r="O27" s="12"/>
      <c r="P27" t="s">
        <v>174</v>
      </c>
      <c r="Q27" s="11">
        <v>4.1088756949419158E-2</v>
      </c>
      <c r="R27">
        <v>168</v>
      </c>
      <c r="S27" t="s">
        <v>171</v>
      </c>
      <c r="T27" s="10">
        <v>1.1131056451206065</v>
      </c>
      <c r="W27" s="10">
        <v>1.1131056451206065</v>
      </c>
    </row>
    <row r="28" spans="2:23" x14ac:dyDescent="0.2">
      <c r="B28" t="s">
        <v>174</v>
      </c>
      <c r="C28">
        <v>113.79600000000001</v>
      </c>
      <c r="D28">
        <v>8.7330000000000005</v>
      </c>
      <c r="E28">
        <v>741249</v>
      </c>
      <c r="F28">
        <v>11</v>
      </c>
      <c r="H28" t="s">
        <v>174</v>
      </c>
      <c r="I28">
        <v>113.79600000000001</v>
      </c>
      <c r="J28">
        <v>8.7330000000000005</v>
      </c>
      <c r="K28">
        <v>30457</v>
      </c>
      <c r="L28">
        <v>0</v>
      </c>
      <c r="N28" s="11">
        <f t="shared" si="1"/>
        <v>4.1088756949419158E-2</v>
      </c>
      <c r="O28" s="12"/>
      <c r="P28" t="s">
        <v>175</v>
      </c>
      <c r="Q28" s="11">
        <v>-0.12705192126000969</v>
      </c>
      <c r="R28">
        <v>169</v>
      </c>
      <c r="S28" t="s">
        <v>172</v>
      </c>
      <c r="T28" s="10">
        <v>0.62024417226218942</v>
      </c>
      <c r="W28" s="10">
        <v>0.62024417226218942</v>
      </c>
    </row>
    <row r="29" spans="2:23" x14ac:dyDescent="0.2">
      <c r="B29" t="s">
        <v>175</v>
      </c>
      <c r="C29">
        <v>121.898</v>
      </c>
      <c r="D29">
        <v>8.8070000000000004</v>
      </c>
      <c r="E29">
        <v>847803</v>
      </c>
      <c r="F29">
        <v>13</v>
      </c>
      <c r="H29" t="s">
        <v>175</v>
      </c>
      <c r="I29">
        <v>121.898</v>
      </c>
      <c r="J29">
        <v>8.8070000000000004</v>
      </c>
      <c r="K29">
        <v>-107715</v>
      </c>
      <c r="L29">
        <v>1</v>
      </c>
      <c r="N29" s="11">
        <f t="shared" si="1"/>
        <v>-0.12705192126000969</v>
      </c>
      <c r="O29" s="10"/>
      <c r="P29" t="s">
        <v>298</v>
      </c>
      <c r="Q29" s="11">
        <v>1.587105210514551E-2</v>
      </c>
      <c r="R29">
        <v>170</v>
      </c>
      <c r="S29" t="s">
        <v>173</v>
      </c>
      <c r="T29" s="10">
        <v>0.70823934238195374</v>
      </c>
      <c r="W29" s="10">
        <v>0.70823934238195374</v>
      </c>
    </row>
    <row r="30" spans="2:23" x14ac:dyDescent="0.2">
      <c r="B30" t="s">
        <v>298</v>
      </c>
      <c r="C30">
        <v>129.875</v>
      </c>
      <c r="D30">
        <v>10.186999999999999</v>
      </c>
      <c r="E30">
        <v>2384467</v>
      </c>
      <c r="F30">
        <v>36</v>
      </c>
      <c r="H30" t="s">
        <v>298</v>
      </c>
      <c r="I30">
        <v>129.875</v>
      </c>
      <c r="J30">
        <v>10.186999999999999</v>
      </c>
      <c r="K30">
        <v>37844</v>
      </c>
      <c r="L30">
        <v>0</v>
      </c>
      <c r="N30" s="11">
        <f t="shared" si="1"/>
        <v>1.587105210514551E-2</v>
      </c>
      <c r="O30" s="12"/>
      <c r="P30" t="s">
        <v>176</v>
      </c>
      <c r="Q30" s="11">
        <v>-0.14162650227655812</v>
      </c>
      <c r="R30">
        <v>171</v>
      </c>
      <c r="S30" t="s">
        <v>174</v>
      </c>
      <c r="T30" s="11">
        <v>4.1088756949419158E-2</v>
      </c>
      <c r="W30" s="11">
        <v>4.1088756949419158E-2</v>
      </c>
    </row>
    <row r="31" spans="2:23" x14ac:dyDescent="0.2">
      <c r="B31" t="s">
        <v>176</v>
      </c>
      <c r="C31">
        <v>119.02500000000001</v>
      </c>
      <c r="D31">
        <v>8.5150000000000006</v>
      </c>
      <c r="E31">
        <v>1350284</v>
      </c>
      <c r="F31">
        <v>20</v>
      </c>
      <c r="H31" t="s">
        <v>176</v>
      </c>
      <c r="I31">
        <v>119.02500000000001</v>
      </c>
      <c r="J31">
        <v>8.5150000000000006</v>
      </c>
      <c r="K31">
        <v>-191236</v>
      </c>
      <c r="L31">
        <v>1</v>
      </c>
      <c r="N31" s="11">
        <f t="shared" si="1"/>
        <v>-0.14162650227655812</v>
      </c>
      <c r="O31" s="10"/>
      <c r="P31" t="s">
        <v>177</v>
      </c>
      <c r="R31">
        <v>172</v>
      </c>
      <c r="S31" t="s">
        <v>175</v>
      </c>
      <c r="T31" s="11">
        <v>-0.12705192126000969</v>
      </c>
      <c r="W31" s="11">
        <v>-0.12705192126000969</v>
      </c>
    </row>
    <row r="32" spans="2:23" x14ac:dyDescent="0.2">
      <c r="B32" t="s">
        <v>177</v>
      </c>
      <c r="C32">
        <v>120.06699999999999</v>
      </c>
      <c r="D32">
        <v>7.7039999999999997</v>
      </c>
      <c r="E32">
        <v>982155</v>
      </c>
      <c r="F32">
        <v>15</v>
      </c>
      <c r="H32" t="s">
        <v>177</v>
      </c>
      <c r="I32">
        <v>119.613</v>
      </c>
      <c r="J32">
        <v>7.67</v>
      </c>
      <c r="K32">
        <v>1323504</v>
      </c>
      <c r="L32">
        <v>7</v>
      </c>
      <c r="O32" s="10" t="s">
        <v>312</v>
      </c>
      <c r="P32" t="s">
        <v>178</v>
      </c>
      <c r="Q32" s="12">
        <v>0.10089662906984177</v>
      </c>
      <c r="R32">
        <v>173</v>
      </c>
      <c r="S32" t="s">
        <v>176</v>
      </c>
      <c r="T32" s="11">
        <v>-0.14162650227655812</v>
      </c>
      <c r="W32" s="11">
        <v>-0.14162650227655812</v>
      </c>
    </row>
    <row r="33" spans="2:23" x14ac:dyDescent="0.2">
      <c r="B33" t="s">
        <v>178</v>
      </c>
      <c r="C33">
        <v>122.351</v>
      </c>
      <c r="D33">
        <v>8.7449999999999992</v>
      </c>
      <c r="E33">
        <v>860445</v>
      </c>
      <c r="F33">
        <v>13</v>
      </c>
      <c r="H33" t="s">
        <v>178</v>
      </c>
      <c r="I33">
        <v>122.351</v>
      </c>
      <c r="J33">
        <v>8.7449999999999992</v>
      </c>
      <c r="K33">
        <v>86816</v>
      </c>
      <c r="L33">
        <v>0</v>
      </c>
      <c r="N33" s="12">
        <f t="shared" ref="N33:N56" si="2">K33/E33</f>
        <v>0.10089662906984177</v>
      </c>
      <c r="O33" s="11"/>
      <c r="P33" t="s">
        <v>180</v>
      </c>
      <c r="Q33" s="10">
        <v>0.44229713282952648</v>
      </c>
      <c r="R33">
        <v>174</v>
      </c>
      <c r="S33" t="s">
        <v>177</v>
      </c>
    </row>
    <row r="34" spans="2:23" x14ac:dyDescent="0.2">
      <c r="B34" t="s">
        <v>180</v>
      </c>
      <c r="C34">
        <v>119.021</v>
      </c>
      <c r="D34">
        <v>7.7770000000000001</v>
      </c>
      <c r="E34">
        <v>1413240</v>
      </c>
      <c r="F34">
        <v>21</v>
      </c>
      <c r="H34" t="s">
        <v>180</v>
      </c>
      <c r="I34">
        <v>118.788</v>
      </c>
      <c r="J34">
        <v>7.7320000000000002</v>
      </c>
      <c r="K34">
        <v>625072</v>
      </c>
      <c r="L34">
        <v>4</v>
      </c>
      <c r="N34" s="10">
        <f t="shared" si="2"/>
        <v>0.44229713282952648</v>
      </c>
      <c r="O34" s="12"/>
      <c r="P34" t="s">
        <v>181</v>
      </c>
      <c r="Q34" s="10">
        <v>0.50606428446698892</v>
      </c>
      <c r="R34">
        <v>175</v>
      </c>
      <c r="S34" t="s">
        <v>178</v>
      </c>
      <c r="T34" s="12">
        <v>0.10089662906984177</v>
      </c>
      <c r="W34" s="12">
        <v>0.10089662906984177</v>
      </c>
    </row>
    <row r="35" spans="2:23" x14ac:dyDescent="0.2">
      <c r="B35" t="s">
        <v>181</v>
      </c>
      <c r="C35">
        <v>118.676</v>
      </c>
      <c r="D35">
        <v>7.5709999999999997</v>
      </c>
      <c r="E35">
        <v>1179694</v>
      </c>
      <c r="F35">
        <v>18</v>
      </c>
      <c r="H35" t="s">
        <v>181</v>
      </c>
      <c r="I35">
        <v>118.568</v>
      </c>
      <c r="J35">
        <v>7.5830000000000002</v>
      </c>
      <c r="K35">
        <v>597001</v>
      </c>
      <c r="L35">
        <v>3</v>
      </c>
      <c r="N35" s="10">
        <f t="shared" si="2"/>
        <v>0.50606428446698892</v>
      </c>
      <c r="O35" s="10"/>
      <c r="P35" t="s">
        <v>182</v>
      </c>
      <c r="Q35" s="10">
        <v>0.28661484493213601</v>
      </c>
      <c r="R35">
        <v>176</v>
      </c>
      <c r="S35" t="s">
        <v>180</v>
      </c>
      <c r="T35" s="10">
        <v>0.44229713282952648</v>
      </c>
      <c r="W35" s="10">
        <v>0.44229713282952648</v>
      </c>
    </row>
    <row r="36" spans="2:23" x14ac:dyDescent="0.2">
      <c r="B36" t="s">
        <v>182</v>
      </c>
      <c r="C36">
        <v>121.351</v>
      </c>
      <c r="D36">
        <v>8.1950000000000003</v>
      </c>
      <c r="E36">
        <v>1849803</v>
      </c>
      <c r="F36">
        <v>28</v>
      </c>
      <c r="H36" t="s">
        <v>182</v>
      </c>
      <c r="I36">
        <v>121.351</v>
      </c>
      <c r="J36">
        <v>8.1950000000000003</v>
      </c>
      <c r="K36">
        <v>530181</v>
      </c>
      <c r="L36">
        <v>3</v>
      </c>
      <c r="N36" s="10">
        <f t="shared" si="2"/>
        <v>0.28661484493213601</v>
      </c>
      <c r="O36" s="10"/>
      <c r="P36" t="s">
        <v>183</v>
      </c>
      <c r="Q36" s="11">
        <v>-0.21427794124638799</v>
      </c>
      <c r="R36">
        <v>177</v>
      </c>
      <c r="S36" t="s">
        <v>181</v>
      </c>
      <c r="T36" s="10">
        <v>0.50606428446698892</v>
      </c>
      <c r="W36" s="10">
        <v>0.50606428446698892</v>
      </c>
    </row>
    <row r="37" spans="2:23" x14ac:dyDescent="0.2">
      <c r="B37" t="s">
        <v>183</v>
      </c>
      <c r="C37">
        <v>121.224</v>
      </c>
      <c r="D37">
        <v>8.8490000000000002</v>
      </c>
      <c r="E37">
        <v>946495</v>
      </c>
      <c r="F37">
        <v>14</v>
      </c>
      <c r="H37" t="s">
        <v>183</v>
      </c>
      <c r="I37">
        <v>121.224</v>
      </c>
      <c r="J37">
        <v>8.8490000000000002</v>
      </c>
      <c r="K37">
        <v>-202813</v>
      </c>
      <c r="L37">
        <v>1</v>
      </c>
      <c r="N37" s="11">
        <f t="shared" si="2"/>
        <v>-0.21427794124638799</v>
      </c>
      <c r="O37" s="10"/>
      <c r="P37" t="s">
        <v>184</v>
      </c>
      <c r="Q37" s="10">
        <v>0.48286161252443133</v>
      </c>
      <c r="R37">
        <v>178</v>
      </c>
      <c r="S37" t="s">
        <v>182</v>
      </c>
      <c r="T37" s="10">
        <v>0.28661484493213601</v>
      </c>
      <c r="W37" s="10">
        <v>0.28661484493213601</v>
      </c>
    </row>
    <row r="38" spans="2:23" x14ac:dyDescent="0.2">
      <c r="B38" t="s">
        <v>184</v>
      </c>
      <c r="C38">
        <v>121.79600000000001</v>
      </c>
      <c r="D38">
        <v>8.2690000000000001</v>
      </c>
      <c r="E38">
        <v>1281655</v>
      </c>
      <c r="F38">
        <v>19</v>
      </c>
      <c r="H38" t="s">
        <v>184</v>
      </c>
      <c r="I38">
        <v>121.523</v>
      </c>
      <c r="J38">
        <v>8.2669999999999995</v>
      </c>
      <c r="K38">
        <v>618862</v>
      </c>
      <c r="L38">
        <v>4</v>
      </c>
      <c r="N38" s="10">
        <f t="shared" si="2"/>
        <v>0.48286161252443133</v>
      </c>
      <c r="O38" s="10"/>
      <c r="P38" t="s">
        <v>185</v>
      </c>
      <c r="Q38" s="10">
        <v>0.42762079724725161</v>
      </c>
      <c r="R38">
        <v>179</v>
      </c>
      <c r="S38" t="s">
        <v>183</v>
      </c>
      <c r="T38" s="11">
        <v>-0.21427794124638799</v>
      </c>
      <c r="W38" s="11">
        <v>-0.21427794124638799</v>
      </c>
    </row>
    <row r="39" spans="2:23" x14ac:dyDescent="0.2">
      <c r="B39" t="s">
        <v>185</v>
      </c>
      <c r="C39">
        <v>120.20099999999999</v>
      </c>
      <c r="D39">
        <v>7.9870000000000001</v>
      </c>
      <c r="E39">
        <v>1543185</v>
      </c>
      <c r="F39">
        <v>23</v>
      </c>
      <c r="H39" t="s">
        <v>185</v>
      </c>
      <c r="I39">
        <v>119.764</v>
      </c>
      <c r="J39">
        <v>7.9480000000000004</v>
      </c>
      <c r="K39">
        <v>659898</v>
      </c>
      <c r="L39">
        <v>4</v>
      </c>
      <c r="N39" s="10">
        <f t="shared" si="2"/>
        <v>0.42762079724725161</v>
      </c>
      <c r="O39" s="10"/>
      <c r="P39" t="s">
        <v>186</v>
      </c>
      <c r="Q39" s="11">
        <v>-5.9693334623198223E-2</v>
      </c>
      <c r="R39">
        <v>180</v>
      </c>
      <c r="S39" t="s">
        <v>184</v>
      </c>
      <c r="T39" s="10">
        <v>0.48286161252443133</v>
      </c>
      <c r="W39" s="10">
        <v>0.48286161252443133</v>
      </c>
    </row>
    <row r="40" spans="2:23" x14ac:dyDescent="0.2">
      <c r="B40" t="s">
        <v>186</v>
      </c>
      <c r="C40">
        <v>119.31100000000001</v>
      </c>
      <c r="D40">
        <v>8.218</v>
      </c>
      <c r="E40">
        <v>1653920</v>
      </c>
      <c r="F40">
        <v>25</v>
      </c>
      <c r="H40" t="s">
        <v>186</v>
      </c>
      <c r="I40">
        <v>119.31100000000001</v>
      </c>
      <c r="J40">
        <v>8.218</v>
      </c>
      <c r="K40">
        <v>-98728</v>
      </c>
      <c r="L40">
        <v>1</v>
      </c>
      <c r="N40" s="11">
        <f t="shared" si="2"/>
        <v>-5.9693334623198223E-2</v>
      </c>
      <c r="O40" s="10"/>
      <c r="P40" t="s">
        <v>187</v>
      </c>
      <c r="Q40" s="12">
        <v>0.14598940313226028</v>
      </c>
      <c r="R40">
        <v>181</v>
      </c>
      <c r="S40" t="s">
        <v>185</v>
      </c>
      <c r="T40" s="10">
        <v>0.42762079724725161</v>
      </c>
      <c r="W40" s="10">
        <v>0.42762079724725161</v>
      </c>
    </row>
    <row r="41" spans="2:23" x14ac:dyDescent="0.2">
      <c r="B41" t="s">
        <v>187</v>
      </c>
      <c r="C41">
        <v>116.11199999999999</v>
      </c>
      <c r="D41">
        <v>8.1880000000000006</v>
      </c>
      <c r="E41">
        <v>1794870</v>
      </c>
      <c r="F41">
        <v>27</v>
      </c>
      <c r="H41" t="s">
        <v>187</v>
      </c>
      <c r="I41">
        <v>116.11199999999999</v>
      </c>
      <c r="J41">
        <v>8.1880000000000006</v>
      </c>
      <c r="K41">
        <v>262032</v>
      </c>
      <c r="L41">
        <v>1</v>
      </c>
      <c r="N41" s="12">
        <f t="shared" si="2"/>
        <v>0.14598940313226028</v>
      </c>
      <c r="O41" s="10"/>
      <c r="P41" t="s">
        <v>188</v>
      </c>
      <c r="Q41" s="10">
        <v>0.37034687793489668</v>
      </c>
      <c r="R41">
        <v>182</v>
      </c>
      <c r="S41" t="s">
        <v>186</v>
      </c>
      <c r="T41" s="11">
        <v>-5.9693334623198223E-2</v>
      </c>
      <c r="W41" s="11">
        <v>-5.9693334623198223E-2</v>
      </c>
    </row>
    <row r="42" spans="2:23" x14ac:dyDescent="0.2">
      <c r="B42" t="s">
        <v>188</v>
      </c>
      <c r="C42">
        <v>123.535</v>
      </c>
      <c r="D42">
        <v>8.0299999999999994</v>
      </c>
      <c r="E42">
        <v>1954924</v>
      </c>
      <c r="F42">
        <v>29</v>
      </c>
      <c r="H42" t="s">
        <v>188</v>
      </c>
      <c r="I42">
        <v>123.544</v>
      </c>
      <c r="J42">
        <v>8.0299999999999994</v>
      </c>
      <c r="K42">
        <v>724000</v>
      </c>
      <c r="L42">
        <v>4</v>
      </c>
      <c r="N42" s="10">
        <f t="shared" si="2"/>
        <v>0.37034687793489668</v>
      </c>
      <c r="O42" s="10"/>
      <c r="P42" t="s">
        <v>189</v>
      </c>
      <c r="Q42" s="11">
        <v>3.9636877395897829E-2</v>
      </c>
      <c r="R42">
        <v>183</v>
      </c>
      <c r="S42" t="s">
        <v>187</v>
      </c>
      <c r="T42" s="12">
        <v>0.14598940313226028</v>
      </c>
      <c r="W42" s="12">
        <v>0.14598940313226028</v>
      </c>
    </row>
    <row r="43" spans="2:23" x14ac:dyDescent="0.2">
      <c r="B43" t="s">
        <v>189</v>
      </c>
      <c r="C43">
        <v>120.471</v>
      </c>
      <c r="D43">
        <v>8.0090000000000003</v>
      </c>
      <c r="E43">
        <v>1821864</v>
      </c>
      <c r="F43">
        <v>27</v>
      </c>
      <c r="H43" t="s">
        <v>189</v>
      </c>
      <c r="I43">
        <v>120.471</v>
      </c>
      <c r="J43">
        <v>8.0090000000000003</v>
      </c>
      <c r="K43">
        <v>72213</v>
      </c>
      <c r="L43">
        <v>0</v>
      </c>
      <c r="N43" s="11">
        <f t="shared" si="2"/>
        <v>3.9636877395897829E-2</v>
      </c>
      <c r="O43" s="10"/>
      <c r="P43" t="s">
        <v>190</v>
      </c>
      <c r="Q43" s="10">
        <v>0.96558668909389966</v>
      </c>
      <c r="R43">
        <v>184</v>
      </c>
      <c r="S43" t="s">
        <v>188</v>
      </c>
      <c r="T43" s="10">
        <v>0.37034687793489668</v>
      </c>
      <c r="W43" s="10">
        <v>0.37034687793489668</v>
      </c>
    </row>
    <row r="44" spans="2:23" x14ac:dyDescent="0.2">
      <c r="B44" t="s">
        <v>190</v>
      </c>
      <c r="C44">
        <v>122.82299999999999</v>
      </c>
      <c r="D44">
        <v>8.1329999999999991</v>
      </c>
      <c r="E44">
        <v>1611731</v>
      </c>
      <c r="F44">
        <v>24</v>
      </c>
      <c r="H44" t="s">
        <v>190</v>
      </c>
      <c r="I44">
        <v>122.82299999999999</v>
      </c>
      <c r="J44">
        <v>8.1329999999999991</v>
      </c>
      <c r="K44">
        <v>1556266</v>
      </c>
      <c r="L44">
        <v>9</v>
      </c>
      <c r="N44" s="10">
        <f t="shared" si="2"/>
        <v>0.96558668909389966</v>
      </c>
      <c r="O44" s="10"/>
      <c r="P44" t="s">
        <v>191</v>
      </c>
      <c r="Q44" s="12">
        <v>0.23734486185998646</v>
      </c>
      <c r="R44">
        <v>185</v>
      </c>
      <c r="S44" t="s">
        <v>189</v>
      </c>
      <c r="T44" s="11">
        <v>3.9636877395897829E-2</v>
      </c>
      <c r="W44" s="11">
        <v>3.9636877395897829E-2</v>
      </c>
    </row>
    <row r="45" spans="2:23" x14ac:dyDescent="0.2">
      <c r="B45" t="s">
        <v>191</v>
      </c>
      <c r="C45">
        <v>114.148</v>
      </c>
      <c r="D45">
        <v>8.1470000000000002</v>
      </c>
      <c r="E45">
        <v>2273780</v>
      </c>
      <c r="F45">
        <v>34</v>
      </c>
      <c r="H45" t="s">
        <v>191</v>
      </c>
      <c r="I45">
        <v>114.148</v>
      </c>
      <c r="J45">
        <v>8.1470000000000002</v>
      </c>
      <c r="K45">
        <v>539670</v>
      </c>
      <c r="L45">
        <v>3</v>
      </c>
      <c r="N45" s="12">
        <f t="shared" si="2"/>
        <v>0.23734486185998646</v>
      </c>
      <c r="O45" s="10"/>
      <c r="P45" t="s">
        <v>192</v>
      </c>
      <c r="Q45" s="10">
        <v>1.0159592455007167</v>
      </c>
      <c r="R45">
        <v>186</v>
      </c>
      <c r="S45" t="s">
        <v>190</v>
      </c>
      <c r="T45" s="10">
        <v>0.96558668909389966</v>
      </c>
      <c r="U45" t="s">
        <v>315</v>
      </c>
      <c r="W45" s="10"/>
    </row>
    <row r="46" spans="2:23" x14ac:dyDescent="0.2">
      <c r="B46" t="s">
        <v>192</v>
      </c>
      <c r="C46">
        <v>122.989</v>
      </c>
      <c r="D46">
        <v>8.1340000000000003</v>
      </c>
      <c r="E46">
        <v>2454502</v>
      </c>
      <c r="F46">
        <v>37</v>
      </c>
      <c r="H46" t="s">
        <v>192</v>
      </c>
      <c r="I46">
        <v>122.971</v>
      </c>
      <c r="J46">
        <v>8.1359999999999992</v>
      </c>
      <c r="K46">
        <v>2493674</v>
      </c>
      <c r="L46">
        <v>14</v>
      </c>
      <c r="N46" s="10">
        <f t="shared" si="2"/>
        <v>1.0159592455007167</v>
      </c>
      <c r="O46" s="10"/>
      <c r="P46" t="s">
        <v>193</v>
      </c>
      <c r="Q46" s="12">
        <v>0.1889979554175743</v>
      </c>
      <c r="R46">
        <v>187</v>
      </c>
      <c r="S46" t="s">
        <v>191</v>
      </c>
      <c r="T46" s="12">
        <v>0.23734486185998646</v>
      </c>
      <c r="U46" t="s">
        <v>317</v>
      </c>
      <c r="V46" t="s">
        <v>448</v>
      </c>
      <c r="W46" s="12">
        <v>0.23734486185998646</v>
      </c>
    </row>
    <row r="47" spans="2:23" x14ac:dyDescent="0.2">
      <c r="B47" t="s">
        <v>193</v>
      </c>
      <c r="C47">
        <v>120.73699999999999</v>
      </c>
      <c r="D47">
        <v>8.0630000000000006</v>
      </c>
      <c r="E47">
        <v>2108499</v>
      </c>
      <c r="F47">
        <v>32</v>
      </c>
      <c r="H47" t="s">
        <v>193</v>
      </c>
      <c r="I47">
        <v>120.73699999999999</v>
      </c>
      <c r="J47">
        <v>8.0630000000000006</v>
      </c>
      <c r="K47">
        <v>398502</v>
      </c>
      <c r="L47">
        <v>2</v>
      </c>
      <c r="N47" s="12">
        <f t="shared" si="2"/>
        <v>0.1889979554175743</v>
      </c>
      <c r="O47" s="11"/>
      <c r="P47" t="s">
        <v>194</v>
      </c>
      <c r="Q47" s="10">
        <v>0.35059065570338699</v>
      </c>
      <c r="R47">
        <v>188</v>
      </c>
      <c r="S47" t="s">
        <v>192</v>
      </c>
      <c r="T47" s="10">
        <v>1.0159592455007167</v>
      </c>
      <c r="W47" s="10">
        <v>1.0159592455007167</v>
      </c>
    </row>
    <row r="48" spans="2:23" x14ac:dyDescent="0.2">
      <c r="B48" t="s">
        <v>194</v>
      </c>
      <c r="C48">
        <v>122.182</v>
      </c>
      <c r="D48">
        <v>8.1340000000000003</v>
      </c>
      <c r="E48">
        <v>1442634</v>
      </c>
      <c r="F48">
        <v>22</v>
      </c>
      <c r="H48" t="s">
        <v>194</v>
      </c>
      <c r="I48">
        <v>122.328</v>
      </c>
      <c r="J48">
        <v>8.1379999999999999</v>
      </c>
      <c r="K48">
        <v>505774</v>
      </c>
      <c r="L48">
        <v>3</v>
      </c>
      <c r="N48" s="10">
        <f t="shared" si="2"/>
        <v>0.35059065570338699</v>
      </c>
      <c r="O48" s="11"/>
      <c r="P48" t="s">
        <v>195</v>
      </c>
      <c r="Q48" s="10">
        <v>0.31032472546744355</v>
      </c>
      <c r="R48">
        <v>189</v>
      </c>
      <c r="S48" t="s">
        <v>193</v>
      </c>
      <c r="T48" s="12">
        <v>0.1889979554175743</v>
      </c>
      <c r="W48" s="12">
        <v>0.1889979554175743</v>
      </c>
    </row>
    <row r="49" spans="2:23" x14ac:dyDescent="0.2">
      <c r="B49" t="s">
        <v>195</v>
      </c>
      <c r="C49">
        <v>122.182</v>
      </c>
      <c r="D49">
        <v>8.1340000000000003</v>
      </c>
      <c r="E49">
        <v>1442634</v>
      </c>
      <c r="F49">
        <v>22</v>
      </c>
      <c r="H49" t="s">
        <v>195</v>
      </c>
      <c r="I49">
        <v>122.303</v>
      </c>
      <c r="J49">
        <v>8.1359999999999992</v>
      </c>
      <c r="K49">
        <v>447685</v>
      </c>
      <c r="L49">
        <v>3</v>
      </c>
      <c r="N49" s="10">
        <f t="shared" si="2"/>
        <v>0.31032472546744355</v>
      </c>
      <c r="O49" s="12"/>
      <c r="P49" t="s">
        <v>196</v>
      </c>
      <c r="Q49" s="11">
        <v>-2.289702548017046E-2</v>
      </c>
      <c r="R49">
        <v>190</v>
      </c>
      <c r="S49" t="s">
        <v>194</v>
      </c>
      <c r="T49" s="10">
        <v>0.35059065570338699</v>
      </c>
      <c r="U49" t="s">
        <v>320</v>
      </c>
      <c r="W49" s="10"/>
    </row>
    <row r="50" spans="2:23" x14ac:dyDescent="0.2">
      <c r="B50" t="s">
        <v>196</v>
      </c>
      <c r="C50">
        <v>119.212</v>
      </c>
      <c r="D50">
        <v>8.2970000000000006</v>
      </c>
      <c r="E50">
        <v>1690962</v>
      </c>
      <c r="F50">
        <v>25</v>
      </c>
      <c r="H50" t="s">
        <v>196</v>
      </c>
      <c r="I50">
        <v>119.212</v>
      </c>
      <c r="J50">
        <v>8.2970000000000006</v>
      </c>
      <c r="K50">
        <v>-38718</v>
      </c>
      <c r="L50">
        <v>0</v>
      </c>
      <c r="N50" s="11">
        <f t="shared" si="2"/>
        <v>-2.289702548017046E-2</v>
      </c>
      <c r="O50" s="12"/>
      <c r="P50" t="s">
        <v>197</v>
      </c>
      <c r="Q50" s="12">
        <v>0.18959382940770766</v>
      </c>
      <c r="R50">
        <v>191</v>
      </c>
      <c r="S50" t="s">
        <v>195</v>
      </c>
      <c r="T50" s="10">
        <v>0.31032472546744355</v>
      </c>
      <c r="W50" s="10"/>
    </row>
    <row r="51" spans="2:23" x14ac:dyDescent="0.2">
      <c r="B51" t="s">
        <v>197</v>
      </c>
      <c r="C51">
        <v>119.226</v>
      </c>
      <c r="D51">
        <v>8.1620000000000008</v>
      </c>
      <c r="E51">
        <v>1864586</v>
      </c>
      <c r="F51">
        <v>28</v>
      </c>
      <c r="H51" t="s">
        <v>197</v>
      </c>
      <c r="I51">
        <v>119.226</v>
      </c>
      <c r="J51">
        <v>8.1620000000000008</v>
      </c>
      <c r="K51">
        <v>353514</v>
      </c>
      <c r="L51">
        <v>2</v>
      </c>
      <c r="N51" s="12">
        <f t="shared" si="2"/>
        <v>0.18959382940770766</v>
      </c>
      <c r="O51" s="12"/>
      <c r="P51" t="s">
        <v>198</v>
      </c>
      <c r="Q51" s="11">
        <v>5.5694667399372511E-2</v>
      </c>
      <c r="R51">
        <v>192</v>
      </c>
      <c r="S51" t="s">
        <v>196</v>
      </c>
      <c r="T51" s="11">
        <v>-2.289702548017046E-2</v>
      </c>
      <c r="W51" s="11">
        <v>-2.289702548017046E-2</v>
      </c>
    </row>
    <row r="52" spans="2:23" x14ac:dyDescent="0.2">
      <c r="B52" t="s">
        <v>198</v>
      </c>
      <c r="C52">
        <v>119.717</v>
      </c>
      <c r="D52">
        <v>8.1210000000000004</v>
      </c>
      <c r="E52">
        <v>2216442</v>
      </c>
      <c r="F52">
        <v>33</v>
      </c>
      <c r="H52" t="s">
        <v>198</v>
      </c>
      <c r="I52">
        <v>119.717</v>
      </c>
      <c r="J52">
        <v>8.1210000000000004</v>
      </c>
      <c r="K52">
        <v>123444</v>
      </c>
      <c r="L52">
        <v>1</v>
      </c>
      <c r="N52" s="11">
        <f t="shared" si="2"/>
        <v>5.5694667399372511E-2</v>
      </c>
      <c r="O52" s="10"/>
      <c r="P52" t="s">
        <v>199</v>
      </c>
      <c r="Q52" s="11">
        <v>9.1555966914395867E-2</v>
      </c>
      <c r="R52">
        <v>193</v>
      </c>
      <c r="S52" t="s">
        <v>197</v>
      </c>
      <c r="T52" s="12">
        <v>0.18959382940770766</v>
      </c>
      <c r="W52" s="12">
        <v>0.18959382940770766</v>
      </c>
    </row>
    <row r="53" spans="2:23" x14ac:dyDescent="0.2">
      <c r="B53" t="s">
        <v>199</v>
      </c>
      <c r="C53">
        <v>123.71899999999999</v>
      </c>
      <c r="D53">
        <v>8.0779999999999994</v>
      </c>
      <c r="E53">
        <v>2115482</v>
      </c>
      <c r="F53">
        <v>32</v>
      </c>
      <c r="H53" t="s">
        <v>199</v>
      </c>
      <c r="I53">
        <v>123.71899999999999</v>
      </c>
      <c r="J53">
        <v>8.0779999999999994</v>
      </c>
      <c r="K53">
        <v>193685</v>
      </c>
      <c r="L53">
        <v>1</v>
      </c>
      <c r="N53" s="11">
        <f t="shared" si="2"/>
        <v>9.1555966914395867E-2</v>
      </c>
      <c r="O53" s="11"/>
      <c r="P53" t="s">
        <v>200</v>
      </c>
      <c r="Q53" s="11">
        <v>2.2212077508199771E-2</v>
      </c>
      <c r="R53">
        <v>194</v>
      </c>
      <c r="S53" t="s">
        <v>198</v>
      </c>
      <c r="T53" s="11">
        <v>5.5694667399372511E-2</v>
      </c>
      <c r="W53" s="11">
        <v>5.5694667399372511E-2</v>
      </c>
    </row>
    <row r="54" spans="2:23" x14ac:dyDescent="0.2">
      <c r="B54" t="s">
        <v>200</v>
      </c>
      <c r="C54">
        <v>118.925</v>
      </c>
      <c r="D54">
        <v>8.11</v>
      </c>
      <c r="E54">
        <v>1719560</v>
      </c>
      <c r="F54">
        <v>26</v>
      </c>
      <c r="H54" t="s">
        <v>200</v>
      </c>
      <c r="I54">
        <v>118.925</v>
      </c>
      <c r="J54">
        <v>8.11</v>
      </c>
      <c r="K54">
        <v>38195</v>
      </c>
      <c r="L54">
        <v>0</v>
      </c>
      <c r="N54" s="11">
        <f t="shared" si="2"/>
        <v>2.2212077508199771E-2</v>
      </c>
      <c r="O54" s="12"/>
      <c r="P54" t="s">
        <v>201</v>
      </c>
      <c r="Q54" s="11">
        <v>-0.31324630825781091</v>
      </c>
      <c r="R54">
        <v>195</v>
      </c>
      <c r="S54" t="s">
        <v>199</v>
      </c>
      <c r="T54" s="11">
        <v>9.1555966914395867E-2</v>
      </c>
      <c r="W54" s="11">
        <v>9.1555966914395867E-2</v>
      </c>
    </row>
    <row r="55" spans="2:23" x14ac:dyDescent="0.2">
      <c r="B55" t="s">
        <v>201</v>
      </c>
      <c r="C55">
        <v>109.364</v>
      </c>
      <c r="D55">
        <v>8.2629999999999999</v>
      </c>
      <c r="E55">
        <v>1455749</v>
      </c>
      <c r="F55">
        <v>22</v>
      </c>
      <c r="H55" t="s">
        <v>201</v>
      </c>
      <c r="I55">
        <v>109.364</v>
      </c>
      <c r="J55">
        <v>8.2629999999999999</v>
      </c>
      <c r="K55">
        <v>-456008</v>
      </c>
      <c r="L55">
        <v>3</v>
      </c>
      <c r="N55" s="11">
        <f t="shared" si="2"/>
        <v>-0.31324630825781091</v>
      </c>
      <c r="O55" s="10"/>
      <c r="P55" t="s">
        <v>202</v>
      </c>
      <c r="Q55" s="10">
        <v>0.44832059544933833</v>
      </c>
      <c r="R55">
        <v>196</v>
      </c>
      <c r="S55" t="s">
        <v>200</v>
      </c>
      <c r="T55" s="11">
        <v>2.2212077508199771E-2</v>
      </c>
      <c r="W55" s="11">
        <v>2.2212077508199771E-2</v>
      </c>
    </row>
    <row r="56" spans="2:23" x14ac:dyDescent="0.2">
      <c r="B56" t="s">
        <v>202</v>
      </c>
      <c r="C56">
        <v>120.33499999999999</v>
      </c>
      <c r="D56">
        <v>8.5660000000000007</v>
      </c>
      <c r="E56">
        <v>4528748</v>
      </c>
      <c r="F56">
        <v>68</v>
      </c>
      <c r="H56" t="s">
        <v>202</v>
      </c>
      <c r="I56">
        <v>120.351</v>
      </c>
      <c r="J56">
        <v>8.5630000000000006</v>
      </c>
      <c r="K56">
        <v>2030331</v>
      </c>
      <c r="L56">
        <v>12</v>
      </c>
      <c r="N56" s="10">
        <f t="shared" si="2"/>
        <v>0.44832059544933833</v>
      </c>
      <c r="O56" s="10"/>
      <c r="P56" t="s">
        <v>204</v>
      </c>
      <c r="R56">
        <v>197</v>
      </c>
      <c r="S56" t="s">
        <v>201</v>
      </c>
      <c r="T56" s="11">
        <v>-0.31324630825781091</v>
      </c>
      <c r="W56" s="11">
        <v>-0.31324630825781091</v>
      </c>
    </row>
    <row r="57" spans="2:23" x14ac:dyDescent="0.2">
      <c r="B57" t="s">
        <v>204</v>
      </c>
      <c r="C57">
        <v>120.459</v>
      </c>
      <c r="D57">
        <v>8.11</v>
      </c>
      <c r="E57">
        <v>1352921</v>
      </c>
      <c r="F57">
        <v>20</v>
      </c>
      <c r="H57" t="s">
        <v>204</v>
      </c>
      <c r="I57">
        <v>120.459</v>
      </c>
      <c r="J57">
        <v>8.11</v>
      </c>
      <c r="K57">
        <v>3962826</v>
      </c>
      <c r="L57">
        <v>22</v>
      </c>
      <c r="O57" s="10" t="s">
        <v>312</v>
      </c>
      <c r="P57" t="s">
        <v>205</v>
      </c>
      <c r="Q57" s="11">
        <v>-7.3697172505445482E-2</v>
      </c>
      <c r="R57">
        <v>198</v>
      </c>
      <c r="S57" t="s">
        <v>202</v>
      </c>
      <c r="T57" s="10">
        <v>0.44832059544933833</v>
      </c>
      <c r="W57" s="10">
        <v>0.44832059544933833</v>
      </c>
    </row>
    <row r="58" spans="2:23" x14ac:dyDescent="0.2">
      <c r="B58" t="s">
        <v>205</v>
      </c>
      <c r="C58">
        <v>124.773</v>
      </c>
      <c r="D58">
        <v>8.4290000000000003</v>
      </c>
      <c r="E58">
        <v>2213762</v>
      </c>
      <c r="F58">
        <v>33</v>
      </c>
      <c r="H58" t="s">
        <v>205</v>
      </c>
      <c r="I58">
        <v>124.773</v>
      </c>
      <c r="J58">
        <v>8.4290000000000003</v>
      </c>
      <c r="K58">
        <v>-163148</v>
      </c>
      <c r="L58">
        <v>1</v>
      </c>
      <c r="N58" s="11">
        <f>K58/E58</f>
        <v>-7.3697172505445482E-2</v>
      </c>
      <c r="O58" s="12"/>
      <c r="P58" t="s">
        <v>206</v>
      </c>
      <c r="Q58" s="10">
        <v>0.38728208516811125</v>
      </c>
      <c r="R58">
        <v>199</v>
      </c>
      <c r="T58" s="10"/>
      <c r="W58" s="10"/>
    </row>
    <row r="59" spans="2:23" x14ac:dyDescent="0.2">
      <c r="B59" t="s">
        <v>206</v>
      </c>
      <c r="C59">
        <v>119.383</v>
      </c>
      <c r="D59">
        <v>7.9429999999999996</v>
      </c>
      <c r="E59">
        <v>1937110</v>
      </c>
      <c r="F59">
        <v>29</v>
      </c>
      <c r="H59" t="s">
        <v>206</v>
      </c>
      <c r="I59">
        <v>119.389</v>
      </c>
      <c r="J59">
        <v>7.9240000000000004</v>
      </c>
      <c r="K59">
        <v>750208</v>
      </c>
      <c r="L59">
        <v>4</v>
      </c>
      <c r="N59" s="10">
        <f>K59/E59</f>
        <v>0.38728208516811125</v>
      </c>
      <c r="O59" s="10"/>
      <c r="P59" t="s">
        <v>207</v>
      </c>
      <c r="R59">
        <v>200</v>
      </c>
      <c r="S59" t="s">
        <v>204</v>
      </c>
    </row>
    <row r="60" spans="2:23" x14ac:dyDescent="0.2">
      <c r="B60" t="s">
        <v>207</v>
      </c>
      <c r="C60">
        <v>120.479</v>
      </c>
      <c r="D60">
        <v>8.2520000000000007</v>
      </c>
      <c r="E60">
        <v>2616647</v>
      </c>
      <c r="F60">
        <v>39</v>
      </c>
      <c r="H60" t="s">
        <v>207</v>
      </c>
      <c r="I60">
        <v>120.479</v>
      </c>
      <c r="J60">
        <v>8.2520000000000007</v>
      </c>
      <c r="K60">
        <v>4103079</v>
      </c>
      <c r="L60">
        <v>23</v>
      </c>
      <c r="O60" t="s">
        <v>312</v>
      </c>
      <c r="P60" t="s">
        <v>208</v>
      </c>
      <c r="Q60" s="11">
        <v>2.1459923046156359E-2</v>
      </c>
      <c r="R60">
        <v>201</v>
      </c>
      <c r="S60" t="s">
        <v>205</v>
      </c>
      <c r="T60" s="11">
        <v>-7.3697172505445482E-2</v>
      </c>
      <c r="W60" s="11">
        <v>-7.3697172505445482E-2</v>
      </c>
    </row>
    <row r="61" spans="2:23" x14ac:dyDescent="0.2">
      <c r="B61" t="s">
        <v>208</v>
      </c>
      <c r="C61">
        <v>114.024</v>
      </c>
      <c r="D61">
        <v>8.1349999999999998</v>
      </c>
      <c r="E61">
        <v>3072751</v>
      </c>
      <c r="F61">
        <v>46</v>
      </c>
      <c r="H61" t="s">
        <v>208</v>
      </c>
      <c r="I61">
        <v>114.024</v>
      </c>
      <c r="J61">
        <v>8.1349999999999998</v>
      </c>
      <c r="K61">
        <v>65941</v>
      </c>
      <c r="L61">
        <v>0</v>
      </c>
      <c r="N61" s="11">
        <f t="shared" ref="N61:N107" si="3">K61/E61</f>
        <v>2.1459923046156359E-2</v>
      </c>
      <c r="O61" s="10"/>
      <c r="P61" t="s">
        <v>209</v>
      </c>
      <c r="Q61" s="12">
        <v>0.11565122063627614</v>
      </c>
      <c r="R61">
        <v>202</v>
      </c>
      <c r="T61" s="11"/>
      <c r="W61" s="11"/>
    </row>
    <row r="62" spans="2:23" x14ac:dyDescent="0.2">
      <c r="B62" t="s">
        <v>209</v>
      </c>
      <c r="C62">
        <v>115.723</v>
      </c>
      <c r="D62">
        <v>8.1549999999999994</v>
      </c>
      <c r="E62">
        <v>2360736</v>
      </c>
      <c r="F62">
        <v>35</v>
      </c>
      <c r="H62" t="s">
        <v>209</v>
      </c>
      <c r="I62">
        <v>115.723</v>
      </c>
      <c r="J62">
        <v>8.1549999999999994</v>
      </c>
      <c r="K62">
        <v>273022</v>
      </c>
      <c r="L62">
        <v>2</v>
      </c>
      <c r="N62" s="12">
        <f t="shared" si="3"/>
        <v>0.11565122063627614</v>
      </c>
      <c r="O62" s="12"/>
      <c r="P62" t="s">
        <v>210</v>
      </c>
      <c r="Q62" s="10">
        <v>0.30335900199921256</v>
      </c>
      <c r="R62">
        <v>203</v>
      </c>
      <c r="S62" t="s">
        <v>206</v>
      </c>
      <c r="T62" s="10">
        <v>0.38728208516811125</v>
      </c>
      <c r="W62" s="10">
        <v>0.38728208516811125</v>
      </c>
    </row>
    <row r="63" spans="2:23" x14ac:dyDescent="0.2">
      <c r="B63" t="s">
        <v>210</v>
      </c>
      <c r="C63">
        <v>122.03400000000001</v>
      </c>
      <c r="D63">
        <v>8.1829999999999998</v>
      </c>
      <c r="E63">
        <v>2092824</v>
      </c>
      <c r="F63">
        <v>31</v>
      </c>
      <c r="H63" t="s">
        <v>210</v>
      </c>
      <c r="I63">
        <v>122.217</v>
      </c>
      <c r="J63">
        <v>8.1809999999999992</v>
      </c>
      <c r="K63">
        <v>634877</v>
      </c>
      <c r="L63">
        <v>4</v>
      </c>
      <c r="N63" s="10">
        <f t="shared" si="3"/>
        <v>0.30335900199921256</v>
      </c>
      <c r="O63" s="12"/>
      <c r="P63" t="s">
        <v>211</v>
      </c>
      <c r="Q63" s="12">
        <v>0.24291537472053232</v>
      </c>
      <c r="R63">
        <v>204</v>
      </c>
      <c r="S63" t="s">
        <v>207</v>
      </c>
      <c r="U63" t="s">
        <v>337</v>
      </c>
    </row>
    <row r="64" spans="2:23" x14ac:dyDescent="0.2">
      <c r="B64" t="s">
        <v>211</v>
      </c>
      <c r="C64">
        <v>120.494</v>
      </c>
      <c r="D64">
        <v>8.14</v>
      </c>
      <c r="E64">
        <v>1988602</v>
      </c>
      <c r="F64">
        <v>30</v>
      </c>
      <c r="H64" t="s">
        <v>211</v>
      </c>
      <c r="I64">
        <v>120.494</v>
      </c>
      <c r="J64">
        <v>8.14</v>
      </c>
      <c r="K64">
        <v>483062</v>
      </c>
      <c r="L64">
        <v>3</v>
      </c>
      <c r="N64" s="12">
        <f t="shared" si="3"/>
        <v>0.24291537472053232</v>
      </c>
      <c r="O64" s="12"/>
      <c r="P64" t="s">
        <v>212</v>
      </c>
      <c r="Q64" s="12">
        <v>0.15122137453824225</v>
      </c>
      <c r="R64">
        <v>205</v>
      </c>
      <c r="S64" t="s">
        <v>208</v>
      </c>
      <c r="T64" s="11">
        <v>2.1459923046156359E-2</v>
      </c>
      <c r="W64" s="11">
        <v>2.1459923046156359E-2</v>
      </c>
    </row>
    <row r="65" spans="2:23" x14ac:dyDescent="0.2">
      <c r="B65" t="s">
        <v>212</v>
      </c>
      <c r="C65">
        <v>122.76600000000001</v>
      </c>
      <c r="D65">
        <v>8.1150000000000002</v>
      </c>
      <c r="E65">
        <v>1705169</v>
      </c>
      <c r="F65">
        <v>26</v>
      </c>
      <c r="H65" t="s">
        <v>212</v>
      </c>
      <c r="I65">
        <v>122.76600000000001</v>
      </c>
      <c r="J65">
        <v>8.1150000000000002</v>
      </c>
      <c r="K65">
        <v>257858</v>
      </c>
      <c r="L65">
        <v>1</v>
      </c>
      <c r="N65" s="12">
        <f t="shared" si="3"/>
        <v>0.15122137453824225</v>
      </c>
      <c r="O65" s="10"/>
      <c r="P65" t="s">
        <v>213</v>
      </c>
      <c r="Q65" s="12">
        <v>0.13693871607664551</v>
      </c>
      <c r="R65">
        <v>206</v>
      </c>
      <c r="S65" t="s">
        <v>209</v>
      </c>
      <c r="T65" s="12">
        <v>0.11565122063627614</v>
      </c>
      <c r="W65" s="12">
        <v>0.11565122063627614</v>
      </c>
    </row>
    <row r="66" spans="2:23" x14ac:dyDescent="0.2">
      <c r="B66" t="s">
        <v>213</v>
      </c>
      <c r="C66">
        <v>120.858</v>
      </c>
      <c r="D66">
        <v>8.2929999999999993</v>
      </c>
      <c r="E66">
        <v>6057184</v>
      </c>
      <c r="F66">
        <v>91</v>
      </c>
      <c r="H66" t="s">
        <v>213</v>
      </c>
      <c r="I66">
        <v>120.878</v>
      </c>
      <c r="J66">
        <v>8.3059999999999992</v>
      </c>
      <c r="K66">
        <v>829463</v>
      </c>
      <c r="L66">
        <v>5</v>
      </c>
      <c r="N66" s="12">
        <f t="shared" si="3"/>
        <v>0.13693871607664551</v>
      </c>
      <c r="O66" s="12"/>
      <c r="P66" t="s">
        <v>214</v>
      </c>
      <c r="Q66" s="10">
        <v>0.67604764295483266</v>
      </c>
      <c r="R66">
        <v>207</v>
      </c>
      <c r="S66" t="s">
        <v>210</v>
      </c>
      <c r="T66" s="10">
        <v>0.30335900199921256</v>
      </c>
      <c r="W66" s="10">
        <v>0.30335900199921256</v>
      </c>
    </row>
    <row r="67" spans="2:23" x14ac:dyDescent="0.2">
      <c r="B67" t="s">
        <v>214</v>
      </c>
      <c r="C67">
        <v>121.47199999999999</v>
      </c>
      <c r="D67">
        <v>8.3149999999999995</v>
      </c>
      <c r="E67">
        <v>2888150</v>
      </c>
      <c r="F67">
        <v>43</v>
      </c>
      <c r="H67" t="s">
        <v>214</v>
      </c>
      <c r="I67">
        <v>121.536</v>
      </c>
      <c r="J67">
        <v>8.3680000000000003</v>
      </c>
      <c r="K67">
        <v>1952527</v>
      </c>
      <c r="L67">
        <v>11</v>
      </c>
      <c r="N67" s="10">
        <f t="shared" si="3"/>
        <v>0.67604764295483266</v>
      </c>
      <c r="O67" s="10"/>
      <c r="P67" t="s">
        <v>215</v>
      </c>
      <c r="Q67" s="10">
        <v>0.66488155235257773</v>
      </c>
      <c r="R67">
        <v>208</v>
      </c>
      <c r="S67" t="s">
        <v>211</v>
      </c>
      <c r="T67" s="12">
        <v>0.24291537472053232</v>
      </c>
      <c r="W67" s="12">
        <v>0.24291537472053232</v>
      </c>
    </row>
    <row r="68" spans="2:23" x14ac:dyDescent="0.2">
      <c r="B68" t="s">
        <v>215</v>
      </c>
      <c r="C68">
        <v>120.884</v>
      </c>
      <c r="D68">
        <v>8.3290000000000006</v>
      </c>
      <c r="E68">
        <v>3773988</v>
      </c>
      <c r="F68">
        <v>57</v>
      </c>
      <c r="H68" t="s">
        <v>215</v>
      </c>
      <c r="I68">
        <v>121.136</v>
      </c>
      <c r="J68">
        <v>8.3529999999999998</v>
      </c>
      <c r="K68">
        <v>2509255</v>
      </c>
      <c r="L68">
        <v>14</v>
      </c>
      <c r="N68" s="10">
        <f t="shared" si="3"/>
        <v>0.66488155235257773</v>
      </c>
      <c r="O68" s="10"/>
      <c r="P68" t="s">
        <v>216</v>
      </c>
      <c r="Q68" s="10">
        <v>0.61641553063980747</v>
      </c>
      <c r="R68">
        <v>209</v>
      </c>
      <c r="S68" t="s">
        <v>212</v>
      </c>
      <c r="T68" s="12">
        <v>0.15122137453824225</v>
      </c>
      <c r="W68" s="12">
        <v>0.15122137453824225</v>
      </c>
    </row>
    <row r="69" spans="2:23" x14ac:dyDescent="0.2">
      <c r="B69" t="s">
        <v>216</v>
      </c>
      <c r="C69">
        <v>118.59699999999999</v>
      </c>
      <c r="D69">
        <v>8.423</v>
      </c>
      <c r="E69">
        <v>3189772</v>
      </c>
      <c r="F69">
        <v>48</v>
      </c>
      <c r="H69" t="s">
        <v>216</v>
      </c>
      <c r="I69">
        <v>118.59699999999999</v>
      </c>
      <c r="J69">
        <v>8.423</v>
      </c>
      <c r="K69">
        <v>1966225</v>
      </c>
      <c r="L69">
        <v>11</v>
      </c>
      <c r="N69" s="10">
        <f t="shared" si="3"/>
        <v>0.61641553063980747</v>
      </c>
      <c r="O69" s="10"/>
      <c r="P69" t="s">
        <v>217</v>
      </c>
      <c r="Q69" s="10">
        <v>0.53983564165529263</v>
      </c>
      <c r="R69">
        <v>210</v>
      </c>
      <c r="S69" t="s">
        <v>213</v>
      </c>
      <c r="T69" s="12">
        <v>0.13693871607664551</v>
      </c>
      <c r="W69" s="12">
        <v>0.13693871607664551</v>
      </c>
    </row>
    <row r="70" spans="2:23" x14ac:dyDescent="0.2">
      <c r="B70" t="s">
        <v>217</v>
      </c>
      <c r="C70">
        <v>121.1</v>
      </c>
      <c r="D70">
        <v>8.4550000000000001</v>
      </c>
      <c r="E70">
        <v>2794382</v>
      </c>
      <c r="F70">
        <v>42</v>
      </c>
      <c r="H70" t="s">
        <v>217</v>
      </c>
      <c r="I70">
        <v>121.251</v>
      </c>
      <c r="J70">
        <v>8.4710000000000001</v>
      </c>
      <c r="K70">
        <v>1508507</v>
      </c>
      <c r="L70">
        <v>9</v>
      </c>
      <c r="N70" s="10">
        <f t="shared" si="3"/>
        <v>0.53983564165529263</v>
      </c>
      <c r="O70" s="10"/>
      <c r="P70" t="s">
        <v>218</v>
      </c>
      <c r="Q70" s="10">
        <v>0.83922755616409384</v>
      </c>
      <c r="R70">
        <v>211</v>
      </c>
      <c r="S70" t="s">
        <v>214</v>
      </c>
      <c r="T70" s="10">
        <v>0.67604764295483266</v>
      </c>
      <c r="W70" s="10">
        <v>0.67604764295483266</v>
      </c>
    </row>
    <row r="71" spans="2:23" x14ac:dyDescent="0.2">
      <c r="B71" t="s">
        <v>218</v>
      </c>
      <c r="C71">
        <v>119.86799999999999</v>
      </c>
      <c r="D71">
        <v>8.3130000000000006</v>
      </c>
      <c r="E71">
        <v>2912626</v>
      </c>
      <c r="F71">
        <v>44</v>
      </c>
      <c r="H71" t="s">
        <v>218</v>
      </c>
      <c r="I71">
        <v>120.024</v>
      </c>
      <c r="J71">
        <v>8.3320000000000007</v>
      </c>
      <c r="K71">
        <v>2444356</v>
      </c>
      <c r="L71">
        <v>14</v>
      </c>
      <c r="N71" s="10">
        <f t="shared" si="3"/>
        <v>0.83922755616409384</v>
      </c>
      <c r="O71" s="12"/>
      <c r="P71" t="s">
        <v>219</v>
      </c>
      <c r="Q71" s="10">
        <v>0.70540103977569479</v>
      </c>
      <c r="R71">
        <v>212</v>
      </c>
      <c r="S71" t="s">
        <v>215</v>
      </c>
      <c r="T71" s="10">
        <v>0.66488155235257773</v>
      </c>
      <c r="U71" t="s">
        <v>346</v>
      </c>
      <c r="W71" s="10"/>
    </row>
    <row r="72" spans="2:23" x14ac:dyDescent="0.2">
      <c r="B72" t="s">
        <v>219</v>
      </c>
      <c r="C72">
        <v>121.768</v>
      </c>
      <c r="D72">
        <v>8.39</v>
      </c>
      <c r="E72">
        <v>2889277</v>
      </c>
      <c r="F72">
        <v>43</v>
      </c>
      <c r="H72" t="s">
        <v>219</v>
      </c>
      <c r="I72">
        <v>121.875</v>
      </c>
      <c r="J72">
        <v>8.4049999999999994</v>
      </c>
      <c r="K72">
        <v>2038099</v>
      </c>
      <c r="L72">
        <v>12</v>
      </c>
      <c r="N72" s="10">
        <f t="shared" si="3"/>
        <v>0.70540103977569479</v>
      </c>
      <c r="O72" s="10"/>
      <c r="P72" t="s">
        <v>220</v>
      </c>
      <c r="Q72" s="10">
        <v>0.63250170270841544</v>
      </c>
      <c r="R72">
        <v>213</v>
      </c>
      <c r="S72" t="s">
        <v>216</v>
      </c>
      <c r="T72" s="10">
        <v>0.61641553063980747</v>
      </c>
      <c r="W72" s="10">
        <v>0.61641553063980747</v>
      </c>
    </row>
    <row r="73" spans="2:23" x14ac:dyDescent="0.2">
      <c r="B73" t="s">
        <v>220</v>
      </c>
      <c r="C73">
        <v>123.06699999999999</v>
      </c>
      <c r="D73">
        <v>8.4589999999999996</v>
      </c>
      <c r="E73">
        <v>3065704</v>
      </c>
      <c r="F73">
        <v>46</v>
      </c>
      <c r="H73" t="s">
        <v>220</v>
      </c>
      <c r="I73">
        <v>123.384</v>
      </c>
      <c r="J73">
        <v>8.4890000000000008</v>
      </c>
      <c r="K73">
        <v>1939063</v>
      </c>
      <c r="L73">
        <v>11</v>
      </c>
      <c r="N73" s="10">
        <f t="shared" si="3"/>
        <v>0.63250170270841544</v>
      </c>
      <c r="O73" s="10"/>
      <c r="P73" t="s">
        <v>221</v>
      </c>
      <c r="Q73" s="10">
        <v>0.74051165510585393</v>
      </c>
      <c r="R73">
        <v>214</v>
      </c>
      <c r="S73" t="s">
        <v>217</v>
      </c>
      <c r="T73" s="10">
        <v>0.53983564165529263</v>
      </c>
      <c r="W73" s="10">
        <v>0.53983564165529263</v>
      </c>
    </row>
    <row r="74" spans="2:23" x14ac:dyDescent="0.2">
      <c r="B74" t="s">
        <v>221</v>
      </c>
      <c r="C74">
        <v>120.086</v>
      </c>
      <c r="D74">
        <v>8.4290000000000003</v>
      </c>
      <c r="E74">
        <v>2944718</v>
      </c>
      <c r="F74">
        <v>44</v>
      </c>
      <c r="H74" t="s">
        <v>221</v>
      </c>
      <c r="I74">
        <v>120.19</v>
      </c>
      <c r="J74">
        <v>8.4510000000000005</v>
      </c>
      <c r="K74">
        <v>2180598</v>
      </c>
      <c r="L74">
        <v>12</v>
      </c>
      <c r="N74" s="10">
        <f t="shared" si="3"/>
        <v>0.74051165510585393</v>
      </c>
      <c r="O74" s="10"/>
      <c r="P74" t="s">
        <v>222</v>
      </c>
      <c r="Q74" s="12">
        <v>0.1870041628881165</v>
      </c>
      <c r="R74">
        <v>215</v>
      </c>
      <c r="S74" t="s">
        <v>218</v>
      </c>
      <c r="T74" s="10">
        <v>0.83922755616409384</v>
      </c>
      <c r="W74" s="10">
        <v>0.83922755616409384</v>
      </c>
    </row>
    <row r="75" spans="2:23" x14ac:dyDescent="0.2">
      <c r="B75" t="s">
        <v>222</v>
      </c>
      <c r="C75">
        <v>123.313</v>
      </c>
      <c r="D75">
        <v>8.2230000000000008</v>
      </c>
      <c r="E75">
        <v>7044148</v>
      </c>
      <c r="F75">
        <v>105</v>
      </c>
      <c r="H75" t="s">
        <v>222</v>
      </c>
      <c r="I75">
        <v>123.313</v>
      </c>
      <c r="J75">
        <v>8.2230000000000008</v>
      </c>
      <c r="K75">
        <v>1317285</v>
      </c>
      <c r="L75">
        <v>7</v>
      </c>
      <c r="N75" s="12">
        <f t="shared" si="3"/>
        <v>0.1870041628881165</v>
      </c>
      <c r="O75" s="10"/>
      <c r="P75" t="s">
        <v>223</v>
      </c>
      <c r="Q75" s="10">
        <v>0.75028203611711419</v>
      </c>
      <c r="R75">
        <v>216</v>
      </c>
      <c r="S75" t="s">
        <v>219</v>
      </c>
      <c r="T75" s="10">
        <v>0.70540103977569479</v>
      </c>
      <c r="W75" s="10">
        <v>0.70540103977569479</v>
      </c>
    </row>
    <row r="76" spans="2:23" x14ac:dyDescent="0.2">
      <c r="B76" t="s">
        <v>223</v>
      </c>
      <c r="C76">
        <v>120.411</v>
      </c>
      <c r="D76">
        <v>8.391</v>
      </c>
      <c r="E76">
        <v>2668098</v>
      </c>
      <c r="F76">
        <v>40</v>
      </c>
      <c r="H76" t="s">
        <v>223</v>
      </c>
      <c r="I76">
        <v>120.669</v>
      </c>
      <c r="J76">
        <v>8.4019999999999992</v>
      </c>
      <c r="K76">
        <v>2001826</v>
      </c>
      <c r="L76">
        <v>11</v>
      </c>
      <c r="N76" s="10">
        <f t="shared" si="3"/>
        <v>0.75028203611711419</v>
      </c>
      <c r="O76" s="12"/>
      <c r="P76" t="s">
        <v>224</v>
      </c>
      <c r="Q76" s="10">
        <v>0.70094339388904081</v>
      </c>
      <c r="R76">
        <v>217</v>
      </c>
      <c r="S76" t="s">
        <v>220</v>
      </c>
      <c r="T76" s="10">
        <v>0.63250170270841544</v>
      </c>
      <c r="W76" s="10">
        <v>0.63250170270841544</v>
      </c>
    </row>
    <row r="77" spans="2:23" x14ac:dyDescent="0.2">
      <c r="B77" t="s">
        <v>224</v>
      </c>
      <c r="C77">
        <v>112.41</v>
      </c>
      <c r="D77">
        <v>8.0220000000000002</v>
      </c>
      <c r="E77">
        <v>2421682</v>
      </c>
      <c r="F77">
        <v>36</v>
      </c>
      <c r="H77" t="s">
        <v>224</v>
      </c>
      <c r="I77">
        <v>112.86199999999999</v>
      </c>
      <c r="J77">
        <v>8.0340000000000007</v>
      </c>
      <c r="K77">
        <v>1697462</v>
      </c>
      <c r="L77">
        <v>10</v>
      </c>
      <c r="N77" s="10">
        <f t="shared" si="3"/>
        <v>0.70094339388904081</v>
      </c>
      <c r="O77" s="10"/>
      <c r="P77" t="s">
        <v>225</v>
      </c>
      <c r="Q77" s="10">
        <v>0.7016723449062422</v>
      </c>
      <c r="R77">
        <v>218</v>
      </c>
      <c r="T77" s="10"/>
      <c r="W77" s="10"/>
    </row>
    <row r="78" spans="2:23" x14ac:dyDescent="0.2">
      <c r="B78" t="s">
        <v>225</v>
      </c>
      <c r="C78">
        <v>110.717</v>
      </c>
      <c r="D78">
        <v>8.3510000000000009</v>
      </c>
      <c r="E78">
        <v>2467314</v>
      </c>
      <c r="F78">
        <v>37</v>
      </c>
      <c r="H78" t="s">
        <v>225</v>
      </c>
      <c r="I78">
        <v>110.768</v>
      </c>
      <c r="J78">
        <v>8.3680000000000003</v>
      </c>
      <c r="K78">
        <v>1731246</v>
      </c>
      <c r="L78">
        <v>10</v>
      </c>
      <c r="N78" s="10">
        <f t="shared" si="3"/>
        <v>0.7016723449062422</v>
      </c>
      <c r="O78" s="10"/>
      <c r="P78" t="s">
        <v>226</v>
      </c>
      <c r="Q78" s="10">
        <v>0.65468496378263052</v>
      </c>
      <c r="R78">
        <v>219</v>
      </c>
      <c r="S78" t="s">
        <v>221</v>
      </c>
      <c r="T78" s="10">
        <v>0.74051165510585393</v>
      </c>
      <c r="W78" s="10">
        <v>0.74051165510585393</v>
      </c>
    </row>
    <row r="79" spans="2:23" x14ac:dyDescent="0.2">
      <c r="B79" t="s">
        <v>226</v>
      </c>
      <c r="C79">
        <v>121.431</v>
      </c>
      <c r="D79">
        <v>8.01</v>
      </c>
      <c r="E79">
        <v>2695944</v>
      </c>
      <c r="F79">
        <v>40</v>
      </c>
      <c r="H79" t="s">
        <v>226</v>
      </c>
      <c r="I79">
        <v>121.583</v>
      </c>
      <c r="J79">
        <v>8.0210000000000008</v>
      </c>
      <c r="K79">
        <v>1764994</v>
      </c>
      <c r="L79">
        <v>10</v>
      </c>
      <c r="N79" s="10">
        <f t="shared" si="3"/>
        <v>0.65468496378263052</v>
      </c>
      <c r="O79" s="10"/>
      <c r="P79" t="s">
        <v>227</v>
      </c>
      <c r="Q79" s="10">
        <v>0.629030143789578</v>
      </c>
      <c r="R79">
        <v>220</v>
      </c>
      <c r="S79" t="s">
        <v>222</v>
      </c>
      <c r="T79" s="12">
        <v>0.1870041628881165</v>
      </c>
      <c r="U79" t="s">
        <v>355</v>
      </c>
      <c r="W79" s="12"/>
    </row>
    <row r="80" spans="2:23" x14ac:dyDescent="0.2">
      <c r="B80" t="s">
        <v>227</v>
      </c>
      <c r="C80">
        <v>119.943</v>
      </c>
      <c r="D80">
        <v>8.2579999999999991</v>
      </c>
      <c r="E80">
        <v>3638859</v>
      </c>
      <c r="F80">
        <v>54</v>
      </c>
      <c r="H80" t="s">
        <v>227</v>
      </c>
      <c r="I80">
        <v>120.07599999999999</v>
      </c>
      <c r="J80">
        <v>8.2490000000000006</v>
      </c>
      <c r="K80">
        <v>2288952</v>
      </c>
      <c r="L80">
        <v>13</v>
      </c>
      <c r="N80" s="10">
        <f t="shared" si="3"/>
        <v>0.629030143789578</v>
      </c>
      <c r="O80" s="10"/>
      <c r="P80" t="s">
        <v>228</v>
      </c>
      <c r="Q80" s="10">
        <v>0.70996485322508784</v>
      </c>
      <c r="R80">
        <v>221</v>
      </c>
      <c r="S80" t="s">
        <v>223</v>
      </c>
      <c r="T80" s="10">
        <v>0.75028203611711419</v>
      </c>
      <c r="W80" s="10">
        <v>0.75028203611711419</v>
      </c>
    </row>
    <row r="81" spans="2:23" x14ac:dyDescent="0.2">
      <c r="B81" t="s">
        <v>228</v>
      </c>
      <c r="C81">
        <v>116.964</v>
      </c>
      <c r="D81">
        <v>8.14</v>
      </c>
      <c r="E81">
        <v>2363517</v>
      </c>
      <c r="F81">
        <v>35</v>
      </c>
      <c r="H81" t="s">
        <v>228</v>
      </c>
      <c r="I81">
        <v>117.137</v>
      </c>
      <c r="J81">
        <v>8.1170000000000009</v>
      </c>
      <c r="K81">
        <v>1678014</v>
      </c>
      <c r="L81">
        <v>10</v>
      </c>
      <c r="N81" s="10">
        <f t="shared" si="3"/>
        <v>0.70996485322508784</v>
      </c>
      <c r="O81" s="10"/>
      <c r="P81" t="s">
        <v>229</v>
      </c>
      <c r="Q81" s="10">
        <v>0.75665115483737011</v>
      </c>
      <c r="R81">
        <v>222</v>
      </c>
      <c r="S81" t="s">
        <v>224</v>
      </c>
      <c r="T81" s="10">
        <v>0.70094339388904081</v>
      </c>
      <c r="W81" s="10">
        <v>0.70094339388904081</v>
      </c>
    </row>
    <row r="82" spans="2:23" x14ac:dyDescent="0.2">
      <c r="B82" t="s">
        <v>229</v>
      </c>
      <c r="C82">
        <v>123.38200000000001</v>
      </c>
      <c r="D82">
        <v>8.32</v>
      </c>
      <c r="E82">
        <v>3274920</v>
      </c>
      <c r="F82">
        <v>49</v>
      </c>
      <c r="H82" t="s">
        <v>229</v>
      </c>
      <c r="I82">
        <v>123.535</v>
      </c>
      <c r="J82">
        <v>8.3079999999999998</v>
      </c>
      <c r="K82">
        <v>2477972</v>
      </c>
      <c r="L82">
        <v>14</v>
      </c>
      <c r="N82" s="10">
        <f t="shared" si="3"/>
        <v>0.75665115483737011</v>
      </c>
      <c r="O82" s="10"/>
      <c r="P82" t="s">
        <v>230</v>
      </c>
      <c r="Q82" s="12">
        <v>0.24652295106142766</v>
      </c>
      <c r="R82">
        <v>223</v>
      </c>
      <c r="S82" t="s">
        <v>225</v>
      </c>
      <c r="T82" s="10">
        <v>0.7016723449062422</v>
      </c>
      <c r="W82" s="10">
        <v>0.7016723449062422</v>
      </c>
    </row>
    <row r="83" spans="2:23" x14ac:dyDescent="0.2">
      <c r="B83" t="s">
        <v>230</v>
      </c>
      <c r="C83">
        <v>122.069</v>
      </c>
      <c r="D83">
        <v>8.2159999999999993</v>
      </c>
      <c r="E83">
        <v>2481846</v>
      </c>
      <c r="F83">
        <v>37</v>
      </c>
      <c r="H83" t="s">
        <v>230</v>
      </c>
      <c r="I83">
        <v>122.334</v>
      </c>
      <c r="J83">
        <v>8.2129999999999992</v>
      </c>
      <c r="K83">
        <v>611832</v>
      </c>
      <c r="L83">
        <v>3</v>
      </c>
      <c r="N83" s="12">
        <f t="shared" si="3"/>
        <v>0.24652295106142766</v>
      </c>
      <c r="O83" s="10"/>
      <c r="P83" t="s">
        <v>231</v>
      </c>
      <c r="Q83" s="10">
        <v>0.80764325298923945</v>
      </c>
      <c r="R83">
        <v>224</v>
      </c>
      <c r="S83" t="s">
        <v>226</v>
      </c>
      <c r="T83" s="10">
        <v>0.65468496378263052</v>
      </c>
      <c r="W83" s="10">
        <v>0.65468496378263052</v>
      </c>
    </row>
    <row r="84" spans="2:23" x14ac:dyDescent="0.2">
      <c r="B84" t="s">
        <v>231</v>
      </c>
      <c r="C84">
        <v>125.446</v>
      </c>
      <c r="D84">
        <v>8.3320000000000007</v>
      </c>
      <c r="E84">
        <v>2973917</v>
      </c>
      <c r="F84">
        <v>45</v>
      </c>
      <c r="H84" t="s">
        <v>231</v>
      </c>
      <c r="I84">
        <v>125.66200000000001</v>
      </c>
      <c r="J84">
        <v>8.35</v>
      </c>
      <c r="K84">
        <v>2401864</v>
      </c>
      <c r="L84">
        <v>14</v>
      </c>
      <c r="N84" s="10">
        <f t="shared" si="3"/>
        <v>0.80764325298923945</v>
      </c>
      <c r="O84" s="10"/>
      <c r="P84" t="s">
        <v>232</v>
      </c>
      <c r="Q84" s="12">
        <v>0.1870041628881165</v>
      </c>
      <c r="R84">
        <v>225</v>
      </c>
      <c r="S84" t="s">
        <v>227</v>
      </c>
      <c r="T84" s="10">
        <v>0.629030143789578</v>
      </c>
      <c r="W84" s="10">
        <v>0.629030143789578</v>
      </c>
    </row>
    <row r="85" spans="2:23" x14ac:dyDescent="0.2">
      <c r="B85" t="s">
        <v>232</v>
      </c>
      <c r="C85">
        <v>123.313</v>
      </c>
      <c r="D85">
        <v>8.2230000000000008</v>
      </c>
      <c r="E85">
        <v>7044148</v>
      </c>
      <c r="F85">
        <v>105</v>
      </c>
      <c r="H85" t="s">
        <v>232</v>
      </c>
      <c r="I85">
        <v>123.313</v>
      </c>
      <c r="J85">
        <v>8.2230000000000008</v>
      </c>
      <c r="K85">
        <v>1317285</v>
      </c>
      <c r="L85">
        <v>7</v>
      </c>
      <c r="N85" s="12">
        <f t="shared" si="3"/>
        <v>0.1870041628881165</v>
      </c>
      <c r="O85" s="10"/>
      <c r="P85" t="s">
        <v>233</v>
      </c>
      <c r="Q85" s="12">
        <v>0.2353841612638938</v>
      </c>
      <c r="R85">
        <v>226</v>
      </c>
      <c r="S85" t="s">
        <v>228</v>
      </c>
      <c r="T85" s="10">
        <v>0.70996485322508784</v>
      </c>
      <c r="W85" s="10">
        <v>0.70996485322508784</v>
      </c>
    </row>
    <row r="86" spans="2:23" x14ac:dyDescent="0.2">
      <c r="B86" t="s">
        <v>233</v>
      </c>
      <c r="C86">
        <v>120.884</v>
      </c>
      <c r="D86">
        <v>8.3290000000000006</v>
      </c>
      <c r="E86">
        <v>3773988</v>
      </c>
      <c r="F86">
        <v>57</v>
      </c>
      <c r="H86" t="s">
        <v>233</v>
      </c>
      <c r="I86">
        <v>120.99</v>
      </c>
      <c r="J86">
        <v>8.34</v>
      </c>
      <c r="K86">
        <v>888337</v>
      </c>
      <c r="L86">
        <v>5</v>
      </c>
      <c r="N86" s="12">
        <f t="shared" si="3"/>
        <v>0.2353841612638938</v>
      </c>
      <c r="O86" s="11"/>
      <c r="P86" t="s">
        <v>234</v>
      </c>
      <c r="Q86" s="10">
        <v>0.39586204875995967</v>
      </c>
      <c r="R86">
        <v>227</v>
      </c>
      <c r="S86" t="s">
        <v>229</v>
      </c>
      <c r="T86" s="10">
        <v>0.75665115483737011</v>
      </c>
      <c r="W86" s="10">
        <v>0.75665115483737011</v>
      </c>
    </row>
    <row r="87" spans="2:23" x14ac:dyDescent="0.2">
      <c r="B87" t="s">
        <v>234</v>
      </c>
      <c r="C87">
        <v>117.18899999999999</v>
      </c>
      <c r="D87">
        <v>8.4030000000000005</v>
      </c>
      <c r="E87">
        <v>3003612</v>
      </c>
      <c r="F87">
        <v>45</v>
      </c>
      <c r="H87" t="s">
        <v>234</v>
      </c>
      <c r="I87">
        <v>117.229</v>
      </c>
      <c r="J87">
        <v>8.4290000000000003</v>
      </c>
      <c r="K87">
        <v>1189016</v>
      </c>
      <c r="L87">
        <v>7</v>
      </c>
      <c r="N87" s="10">
        <f t="shared" si="3"/>
        <v>0.39586204875995967</v>
      </c>
      <c r="O87" s="10"/>
      <c r="P87" t="s">
        <v>235</v>
      </c>
      <c r="Q87" s="10">
        <v>0.93043017874589762</v>
      </c>
      <c r="R87">
        <v>228</v>
      </c>
      <c r="S87" t="s">
        <v>230</v>
      </c>
      <c r="T87" s="12">
        <v>0.24652295106142766</v>
      </c>
      <c r="W87" s="12">
        <v>0.24652295106142766</v>
      </c>
    </row>
    <row r="88" spans="2:23" x14ac:dyDescent="0.2">
      <c r="B88" t="s">
        <v>235</v>
      </c>
      <c r="C88">
        <v>122.167</v>
      </c>
      <c r="D88">
        <v>8.4130000000000003</v>
      </c>
      <c r="E88">
        <v>3762436</v>
      </c>
      <c r="F88">
        <v>56</v>
      </c>
      <c r="H88" t="s">
        <v>235</v>
      </c>
      <c r="I88">
        <v>122.167</v>
      </c>
      <c r="J88">
        <v>8.423</v>
      </c>
      <c r="K88">
        <v>3500684</v>
      </c>
      <c r="L88">
        <v>20</v>
      </c>
      <c r="N88" s="10">
        <f t="shared" si="3"/>
        <v>0.93043017874589762</v>
      </c>
      <c r="O88" s="10"/>
      <c r="P88" t="s">
        <v>236</v>
      </c>
      <c r="Q88" s="10">
        <v>0.66339296087283284</v>
      </c>
      <c r="R88">
        <v>229</v>
      </c>
      <c r="S88" t="s">
        <v>231</v>
      </c>
      <c r="T88" s="10">
        <v>0.80764325298923945</v>
      </c>
      <c r="W88" s="10">
        <v>0.80764325298923945</v>
      </c>
    </row>
    <row r="89" spans="2:23" x14ac:dyDescent="0.2">
      <c r="B89" t="s">
        <v>236</v>
      </c>
      <c r="C89">
        <v>120.539</v>
      </c>
      <c r="D89">
        <v>8.3010000000000002</v>
      </c>
      <c r="E89">
        <v>3890596</v>
      </c>
      <c r="F89">
        <v>58</v>
      </c>
      <c r="H89" t="s">
        <v>236</v>
      </c>
      <c r="I89">
        <v>120.402</v>
      </c>
      <c r="J89">
        <v>8.298</v>
      </c>
      <c r="K89">
        <v>2580994</v>
      </c>
      <c r="L89">
        <v>15</v>
      </c>
      <c r="N89" s="10">
        <f t="shared" si="3"/>
        <v>0.66339296087283284</v>
      </c>
      <c r="O89" s="10"/>
      <c r="P89" t="s">
        <v>237</v>
      </c>
      <c r="Q89" s="12">
        <v>0.1961050308522348</v>
      </c>
      <c r="R89">
        <v>230</v>
      </c>
      <c r="S89" t="s">
        <v>232</v>
      </c>
      <c r="T89" s="12">
        <v>0.1870041628881165</v>
      </c>
      <c r="U89" t="s">
        <v>367</v>
      </c>
      <c r="W89" s="12"/>
    </row>
    <row r="90" spans="2:23" x14ac:dyDescent="0.2">
      <c r="B90" t="s">
        <v>237</v>
      </c>
      <c r="C90">
        <v>114.017</v>
      </c>
      <c r="D90">
        <v>8.1880000000000006</v>
      </c>
      <c r="E90">
        <v>3286958</v>
      </c>
      <c r="F90">
        <v>49</v>
      </c>
      <c r="H90" t="s">
        <v>237</v>
      </c>
      <c r="I90">
        <v>114.017</v>
      </c>
      <c r="J90">
        <v>8.1880000000000006</v>
      </c>
      <c r="K90">
        <v>644589</v>
      </c>
      <c r="L90">
        <v>4</v>
      </c>
      <c r="N90" s="12">
        <f t="shared" si="3"/>
        <v>0.1961050308522348</v>
      </c>
      <c r="O90" s="10"/>
      <c r="P90" t="s">
        <v>238</v>
      </c>
      <c r="Q90" s="10">
        <v>0.54015969607106751</v>
      </c>
      <c r="R90">
        <v>231</v>
      </c>
      <c r="T90" s="12"/>
      <c r="W90" s="12"/>
    </row>
    <row r="91" spans="2:23" x14ac:dyDescent="0.2">
      <c r="B91" t="s">
        <v>238</v>
      </c>
      <c r="C91">
        <v>118.32</v>
      </c>
      <c r="D91">
        <v>8.4179999999999993</v>
      </c>
      <c r="E91">
        <v>3538722</v>
      </c>
      <c r="F91">
        <v>53</v>
      </c>
      <c r="H91" t="s">
        <v>238</v>
      </c>
      <c r="I91">
        <v>118.32</v>
      </c>
      <c r="J91">
        <v>8.4179999999999993</v>
      </c>
      <c r="K91">
        <v>1911475</v>
      </c>
      <c r="L91">
        <v>11</v>
      </c>
      <c r="N91" s="10">
        <f t="shared" si="3"/>
        <v>0.54015969607106751</v>
      </c>
      <c r="O91" s="10"/>
      <c r="P91" t="s">
        <v>239</v>
      </c>
      <c r="Q91" s="10">
        <v>0.97662897634271217</v>
      </c>
      <c r="R91">
        <v>232</v>
      </c>
      <c r="S91" t="s">
        <v>233</v>
      </c>
      <c r="T91" s="12">
        <v>0.2353841612638938</v>
      </c>
      <c r="U91" t="s">
        <v>370</v>
      </c>
      <c r="W91" s="12"/>
    </row>
    <row r="92" spans="2:23" x14ac:dyDescent="0.2">
      <c r="B92" t="s">
        <v>239</v>
      </c>
      <c r="C92">
        <v>122.712</v>
      </c>
      <c r="D92">
        <v>8.4510000000000005</v>
      </c>
      <c r="E92">
        <v>4432968</v>
      </c>
      <c r="F92">
        <v>66</v>
      </c>
      <c r="H92" t="s">
        <v>239</v>
      </c>
      <c r="I92">
        <v>122.801</v>
      </c>
      <c r="J92">
        <v>8.4589999999999996</v>
      </c>
      <c r="K92">
        <v>4329365</v>
      </c>
      <c r="L92">
        <v>25</v>
      </c>
      <c r="N92" s="10">
        <f t="shared" si="3"/>
        <v>0.97662897634271217</v>
      </c>
      <c r="O92" s="10"/>
      <c r="P92" t="s">
        <v>240</v>
      </c>
      <c r="Q92" s="10">
        <v>0.88905220492445236</v>
      </c>
      <c r="R92">
        <v>233</v>
      </c>
      <c r="S92" t="s">
        <v>234</v>
      </c>
      <c r="T92" s="10">
        <v>0.39586204875995967</v>
      </c>
      <c r="W92" s="10">
        <v>0.39586204875995967</v>
      </c>
    </row>
    <row r="93" spans="2:23" x14ac:dyDescent="0.2">
      <c r="B93" t="s">
        <v>240</v>
      </c>
      <c r="C93">
        <v>120.346</v>
      </c>
      <c r="D93">
        <v>8.2319999999999993</v>
      </c>
      <c r="E93">
        <v>5697202</v>
      </c>
      <c r="F93">
        <v>85</v>
      </c>
      <c r="H93" t="s">
        <v>240</v>
      </c>
      <c r="I93">
        <v>120.48699999999999</v>
      </c>
      <c r="J93">
        <v>8.2360000000000007</v>
      </c>
      <c r="K93">
        <v>5065110</v>
      </c>
      <c r="L93">
        <v>29</v>
      </c>
      <c r="N93" s="10">
        <f t="shared" si="3"/>
        <v>0.88905220492445236</v>
      </c>
      <c r="O93" s="10"/>
      <c r="P93" t="s">
        <v>241</v>
      </c>
      <c r="Q93" s="10">
        <v>0.88905220492445236</v>
      </c>
      <c r="R93">
        <v>234</v>
      </c>
      <c r="S93" t="s">
        <v>235</v>
      </c>
      <c r="T93" s="10">
        <v>0.93043017874589762</v>
      </c>
      <c r="W93" s="10">
        <v>0.93043017874589762</v>
      </c>
    </row>
    <row r="94" spans="2:23" x14ac:dyDescent="0.2">
      <c r="B94" t="s">
        <v>241</v>
      </c>
      <c r="C94">
        <v>120.346</v>
      </c>
      <c r="D94">
        <v>8.2319999999999993</v>
      </c>
      <c r="E94">
        <v>5697202</v>
      </c>
      <c r="F94">
        <v>85</v>
      </c>
      <c r="H94" t="s">
        <v>241</v>
      </c>
      <c r="I94">
        <v>120.48699999999999</v>
      </c>
      <c r="J94">
        <v>8.2360000000000007</v>
      </c>
      <c r="K94">
        <v>5065110</v>
      </c>
      <c r="L94">
        <v>29</v>
      </c>
      <c r="N94" s="10">
        <f t="shared" si="3"/>
        <v>0.88905220492445236</v>
      </c>
      <c r="O94" s="10"/>
      <c r="P94" t="s">
        <v>242</v>
      </c>
      <c r="Q94" s="12">
        <v>0.1337802508805204</v>
      </c>
      <c r="R94">
        <v>235</v>
      </c>
      <c r="S94" t="s">
        <v>236</v>
      </c>
      <c r="T94" s="10">
        <v>0.66339296087283284</v>
      </c>
      <c r="U94" t="s">
        <v>374</v>
      </c>
      <c r="W94" s="10"/>
    </row>
    <row r="95" spans="2:23" x14ac:dyDescent="0.2">
      <c r="B95" t="s">
        <v>242</v>
      </c>
      <c r="C95">
        <v>119.81399999999999</v>
      </c>
      <c r="D95">
        <v>8.093</v>
      </c>
      <c r="E95">
        <v>2599883</v>
      </c>
      <c r="F95">
        <v>39</v>
      </c>
      <c r="H95" t="s">
        <v>242</v>
      </c>
      <c r="I95">
        <v>119.81399999999999</v>
      </c>
      <c r="J95">
        <v>8.093</v>
      </c>
      <c r="K95">
        <v>347813</v>
      </c>
      <c r="L95">
        <v>2</v>
      </c>
      <c r="N95" s="12">
        <f t="shared" si="3"/>
        <v>0.1337802508805204</v>
      </c>
      <c r="O95" s="10"/>
      <c r="P95" t="s">
        <v>243</v>
      </c>
      <c r="Q95" s="10">
        <v>0.28283143871498012</v>
      </c>
      <c r="R95">
        <v>236</v>
      </c>
      <c r="S95" t="s">
        <v>237</v>
      </c>
      <c r="T95" s="12">
        <v>0.1961050308522348</v>
      </c>
      <c r="W95" s="12">
        <v>0.1961050308522348</v>
      </c>
    </row>
    <row r="96" spans="2:23" x14ac:dyDescent="0.2">
      <c r="B96" t="s">
        <v>243</v>
      </c>
      <c r="C96">
        <v>121.714</v>
      </c>
      <c r="D96">
        <v>8.1660000000000004</v>
      </c>
      <c r="E96">
        <v>2106053</v>
      </c>
      <c r="F96">
        <v>32</v>
      </c>
      <c r="H96" t="s">
        <v>243</v>
      </c>
      <c r="I96">
        <v>121.661</v>
      </c>
      <c r="J96">
        <v>8.1839999999999993</v>
      </c>
      <c r="K96">
        <v>595658</v>
      </c>
      <c r="L96">
        <v>3</v>
      </c>
      <c r="N96" s="10">
        <f t="shared" si="3"/>
        <v>0.28283143871498012</v>
      </c>
      <c r="O96" s="10"/>
      <c r="P96" t="s">
        <v>244</v>
      </c>
      <c r="Q96" s="10">
        <v>0.86653359344589798</v>
      </c>
      <c r="R96">
        <v>237</v>
      </c>
      <c r="S96" t="s">
        <v>238</v>
      </c>
      <c r="T96" s="10">
        <v>0.54015969607106751</v>
      </c>
      <c r="W96" s="10">
        <v>0.54015969607106751</v>
      </c>
    </row>
    <row r="97" spans="2:23" x14ac:dyDescent="0.2">
      <c r="B97" t="s">
        <v>244</v>
      </c>
      <c r="C97">
        <v>122.937</v>
      </c>
      <c r="D97">
        <v>8.3970000000000002</v>
      </c>
      <c r="E97">
        <v>6098898</v>
      </c>
      <c r="F97">
        <v>91</v>
      </c>
      <c r="H97" t="s">
        <v>244</v>
      </c>
      <c r="I97">
        <v>122.973</v>
      </c>
      <c r="J97">
        <v>8.3780000000000001</v>
      </c>
      <c r="K97">
        <v>5284900</v>
      </c>
      <c r="L97">
        <v>30</v>
      </c>
      <c r="N97" s="10">
        <f t="shared" si="3"/>
        <v>0.86653359344589798</v>
      </c>
      <c r="O97" s="12"/>
      <c r="P97" t="s">
        <v>245</v>
      </c>
      <c r="Q97" s="11">
        <v>5.3760027003827156E-2</v>
      </c>
      <c r="R97">
        <v>238</v>
      </c>
      <c r="S97" t="s">
        <v>239</v>
      </c>
      <c r="T97" s="10">
        <v>0.97662897634271217</v>
      </c>
      <c r="U97" t="s">
        <v>378</v>
      </c>
      <c r="W97" s="10"/>
    </row>
    <row r="98" spans="2:23" x14ac:dyDescent="0.2">
      <c r="B98" t="s">
        <v>245</v>
      </c>
      <c r="C98">
        <v>122.387</v>
      </c>
      <c r="D98">
        <v>8.5559999999999992</v>
      </c>
      <c r="E98">
        <v>2891442</v>
      </c>
      <c r="F98">
        <v>43</v>
      </c>
      <c r="H98" t="s">
        <v>245</v>
      </c>
      <c r="I98">
        <v>122.387</v>
      </c>
      <c r="J98">
        <v>8.5559999999999992</v>
      </c>
      <c r="K98">
        <v>155444</v>
      </c>
      <c r="L98">
        <v>1</v>
      </c>
      <c r="N98" s="11">
        <f t="shared" si="3"/>
        <v>5.3760027003827156E-2</v>
      </c>
      <c r="O98" s="12"/>
      <c r="P98" t="s">
        <v>246</v>
      </c>
      <c r="Q98" s="10">
        <v>1.0205259889811313</v>
      </c>
      <c r="R98">
        <v>239</v>
      </c>
      <c r="S98" t="s">
        <v>240</v>
      </c>
      <c r="T98" s="10">
        <v>0.88905220492445236</v>
      </c>
      <c r="U98" t="s">
        <v>380</v>
      </c>
      <c r="W98" s="10"/>
    </row>
    <row r="99" spans="2:23" x14ac:dyDescent="0.2">
      <c r="B99" t="s">
        <v>246</v>
      </c>
      <c r="C99">
        <v>110.437</v>
      </c>
      <c r="D99">
        <v>8.5730000000000004</v>
      </c>
      <c r="E99">
        <v>2734582</v>
      </c>
      <c r="F99">
        <v>41</v>
      </c>
      <c r="H99" t="s">
        <v>246</v>
      </c>
      <c r="I99">
        <v>110.657</v>
      </c>
      <c r="J99">
        <v>8.5909999999999993</v>
      </c>
      <c r="K99">
        <v>2790712</v>
      </c>
      <c r="L99">
        <v>16</v>
      </c>
      <c r="N99" s="10">
        <f t="shared" si="3"/>
        <v>1.0205259889811313</v>
      </c>
      <c r="O99" s="12"/>
      <c r="P99" t="s">
        <v>247</v>
      </c>
      <c r="Q99" s="10">
        <v>0.56378600569435366</v>
      </c>
      <c r="R99">
        <v>240</v>
      </c>
      <c r="S99" t="s">
        <v>241</v>
      </c>
      <c r="T99" s="10">
        <v>0.88905220492445236</v>
      </c>
      <c r="U99" t="s">
        <v>382</v>
      </c>
      <c r="W99" s="10"/>
    </row>
    <row r="100" spans="2:23" x14ac:dyDescent="0.2">
      <c r="B100" t="s">
        <v>247</v>
      </c>
      <c r="C100">
        <v>108.976</v>
      </c>
      <c r="D100">
        <v>8.3710000000000004</v>
      </c>
      <c r="E100">
        <v>4867980</v>
      </c>
      <c r="F100">
        <v>73</v>
      </c>
      <c r="H100" t="s">
        <v>247</v>
      </c>
      <c r="I100">
        <v>108.976</v>
      </c>
      <c r="J100">
        <v>8.3710000000000004</v>
      </c>
      <c r="K100">
        <v>2744499</v>
      </c>
      <c r="L100">
        <v>16</v>
      </c>
      <c r="N100" s="10">
        <f t="shared" si="3"/>
        <v>0.56378600569435366</v>
      </c>
      <c r="O100" s="10"/>
      <c r="P100" t="s">
        <v>248</v>
      </c>
      <c r="Q100" s="10">
        <v>0.98334910810668696</v>
      </c>
      <c r="R100">
        <v>241</v>
      </c>
      <c r="S100" t="s">
        <v>242</v>
      </c>
      <c r="T100" s="12">
        <v>0.1337802508805204</v>
      </c>
      <c r="W100" s="12">
        <v>0.1337802508805204</v>
      </c>
    </row>
    <row r="101" spans="2:23" x14ac:dyDescent="0.2">
      <c r="B101" t="s">
        <v>248</v>
      </c>
      <c r="C101">
        <v>120.53</v>
      </c>
      <c r="D101">
        <v>8.5229999999999997</v>
      </c>
      <c r="E101">
        <v>3879612</v>
      </c>
      <c r="F101">
        <v>58</v>
      </c>
      <c r="H101" t="s">
        <v>248</v>
      </c>
      <c r="I101">
        <v>120.629</v>
      </c>
      <c r="J101">
        <v>8.5129999999999999</v>
      </c>
      <c r="K101">
        <v>3815013</v>
      </c>
      <c r="L101">
        <v>22</v>
      </c>
      <c r="N101" s="10">
        <f t="shared" si="3"/>
        <v>0.98334910810668696</v>
      </c>
      <c r="O101" s="10"/>
      <c r="P101" t="s">
        <v>249</v>
      </c>
      <c r="Q101" s="11">
        <v>5.401256767623655E-2</v>
      </c>
      <c r="R101">
        <v>242</v>
      </c>
      <c r="S101" t="s">
        <v>243</v>
      </c>
      <c r="T101" s="10">
        <v>0.28283143871498012</v>
      </c>
      <c r="W101" s="10">
        <v>0.28283143871498012</v>
      </c>
    </row>
    <row r="102" spans="2:23" x14ac:dyDescent="0.2">
      <c r="B102" t="s">
        <v>249</v>
      </c>
      <c r="C102">
        <v>121.746</v>
      </c>
      <c r="D102">
        <v>8.6300000000000008</v>
      </c>
      <c r="E102">
        <v>3628674</v>
      </c>
      <c r="F102">
        <v>54</v>
      </c>
      <c r="H102" t="s">
        <v>249</v>
      </c>
      <c r="I102">
        <v>121.746</v>
      </c>
      <c r="J102">
        <v>8.6300000000000008</v>
      </c>
      <c r="K102">
        <v>195994</v>
      </c>
      <c r="L102">
        <v>1</v>
      </c>
      <c r="N102" s="11">
        <f t="shared" si="3"/>
        <v>5.401256767623655E-2</v>
      </c>
      <c r="O102" s="10"/>
      <c r="P102" t="s">
        <v>250</v>
      </c>
      <c r="Q102" s="10">
        <v>0.82370253376896196</v>
      </c>
      <c r="R102">
        <v>243</v>
      </c>
      <c r="S102" t="s">
        <v>244</v>
      </c>
      <c r="T102" s="10">
        <v>0.86653359344589798</v>
      </c>
      <c r="U102" t="s">
        <v>288</v>
      </c>
      <c r="W102" s="10"/>
    </row>
    <row r="103" spans="2:23" x14ac:dyDescent="0.2">
      <c r="B103" t="s">
        <v>250</v>
      </c>
      <c r="C103">
        <v>121.65900000000001</v>
      </c>
      <c r="D103">
        <v>8.423</v>
      </c>
      <c r="E103">
        <v>3874860</v>
      </c>
      <c r="F103">
        <v>58</v>
      </c>
      <c r="H103" t="s">
        <v>250</v>
      </c>
      <c r="I103">
        <v>121.95399999999999</v>
      </c>
      <c r="J103">
        <v>8.4580000000000002</v>
      </c>
      <c r="K103">
        <v>3191732</v>
      </c>
      <c r="L103">
        <v>18</v>
      </c>
      <c r="N103" s="10">
        <f t="shared" si="3"/>
        <v>0.82370253376896196</v>
      </c>
      <c r="O103" s="10"/>
      <c r="P103" t="s">
        <v>251</v>
      </c>
      <c r="Q103" s="10">
        <v>0.80081704725209657</v>
      </c>
      <c r="R103">
        <v>244</v>
      </c>
      <c r="S103" t="s">
        <v>245</v>
      </c>
      <c r="T103" s="11">
        <v>5.3760027003827156E-2</v>
      </c>
      <c r="W103" s="11">
        <v>5.3760027003827156E-2</v>
      </c>
    </row>
    <row r="104" spans="2:23" x14ac:dyDescent="0.2">
      <c r="B104" t="s">
        <v>251</v>
      </c>
      <c r="C104">
        <v>109.81699999999999</v>
      </c>
      <c r="D104">
        <v>8.4390000000000001</v>
      </c>
      <c r="E104">
        <v>3621088</v>
      </c>
      <c r="F104">
        <v>54</v>
      </c>
      <c r="H104" t="s">
        <v>251</v>
      </c>
      <c r="I104">
        <v>110.071</v>
      </c>
      <c r="J104">
        <v>8.4610000000000003</v>
      </c>
      <c r="K104">
        <v>2899829</v>
      </c>
      <c r="L104">
        <v>16</v>
      </c>
      <c r="N104" s="10">
        <f t="shared" si="3"/>
        <v>0.80081704725209657</v>
      </c>
      <c r="O104" s="10"/>
      <c r="P104" t="s">
        <v>252</v>
      </c>
      <c r="Q104" s="10">
        <v>1.0566420057617341</v>
      </c>
      <c r="R104">
        <v>245</v>
      </c>
      <c r="S104" t="s">
        <v>246</v>
      </c>
      <c r="T104" s="10">
        <v>1.0205259889811313</v>
      </c>
      <c r="W104" s="10">
        <v>1.0205259889811313</v>
      </c>
    </row>
    <row r="105" spans="2:23" x14ac:dyDescent="0.2">
      <c r="B105" t="s">
        <v>252</v>
      </c>
      <c r="C105">
        <v>109</v>
      </c>
      <c r="D105">
        <v>8.3729999999999993</v>
      </c>
      <c r="E105">
        <v>4918311</v>
      </c>
      <c r="F105">
        <v>74</v>
      </c>
      <c r="H105" t="s">
        <v>252</v>
      </c>
      <c r="I105">
        <v>109.083</v>
      </c>
      <c r="J105">
        <v>8.3780000000000001</v>
      </c>
      <c r="K105">
        <v>5196894</v>
      </c>
      <c r="L105">
        <v>29</v>
      </c>
      <c r="N105" s="10">
        <f t="shared" si="3"/>
        <v>1.0566420057617341</v>
      </c>
      <c r="O105" s="10"/>
      <c r="P105" t="s">
        <v>253</v>
      </c>
      <c r="Q105" s="10">
        <v>0.87210462499977903</v>
      </c>
      <c r="R105">
        <v>246</v>
      </c>
      <c r="S105" t="s">
        <v>247</v>
      </c>
      <c r="T105" s="10">
        <v>0.56378600569435366</v>
      </c>
      <c r="U105" t="s">
        <v>389</v>
      </c>
      <c r="W105" s="10"/>
    </row>
    <row r="106" spans="2:23" x14ac:dyDescent="0.2">
      <c r="B106" t="s">
        <v>253</v>
      </c>
      <c r="C106">
        <v>115.68300000000001</v>
      </c>
      <c r="D106">
        <v>8.3119999999999994</v>
      </c>
      <c r="E106">
        <v>4526184</v>
      </c>
      <c r="F106">
        <v>68</v>
      </c>
      <c r="H106" t="s">
        <v>253</v>
      </c>
      <c r="I106">
        <v>115.758</v>
      </c>
      <c r="J106">
        <v>8.3179999999999996</v>
      </c>
      <c r="K106">
        <v>3947306</v>
      </c>
      <c r="L106">
        <v>22</v>
      </c>
      <c r="N106" s="10">
        <f t="shared" si="3"/>
        <v>0.87210462499977903</v>
      </c>
      <c r="O106" s="10"/>
      <c r="P106" t="s">
        <v>254</v>
      </c>
      <c r="Q106" s="10">
        <v>0.7256436253319366</v>
      </c>
      <c r="R106">
        <v>247</v>
      </c>
      <c r="S106" t="s">
        <v>248</v>
      </c>
      <c r="T106" s="10">
        <v>0.98334910810668696</v>
      </c>
      <c r="W106" s="10">
        <v>0.98334910810668696</v>
      </c>
    </row>
    <row r="107" spans="2:23" x14ac:dyDescent="0.2">
      <c r="B107" t="s">
        <v>254</v>
      </c>
      <c r="C107">
        <v>127.629</v>
      </c>
      <c r="D107">
        <v>8.1289999999999996</v>
      </c>
      <c r="E107">
        <v>5049910</v>
      </c>
      <c r="F107">
        <v>76</v>
      </c>
      <c r="H107" t="s">
        <v>254</v>
      </c>
      <c r="I107">
        <v>127.699</v>
      </c>
      <c r="J107">
        <v>8.1219999999999999</v>
      </c>
      <c r="K107">
        <v>3664435</v>
      </c>
      <c r="L107">
        <v>21</v>
      </c>
      <c r="N107" s="10">
        <f t="shared" si="3"/>
        <v>0.7256436253319366</v>
      </c>
      <c r="O107" s="10"/>
      <c r="Q107" s="10">
        <v>0.46780832086816887</v>
      </c>
      <c r="R107">
        <v>248</v>
      </c>
      <c r="S107" t="s">
        <v>249</v>
      </c>
      <c r="T107" s="11">
        <v>5.401256767623655E-2</v>
      </c>
      <c r="W107" s="11">
        <v>5.401256767623655E-2</v>
      </c>
    </row>
    <row r="108" spans="2:23" x14ac:dyDescent="0.2">
      <c r="M108" s="2" t="s">
        <v>147</v>
      </c>
      <c r="N108" s="10">
        <f>AVERAGE(N4:N107)</f>
        <v>0.45353655649933311</v>
      </c>
      <c r="O108" s="10"/>
      <c r="Q108" s="10">
        <v>0.37286867670283974</v>
      </c>
      <c r="R108">
        <v>249</v>
      </c>
      <c r="S108" t="s">
        <v>250</v>
      </c>
      <c r="T108" s="10">
        <v>0.82370253376896196</v>
      </c>
      <c r="W108" s="10">
        <v>0.82370253376896196</v>
      </c>
    </row>
    <row r="109" spans="2:23" x14ac:dyDescent="0.2">
      <c r="M109" s="2" t="s">
        <v>141</v>
      </c>
      <c r="N109" s="10">
        <f>STDEV(N4:N107)</f>
        <v>0.34622762508374605</v>
      </c>
      <c r="O109" s="10"/>
      <c r="Q109" s="11">
        <v>9.4939644165329129E-2</v>
      </c>
      <c r="R109">
        <v>250</v>
      </c>
      <c r="S109" t="s">
        <v>251</v>
      </c>
      <c r="T109" s="10">
        <v>0.80081704725209657</v>
      </c>
      <c r="W109" s="10">
        <v>0.80081704725209657</v>
      </c>
    </row>
    <row r="110" spans="2:23" x14ac:dyDescent="0.2">
      <c r="M110" s="2" t="s">
        <v>256</v>
      </c>
      <c r="N110" s="11">
        <f>N108-N109</f>
        <v>0.10730893141558706</v>
      </c>
      <c r="O110" s="11"/>
      <c r="Q110" s="12">
        <v>0.281373982516749</v>
      </c>
      <c r="R110">
        <v>251</v>
      </c>
      <c r="S110" t="s">
        <v>252</v>
      </c>
      <c r="T110" s="10">
        <v>1.0566420057617341</v>
      </c>
      <c r="W110" s="10">
        <v>1.0566420057617341</v>
      </c>
    </row>
    <row r="111" spans="2:23" x14ac:dyDescent="0.2">
      <c r="M111" s="2" t="s">
        <v>257</v>
      </c>
      <c r="N111" s="12">
        <f>N108-0.5*N109</f>
        <v>0.28042274395746009</v>
      </c>
      <c r="O111" s="12"/>
      <c r="R111">
        <v>252</v>
      </c>
      <c r="S111" t="s">
        <v>253</v>
      </c>
      <c r="T111" s="10">
        <v>0.87210462499977903</v>
      </c>
      <c r="W111" s="10">
        <v>0.87210462499977903</v>
      </c>
    </row>
    <row r="112" spans="2:23" x14ac:dyDescent="0.2">
      <c r="R112">
        <v>253</v>
      </c>
      <c r="S112" t="s">
        <v>254</v>
      </c>
      <c r="T112" s="10">
        <v>0.7256436253319366</v>
      </c>
      <c r="W112" s="10">
        <v>0.7256436253319366</v>
      </c>
    </row>
    <row r="113" spans="19:23" x14ac:dyDescent="0.2">
      <c r="S113" t="s">
        <v>147</v>
      </c>
      <c r="T113" s="10">
        <v>0.45353655649933311</v>
      </c>
      <c r="V113" t="s">
        <v>289</v>
      </c>
      <c r="W113" s="12">
        <v>0.22074949121202306</v>
      </c>
    </row>
    <row r="114" spans="19:23" x14ac:dyDescent="0.2">
      <c r="S114" t="s">
        <v>141</v>
      </c>
      <c r="T114" s="10">
        <v>0.34622762508374605</v>
      </c>
      <c r="V114" t="s">
        <v>298</v>
      </c>
      <c r="W114" s="11">
        <v>1.587105210514551E-2</v>
      </c>
    </row>
    <row r="115" spans="19:23" x14ac:dyDescent="0.2">
      <c r="S115" s="2" t="s">
        <v>256</v>
      </c>
      <c r="T115" s="11">
        <v>0.10730893141558706</v>
      </c>
    </row>
    <row r="116" spans="19:23" x14ac:dyDescent="0.2">
      <c r="S116" s="2" t="s">
        <v>257</v>
      </c>
      <c r="T116" s="12">
        <v>0.28042274395746009</v>
      </c>
    </row>
    <row r="119" spans="19:23" x14ac:dyDescent="0.2">
      <c r="S119" t="s">
        <v>289</v>
      </c>
      <c r="T119" s="12">
        <v>0.22074949121202306</v>
      </c>
    </row>
    <row r="120" spans="19:23" x14ac:dyDescent="0.2">
      <c r="S120" t="s">
        <v>298</v>
      </c>
      <c r="T120" s="11">
        <v>1.587105210514551E-2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4A701A-FAF9-DD4B-97AA-BFA16A989639}">
  <dimension ref="A1:AL114"/>
  <sheetViews>
    <sheetView workbookViewId="0">
      <selection activeCell="B30" sqref="B30"/>
    </sheetView>
  </sheetViews>
  <sheetFormatPr baseColWidth="10" defaultRowHeight="16" x14ac:dyDescent="0.2"/>
  <sheetData>
    <row r="1" spans="1:38" x14ac:dyDescent="0.2">
      <c r="A1" t="s">
        <v>449</v>
      </c>
      <c r="C1" t="s">
        <v>450</v>
      </c>
      <c r="F1" t="s">
        <v>451</v>
      </c>
      <c r="J1" t="s">
        <v>452</v>
      </c>
      <c r="M1" t="s">
        <v>453</v>
      </c>
      <c r="P1">
        <f>50/44</f>
        <v>1.1363636363636365</v>
      </c>
      <c r="R1" t="s">
        <v>454</v>
      </c>
      <c r="V1" t="s">
        <v>453</v>
      </c>
      <c r="X1">
        <f>50/44</f>
        <v>1.1363636363636365</v>
      </c>
      <c r="AA1" t="s">
        <v>455</v>
      </c>
      <c r="AB1" t="s">
        <v>456</v>
      </c>
      <c r="AD1">
        <v>142</v>
      </c>
      <c r="AF1" t="s">
        <v>455</v>
      </c>
      <c r="AG1" t="s">
        <v>456</v>
      </c>
      <c r="AJ1" t="s">
        <v>408</v>
      </c>
      <c r="AK1" t="s">
        <v>455</v>
      </c>
      <c r="AL1" t="s">
        <v>456</v>
      </c>
    </row>
    <row r="2" spans="1:38" x14ac:dyDescent="0.2">
      <c r="A2" t="s">
        <v>263</v>
      </c>
      <c r="C2" t="s">
        <v>0</v>
      </c>
      <c r="D2" t="s">
        <v>1</v>
      </c>
      <c r="E2" t="s">
        <v>2</v>
      </c>
      <c r="F2" t="s">
        <v>399</v>
      </c>
      <c r="G2" t="s">
        <v>400</v>
      </c>
      <c r="J2" t="s">
        <v>0</v>
      </c>
      <c r="K2" t="s">
        <v>1</v>
      </c>
      <c r="L2" t="s">
        <v>2</v>
      </c>
      <c r="M2" t="s">
        <v>399</v>
      </c>
      <c r="N2" t="s">
        <v>400</v>
      </c>
      <c r="O2" t="s">
        <v>266</v>
      </c>
      <c r="P2" t="s">
        <v>457</v>
      </c>
      <c r="R2" t="s">
        <v>0</v>
      </c>
      <c r="S2" t="s">
        <v>1</v>
      </c>
      <c r="T2" t="s">
        <v>2</v>
      </c>
      <c r="U2" t="s">
        <v>399</v>
      </c>
      <c r="V2" t="s">
        <v>400</v>
      </c>
      <c r="W2" t="s">
        <v>266</v>
      </c>
      <c r="X2" t="s">
        <v>457</v>
      </c>
      <c r="Z2" t="s">
        <v>0</v>
      </c>
      <c r="AA2" t="s">
        <v>457</v>
      </c>
      <c r="AB2" t="s">
        <v>457</v>
      </c>
      <c r="AD2">
        <v>143</v>
      </c>
      <c r="AE2" t="s">
        <v>0</v>
      </c>
      <c r="AH2" t="s">
        <v>268</v>
      </c>
    </row>
    <row r="3" spans="1:38" x14ac:dyDescent="0.2">
      <c r="A3" t="s">
        <v>458</v>
      </c>
      <c r="AD3">
        <v>144</v>
      </c>
      <c r="AE3" t="s">
        <v>151</v>
      </c>
      <c r="AF3" s="10">
        <v>0.77235213555308602</v>
      </c>
      <c r="AG3" s="10">
        <v>0.62823090657549907</v>
      </c>
      <c r="AK3" s="10">
        <v>0.77235213555308602</v>
      </c>
      <c r="AL3" s="10">
        <v>0.62823090657549907</v>
      </c>
    </row>
    <row r="4" spans="1:38" x14ac:dyDescent="0.2">
      <c r="C4" t="s">
        <v>151</v>
      </c>
      <c r="D4">
        <v>121.848</v>
      </c>
      <c r="E4">
        <v>8.59</v>
      </c>
      <c r="F4">
        <v>5853374</v>
      </c>
      <c r="G4">
        <v>74</v>
      </c>
      <c r="J4" t="s">
        <v>151</v>
      </c>
      <c r="K4">
        <v>121.892</v>
      </c>
      <c r="L4">
        <v>8.5920000000000005</v>
      </c>
      <c r="M4">
        <v>3978362</v>
      </c>
      <c r="N4">
        <v>39</v>
      </c>
      <c r="O4" s="10">
        <f t="shared" ref="O4:O67" si="0">M4/F4</f>
        <v>0.67966987928671563</v>
      </c>
      <c r="P4" s="10">
        <f>O4*$P$1</f>
        <v>0.77235213555308602</v>
      </c>
      <c r="R4" t="s">
        <v>151</v>
      </c>
      <c r="S4">
        <v>121.947</v>
      </c>
      <c r="T4">
        <v>8.5150000000000006</v>
      </c>
      <c r="U4">
        <v>3235998</v>
      </c>
      <c r="V4">
        <v>34</v>
      </c>
      <c r="W4" s="10">
        <f t="shared" ref="W4:W12" si="1">U4/F4</f>
        <v>0.55284319778643909</v>
      </c>
      <c r="X4" s="10">
        <f>W4*$P$1</f>
        <v>0.62823090657549907</v>
      </c>
      <c r="Z4" t="s">
        <v>151</v>
      </c>
      <c r="AA4" s="10">
        <v>0.77235213555308602</v>
      </c>
      <c r="AB4" s="10">
        <v>0.62823090657549907</v>
      </c>
      <c r="AD4">
        <v>145</v>
      </c>
      <c r="AE4" t="s">
        <v>152</v>
      </c>
      <c r="AF4" s="10">
        <v>0.65681608902151201</v>
      </c>
      <c r="AG4" s="10">
        <v>0.52203458433919103</v>
      </c>
      <c r="AK4" s="10">
        <v>0.65681608902151201</v>
      </c>
      <c r="AL4" s="10">
        <v>0.52203458433919103</v>
      </c>
    </row>
    <row r="5" spans="1:38" x14ac:dyDescent="0.2">
      <c r="C5" t="s">
        <v>152</v>
      </c>
      <c r="D5">
        <v>121.934</v>
      </c>
      <c r="E5">
        <v>8.5169999999999995</v>
      </c>
      <c r="F5">
        <v>7240203</v>
      </c>
      <c r="G5">
        <v>91</v>
      </c>
      <c r="J5" t="s">
        <v>152</v>
      </c>
      <c r="K5">
        <v>121.934</v>
      </c>
      <c r="L5">
        <v>8.5169999999999995</v>
      </c>
      <c r="M5">
        <v>4184824</v>
      </c>
      <c r="N5">
        <v>41</v>
      </c>
      <c r="O5" s="10">
        <f t="shared" si="0"/>
        <v>0.57799815833893053</v>
      </c>
      <c r="P5" s="10">
        <f t="shared" ref="P5:P68" si="2">O5*$P$1</f>
        <v>0.65681608902151201</v>
      </c>
      <c r="R5" t="s">
        <v>152</v>
      </c>
      <c r="S5">
        <v>121.782</v>
      </c>
      <c r="T5">
        <v>8.5809999999999995</v>
      </c>
      <c r="U5">
        <v>3326080</v>
      </c>
      <c r="V5">
        <v>35</v>
      </c>
      <c r="W5" s="10">
        <f t="shared" si="1"/>
        <v>0.45939043421848808</v>
      </c>
      <c r="X5" s="10">
        <f>W5*$P$1</f>
        <v>0.52203458433919103</v>
      </c>
      <c r="Z5" t="s">
        <v>152</v>
      </c>
      <c r="AA5" s="10">
        <v>0.65681608902151201</v>
      </c>
      <c r="AB5" s="10">
        <v>0.52203458433919103</v>
      </c>
      <c r="AD5">
        <v>146</v>
      </c>
      <c r="AE5" t="s">
        <v>153</v>
      </c>
      <c r="AF5" s="10">
        <v>0.55525593006053542</v>
      </c>
      <c r="AG5" s="10">
        <v>0.11599797909459979</v>
      </c>
      <c r="AH5" t="s">
        <v>277</v>
      </c>
      <c r="AK5" s="10"/>
      <c r="AL5" s="10"/>
    </row>
    <row r="6" spans="1:38" x14ac:dyDescent="0.2">
      <c r="C6" t="s">
        <v>153</v>
      </c>
      <c r="D6">
        <v>122.624</v>
      </c>
      <c r="E6">
        <v>8.4440000000000008</v>
      </c>
      <c r="F6">
        <v>8283236</v>
      </c>
      <c r="G6">
        <v>104</v>
      </c>
      <c r="J6" t="s">
        <v>153</v>
      </c>
      <c r="K6">
        <v>122.624</v>
      </c>
      <c r="L6">
        <v>8.4440000000000008</v>
      </c>
      <c r="M6">
        <v>4047398</v>
      </c>
      <c r="N6">
        <v>39</v>
      </c>
      <c r="O6" s="10">
        <f t="shared" si="0"/>
        <v>0.48862521845327117</v>
      </c>
      <c r="P6" s="10">
        <f t="shared" si="2"/>
        <v>0.55525593006053542</v>
      </c>
      <c r="R6" t="s">
        <v>153</v>
      </c>
      <c r="S6">
        <v>122.624</v>
      </c>
      <c r="T6">
        <v>8.4440000000000008</v>
      </c>
      <c r="U6">
        <v>845538</v>
      </c>
      <c r="V6">
        <v>9</v>
      </c>
      <c r="W6" s="10">
        <f t="shared" si="1"/>
        <v>0.10207822160324781</v>
      </c>
      <c r="X6" s="10">
        <f t="shared" ref="X6:X69" si="3">W6*$P$1</f>
        <v>0.11599797909459979</v>
      </c>
      <c r="Z6" t="s">
        <v>153</v>
      </c>
      <c r="AA6" s="10">
        <v>0.55525593006053542</v>
      </c>
      <c r="AB6" s="11">
        <v>0.11599797909459979</v>
      </c>
      <c r="AD6">
        <v>147</v>
      </c>
      <c r="AE6" t="s">
        <v>154</v>
      </c>
      <c r="AF6" s="10">
        <v>0.61086974198439026</v>
      </c>
      <c r="AG6" s="10">
        <v>0.4406337639254736</v>
      </c>
      <c r="AK6" s="10">
        <v>0.61086974198439026</v>
      </c>
      <c r="AL6" s="10">
        <v>0.4406337639254736</v>
      </c>
    </row>
    <row r="7" spans="1:38" x14ac:dyDescent="0.2">
      <c r="C7" t="s">
        <v>154</v>
      </c>
      <c r="D7">
        <v>121.806</v>
      </c>
      <c r="E7">
        <v>8.5180000000000007</v>
      </c>
      <c r="F7">
        <v>6958536</v>
      </c>
      <c r="G7">
        <v>88</v>
      </c>
      <c r="J7" t="s">
        <v>154</v>
      </c>
      <c r="K7">
        <v>121.806</v>
      </c>
      <c r="L7">
        <v>8.5180000000000007</v>
      </c>
      <c r="M7">
        <v>3740668</v>
      </c>
      <c r="N7">
        <v>36</v>
      </c>
      <c r="O7" s="10">
        <f t="shared" si="0"/>
        <v>0.53756537294626339</v>
      </c>
      <c r="P7" s="10">
        <f t="shared" si="2"/>
        <v>0.61086974198439026</v>
      </c>
      <c r="R7" t="s">
        <v>154</v>
      </c>
      <c r="S7">
        <v>122.161</v>
      </c>
      <c r="T7">
        <v>8.5760000000000005</v>
      </c>
      <c r="U7">
        <v>2698226</v>
      </c>
      <c r="V7">
        <v>29</v>
      </c>
      <c r="W7" s="10">
        <f t="shared" si="1"/>
        <v>0.38775771225441674</v>
      </c>
      <c r="X7" s="10">
        <f t="shared" si="3"/>
        <v>0.4406337639254736</v>
      </c>
      <c r="Z7" t="s">
        <v>154</v>
      </c>
      <c r="AA7" s="10">
        <v>0.61086974198439026</v>
      </c>
      <c r="AB7" s="10">
        <v>0.4406337639254736</v>
      </c>
      <c r="AD7">
        <v>148</v>
      </c>
      <c r="AE7" t="s">
        <v>155</v>
      </c>
      <c r="AF7" s="10">
        <v>0.65090996554765812</v>
      </c>
      <c r="AG7" s="10">
        <v>0.42247248198371379</v>
      </c>
      <c r="AK7" s="10">
        <v>0.65090996554765812</v>
      </c>
      <c r="AL7" s="10">
        <v>0.42247248198371379</v>
      </c>
    </row>
    <row r="8" spans="1:38" x14ac:dyDescent="0.2">
      <c r="C8" t="s">
        <v>155</v>
      </c>
      <c r="D8">
        <v>124.036</v>
      </c>
      <c r="E8">
        <v>8.3829999999999991</v>
      </c>
      <c r="F8">
        <v>6523214</v>
      </c>
      <c r="G8">
        <v>82</v>
      </c>
      <c r="J8" t="s">
        <v>155</v>
      </c>
      <c r="K8">
        <v>124.087</v>
      </c>
      <c r="L8">
        <v>8.3870000000000005</v>
      </c>
      <c r="M8">
        <v>3736502</v>
      </c>
      <c r="N8">
        <v>36</v>
      </c>
      <c r="O8" s="10">
        <f t="shared" si="0"/>
        <v>0.57280076968193905</v>
      </c>
      <c r="P8" s="10">
        <f t="shared" si="2"/>
        <v>0.65090996554765812</v>
      </c>
      <c r="R8" t="s">
        <v>155</v>
      </c>
      <c r="S8">
        <v>123.956</v>
      </c>
      <c r="T8">
        <v>8.3919999999999995</v>
      </c>
      <c r="U8">
        <v>2425173</v>
      </c>
      <c r="V8">
        <v>26</v>
      </c>
      <c r="W8" s="10">
        <f t="shared" si="1"/>
        <v>0.37177578414566809</v>
      </c>
      <c r="X8" s="10">
        <f t="shared" si="3"/>
        <v>0.42247248198371379</v>
      </c>
      <c r="Z8" t="s">
        <v>155</v>
      </c>
      <c r="AA8" s="10">
        <v>0.65090996554765812</v>
      </c>
      <c r="AB8" s="10">
        <v>0.42247248198371379</v>
      </c>
      <c r="AD8">
        <v>149</v>
      </c>
      <c r="AE8" t="s">
        <v>156</v>
      </c>
      <c r="AF8" s="10">
        <v>0.66330047904085943</v>
      </c>
      <c r="AG8" s="10">
        <v>0.29809017969396367</v>
      </c>
      <c r="AK8" s="10">
        <v>0.66330047904085943</v>
      </c>
      <c r="AL8" s="10">
        <v>0.29809017969396367</v>
      </c>
    </row>
    <row r="9" spans="1:38" x14ac:dyDescent="0.2">
      <c r="C9" t="s">
        <v>156</v>
      </c>
      <c r="D9">
        <v>109.718</v>
      </c>
      <c r="E9">
        <v>8.468</v>
      </c>
      <c r="F9">
        <v>5037661</v>
      </c>
      <c r="G9">
        <v>63</v>
      </c>
      <c r="J9" t="s">
        <v>156</v>
      </c>
      <c r="K9">
        <v>109.726</v>
      </c>
      <c r="L9">
        <v>8.4649999999999999</v>
      </c>
      <c r="M9">
        <v>2940505</v>
      </c>
      <c r="N9">
        <v>29</v>
      </c>
      <c r="O9" s="10">
        <f t="shared" si="0"/>
        <v>0.58370442155595625</v>
      </c>
      <c r="P9" s="10">
        <f t="shared" si="2"/>
        <v>0.66330047904085943</v>
      </c>
      <c r="R9" t="s">
        <v>156</v>
      </c>
      <c r="S9">
        <v>110.11</v>
      </c>
      <c r="T9">
        <v>8.51</v>
      </c>
      <c r="U9">
        <v>1321476</v>
      </c>
      <c r="V9">
        <v>14</v>
      </c>
      <c r="W9" s="10">
        <f t="shared" si="1"/>
        <v>0.26231935813068802</v>
      </c>
      <c r="X9" s="10">
        <f t="shared" si="3"/>
        <v>0.29809017969396367</v>
      </c>
      <c r="Z9" t="s">
        <v>156</v>
      </c>
      <c r="AA9" s="10">
        <v>0.66330047904085943</v>
      </c>
      <c r="AB9" s="12">
        <v>0.29809017969396367</v>
      </c>
      <c r="AD9">
        <v>150</v>
      </c>
      <c r="AE9" t="s">
        <v>157</v>
      </c>
      <c r="AF9" s="10">
        <v>0.60126303279512361</v>
      </c>
      <c r="AG9" s="10">
        <v>0.27482075307782777</v>
      </c>
      <c r="AK9" s="10">
        <v>0.60126303279512361</v>
      </c>
      <c r="AL9" s="10">
        <v>0.27482075307782777</v>
      </c>
    </row>
    <row r="10" spans="1:38" x14ac:dyDescent="0.2">
      <c r="C10" t="s">
        <v>157</v>
      </c>
      <c r="D10">
        <v>121.045</v>
      </c>
      <c r="E10">
        <v>8.1969999999999992</v>
      </c>
      <c r="F10">
        <v>6702410</v>
      </c>
      <c r="G10">
        <v>84</v>
      </c>
      <c r="J10" t="s">
        <v>157</v>
      </c>
      <c r="K10">
        <v>121.045</v>
      </c>
      <c r="L10">
        <v>8.1969999999999992</v>
      </c>
      <c r="M10">
        <v>3546322</v>
      </c>
      <c r="N10">
        <v>35</v>
      </c>
      <c r="O10" s="10">
        <f t="shared" si="0"/>
        <v>0.52911146885970872</v>
      </c>
      <c r="P10" s="10">
        <f t="shared" si="2"/>
        <v>0.60126303279512361</v>
      </c>
      <c r="R10" t="s">
        <v>157</v>
      </c>
      <c r="S10">
        <v>121.18</v>
      </c>
      <c r="T10">
        <v>8.157</v>
      </c>
      <c r="U10">
        <v>1620926</v>
      </c>
      <c r="V10">
        <v>17</v>
      </c>
      <c r="W10" s="10">
        <f t="shared" si="1"/>
        <v>0.24184226270848844</v>
      </c>
      <c r="X10" s="10">
        <f t="shared" si="3"/>
        <v>0.27482075307782777</v>
      </c>
      <c r="Z10" t="s">
        <v>157</v>
      </c>
      <c r="AA10" s="10">
        <v>0.60126303279512361</v>
      </c>
      <c r="AB10" s="12">
        <v>0.27482075307782777</v>
      </c>
      <c r="AD10">
        <v>151</v>
      </c>
      <c r="AE10" t="s">
        <v>158</v>
      </c>
      <c r="AF10" s="10">
        <v>0.30257713789965129</v>
      </c>
      <c r="AG10" s="10">
        <v>2.2902638753752577E-2</v>
      </c>
      <c r="AK10" s="10">
        <v>0.30257713789965129</v>
      </c>
      <c r="AL10" s="10">
        <v>2.2902638753752577E-2</v>
      </c>
    </row>
    <row r="11" spans="1:38" x14ac:dyDescent="0.2">
      <c r="C11" t="s">
        <v>158</v>
      </c>
      <c r="D11">
        <v>120.768</v>
      </c>
      <c r="E11">
        <v>8.5510000000000002</v>
      </c>
      <c r="F11">
        <v>2738817</v>
      </c>
      <c r="G11">
        <v>34</v>
      </c>
      <c r="J11" t="s">
        <v>158</v>
      </c>
      <c r="K11">
        <v>120.768</v>
      </c>
      <c r="L11">
        <v>8.5510000000000002</v>
      </c>
      <c r="M11">
        <v>729259</v>
      </c>
      <c r="N11">
        <v>7</v>
      </c>
      <c r="O11" s="10">
        <f t="shared" si="0"/>
        <v>0.2662678813516931</v>
      </c>
      <c r="P11" s="10">
        <f t="shared" si="2"/>
        <v>0.30257713789965129</v>
      </c>
      <c r="R11" t="s">
        <v>158</v>
      </c>
      <c r="S11">
        <v>120.768</v>
      </c>
      <c r="T11">
        <v>8.5510000000000002</v>
      </c>
      <c r="U11">
        <v>55199</v>
      </c>
      <c r="V11">
        <v>1</v>
      </c>
      <c r="W11" s="10">
        <f t="shared" si="1"/>
        <v>2.0154322103302265E-2</v>
      </c>
      <c r="X11" s="10">
        <f t="shared" si="3"/>
        <v>2.2902638753752577E-2</v>
      </c>
      <c r="Z11" t="s">
        <v>158</v>
      </c>
      <c r="AA11" s="10">
        <v>0.30257713789965129</v>
      </c>
      <c r="AB11" s="11">
        <v>2.2902638753752577E-2</v>
      </c>
      <c r="AD11">
        <v>152</v>
      </c>
      <c r="AE11" t="s">
        <v>159</v>
      </c>
      <c r="AF11" s="10">
        <v>0.15620249426464194</v>
      </c>
      <c r="AG11" s="10">
        <v>0.24951539087890545</v>
      </c>
      <c r="AK11" s="10">
        <v>0.15620249426464194</v>
      </c>
      <c r="AL11" s="10">
        <v>0.24951539087890545</v>
      </c>
    </row>
    <row r="12" spans="1:38" x14ac:dyDescent="0.2">
      <c r="C12" t="s">
        <v>159</v>
      </c>
      <c r="D12">
        <v>122.49299999999999</v>
      </c>
      <c r="E12">
        <v>8.4079999999999995</v>
      </c>
      <c r="F12">
        <v>5499934</v>
      </c>
      <c r="G12">
        <v>69</v>
      </c>
      <c r="J12" t="s">
        <v>159</v>
      </c>
      <c r="K12">
        <v>122.49299999999999</v>
      </c>
      <c r="L12">
        <v>8.4079999999999995</v>
      </c>
      <c r="M12">
        <v>756011</v>
      </c>
      <c r="N12">
        <v>7</v>
      </c>
      <c r="O12" s="10">
        <f t="shared" si="0"/>
        <v>0.13745819495288489</v>
      </c>
      <c r="P12" s="10">
        <f t="shared" si="2"/>
        <v>0.15620249426464194</v>
      </c>
      <c r="R12" t="s">
        <v>159</v>
      </c>
      <c r="S12">
        <v>124.121</v>
      </c>
      <c r="T12">
        <v>8.468</v>
      </c>
      <c r="U12">
        <v>1207640</v>
      </c>
      <c r="V12">
        <v>13</v>
      </c>
      <c r="W12" s="10">
        <f t="shared" si="1"/>
        <v>0.21957354397343679</v>
      </c>
      <c r="X12" s="10">
        <f t="shared" si="3"/>
        <v>0.24951539087890545</v>
      </c>
      <c r="Z12" t="s">
        <v>159</v>
      </c>
      <c r="AA12" s="10">
        <v>0.15620249426464194</v>
      </c>
      <c r="AB12" s="12">
        <v>0.24951539087890545</v>
      </c>
      <c r="AD12">
        <v>153</v>
      </c>
      <c r="AF12" s="10"/>
      <c r="AG12" s="10"/>
      <c r="AK12" s="10"/>
      <c r="AL12" s="10"/>
    </row>
    <row r="13" spans="1:38" x14ac:dyDescent="0.2">
      <c r="C13" t="s">
        <v>160</v>
      </c>
      <c r="D13">
        <v>123.57299999999999</v>
      </c>
      <c r="E13">
        <v>8.5960000000000001</v>
      </c>
      <c r="F13">
        <v>3637101</v>
      </c>
      <c r="G13">
        <v>46</v>
      </c>
      <c r="J13" t="s">
        <v>160</v>
      </c>
      <c r="K13">
        <v>123.57299999999999</v>
      </c>
      <c r="L13">
        <v>8.5960000000000001</v>
      </c>
      <c r="M13">
        <v>1764572</v>
      </c>
      <c r="N13">
        <v>17</v>
      </c>
      <c r="O13" s="10">
        <f t="shared" si="0"/>
        <v>0.48515892189961179</v>
      </c>
      <c r="P13" s="10">
        <f t="shared" si="2"/>
        <v>0.55131695670410441</v>
      </c>
      <c r="W13" s="10"/>
      <c r="X13" s="10"/>
      <c r="Z13" t="s">
        <v>160</v>
      </c>
      <c r="AA13" s="10">
        <v>0.55131695670410441</v>
      </c>
      <c r="AB13" s="10"/>
      <c r="AD13">
        <v>154</v>
      </c>
      <c r="AE13" t="s">
        <v>160</v>
      </c>
      <c r="AF13" s="10">
        <v>0.55131695670410441</v>
      </c>
      <c r="AG13" s="10"/>
      <c r="AH13" t="s">
        <v>284</v>
      </c>
      <c r="AK13" s="10"/>
      <c r="AL13" s="10"/>
    </row>
    <row r="14" spans="1:38" x14ac:dyDescent="0.2">
      <c r="C14" t="s">
        <v>161</v>
      </c>
      <c r="D14">
        <v>123.44799999999999</v>
      </c>
      <c r="E14">
        <v>8.6050000000000004</v>
      </c>
      <c r="F14">
        <v>4226518</v>
      </c>
      <c r="G14">
        <v>53</v>
      </c>
      <c r="J14" t="s">
        <v>161</v>
      </c>
      <c r="K14">
        <v>123.44799999999999</v>
      </c>
      <c r="L14">
        <v>8.6050000000000004</v>
      </c>
      <c r="M14">
        <v>1147364</v>
      </c>
      <c r="N14">
        <v>11</v>
      </c>
      <c r="O14" s="10">
        <f t="shared" si="0"/>
        <v>0.27146790809834476</v>
      </c>
      <c r="P14" s="10">
        <f t="shared" si="2"/>
        <v>0.30848625920266454</v>
      </c>
      <c r="W14" s="10"/>
      <c r="X14" s="10"/>
      <c r="Z14" t="s">
        <v>161</v>
      </c>
      <c r="AA14" s="10">
        <v>0.30848625920266454</v>
      </c>
      <c r="AB14" s="10"/>
      <c r="AD14">
        <v>155</v>
      </c>
      <c r="AE14" t="s">
        <v>161</v>
      </c>
      <c r="AF14" s="10">
        <v>0.30848625920266454</v>
      </c>
      <c r="AG14" s="10"/>
      <c r="AH14" t="s">
        <v>286</v>
      </c>
      <c r="AK14" s="10"/>
      <c r="AL14" s="10"/>
    </row>
    <row r="15" spans="1:38" x14ac:dyDescent="0.2">
      <c r="C15" t="s">
        <v>162</v>
      </c>
      <c r="D15">
        <v>124.325</v>
      </c>
      <c r="E15">
        <v>8.577</v>
      </c>
      <c r="F15">
        <v>2715428</v>
      </c>
      <c r="G15">
        <v>34</v>
      </c>
      <c r="J15" t="s">
        <v>162</v>
      </c>
      <c r="K15">
        <v>124.325</v>
      </c>
      <c r="L15">
        <v>8.577</v>
      </c>
      <c r="M15">
        <v>225583</v>
      </c>
      <c r="N15">
        <v>2</v>
      </c>
      <c r="O15" s="10">
        <f t="shared" si="0"/>
        <v>8.3074565040943821E-2</v>
      </c>
      <c r="P15" s="10">
        <f t="shared" si="2"/>
        <v>9.4402914819254349E-2</v>
      </c>
      <c r="W15" s="10"/>
      <c r="X15" s="10"/>
      <c r="Z15" t="s">
        <v>162</v>
      </c>
      <c r="AA15" s="12">
        <v>9.4402914819254349E-2</v>
      </c>
      <c r="AB15" s="10"/>
      <c r="AD15">
        <v>156</v>
      </c>
      <c r="AE15" t="s">
        <v>162</v>
      </c>
      <c r="AF15" s="10">
        <v>9.4402914819254349E-2</v>
      </c>
      <c r="AG15" s="10"/>
      <c r="AK15" s="10">
        <v>9.4402914819254349E-2</v>
      </c>
      <c r="AL15" s="10"/>
    </row>
    <row r="16" spans="1:38" x14ac:dyDescent="0.2">
      <c r="C16" t="s">
        <v>163</v>
      </c>
      <c r="D16">
        <v>116.818</v>
      </c>
      <c r="E16">
        <v>8.5169999999999995</v>
      </c>
      <c r="F16">
        <v>2432768</v>
      </c>
      <c r="G16">
        <v>31</v>
      </c>
      <c r="J16" t="s">
        <v>163</v>
      </c>
      <c r="K16">
        <v>116.818</v>
      </c>
      <c r="L16">
        <v>8.5169999999999995</v>
      </c>
      <c r="M16">
        <v>204557</v>
      </c>
      <c r="N16">
        <v>2</v>
      </c>
      <c r="O16" s="10">
        <f t="shared" si="0"/>
        <v>8.4084055692939072E-2</v>
      </c>
      <c r="P16" s="10">
        <f t="shared" si="2"/>
        <v>9.5550063287430778E-2</v>
      </c>
      <c r="R16" t="s">
        <v>163</v>
      </c>
      <c r="S16">
        <v>116.818</v>
      </c>
      <c r="T16">
        <v>8.5169999999999995</v>
      </c>
      <c r="U16">
        <v>28829</v>
      </c>
      <c r="V16">
        <v>0</v>
      </c>
      <c r="W16" s="10">
        <f>U16/F16</f>
        <v>1.1850287409239187E-2</v>
      </c>
      <c r="X16" s="10">
        <f t="shared" si="3"/>
        <v>1.3466235692317259E-2</v>
      </c>
      <c r="Z16" t="s">
        <v>163</v>
      </c>
      <c r="AA16" s="12">
        <v>9.5550063287430778E-2</v>
      </c>
      <c r="AB16" s="11">
        <v>1.3466235692317259E-2</v>
      </c>
      <c r="AD16">
        <v>157</v>
      </c>
      <c r="AF16" s="10"/>
      <c r="AG16" s="10"/>
      <c r="AK16" s="10"/>
      <c r="AL16" s="10"/>
    </row>
    <row r="17" spans="3:38" x14ac:dyDescent="0.2">
      <c r="C17" t="s">
        <v>164</v>
      </c>
      <c r="D17">
        <v>123.82899999999999</v>
      </c>
      <c r="E17">
        <v>8.5229999999999997</v>
      </c>
      <c r="F17">
        <v>2478993</v>
      </c>
      <c r="G17">
        <v>31</v>
      </c>
      <c r="J17" t="s">
        <v>164</v>
      </c>
      <c r="K17">
        <v>123.82899999999999</v>
      </c>
      <c r="L17">
        <v>8.5229999999999997</v>
      </c>
      <c r="M17">
        <v>339480</v>
      </c>
      <c r="N17">
        <v>3</v>
      </c>
      <c r="O17" s="10">
        <f t="shared" si="0"/>
        <v>0.13694270213752116</v>
      </c>
      <c r="P17" s="10">
        <f t="shared" si="2"/>
        <v>0.15561670697445587</v>
      </c>
      <c r="W17" s="10"/>
      <c r="X17" s="10"/>
      <c r="Z17" t="s">
        <v>164</v>
      </c>
      <c r="AA17" s="10">
        <v>0.15561670697445587</v>
      </c>
      <c r="AB17" s="10"/>
      <c r="AD17">
        <v>158</v>
      </c>
      <c r="AE17" t="s">
        <v>163</v>
      </c>
      <c r="AF17" s="10">
        <v>9.5550063287430778E-2</v>
      </c>
      <c r="AG17" s="10">
        <v>1.3466235692317259E-2</v>
      </c>
      <c r="AK17" s="10">
        <v>9.5550063287430778E-2</v>
      </c>
      <c r="AL17" s="10">
        <v>1.3466235692317259E-2</v>
      </c>
    </row>
    <row r="18" spans="3:38" x14ac:dyDescent="0.2">
      <c r="C18" t="s">
        <v>165</v>
      </c>
      <c r="D18">
        <v>122.89700000000001</v>
      </c>
      <c r="E18">
        <v>8.3510000000000009</v>
      </c>
      <c r="F18">
        <v>1663705</v>
      </c>
      <c r="G18">
        <v>21</v>
      </c>
      <c r="J18" t="s">
        <v>165</v>
      </c>
      <c r="K18">
        <v>122.833</v>
      </c>
      <c r="L18">
        <v>8.3439999999999994</v>
      </c>
      <c r="M18">
        <v>1230225</v>
      </c>
      <c r="N18">
        <v>12</v>
      </c>
      <c r="O18" s="10">
        <f t="shared" si="0"/>
        <v>0.73944900087455412</v>
      </c>
      <c r="P18" s="10">
        <f t="shared" si="2"/>
        <v>0.84028295553926613</v>
      </c>
      <c r="R18" t="s">
        <v>165</v>
      </c>
      <c r="S18">
        <v>122.916</v>
      </c>
      <c r="T18">
        <v>8.33</v>
      </c>
      <c r="U18">
        <v>349115</v>
      </c>
      <c r="V18">
        <v>4</v>
      </c>
      <c r="W18" s="10">
        <f>U18/F18</f>
        <v>0.20984188903681841</v>
      </c>
      <c r="X18" s="10">
        <f t="shared" si="3"/>
        <v>0.23845669208729367</v>
      </c>
      <c r="Z18" t="s">
        <v>165</v>
      </c>
      <c r="AA18" s="10"/>
      <c r="AB18" s="10"/>
      <c r="AC18" t="s">
        <v>312</v>
      </c>
      <c r="AD18">
        <v>159</v>
      </c>
      <c r="AE18" t="s">
        <v>164</v>
      </c>
      <c r="AF18" s="10">
        <v>0.15561670697445587</v>
      </c>
      <c r="AG18" s="10"/>
      <c r="AK18" s="10">
        <v>0.15561670697445587</v>
      </c>
      <c r="AL18" s="10"/>
    </row>
    <row r="19" spans="3:38" x14ac:dyDescent="0.2">
      <c r="C19" t="s">
        <v>166</v>
      </c>
      <c r="D19">
        <v>122.375</v>
      </c>
      <c r="E19">
        <v>8.3330000000000002</v>
      </c>
      <c r="F19">
        <v>3202628</v>
      </c>
      <c r="G19">
        <v>40</v>
      </c>
      <c r="J19" t="s">
        <v>166</v>
      </c>
      <c r="K19">
        <v>122.375</v>
      </c>
      <c r="L19">
        <v>8.3330000000000002</v>
      </c>
      <c r="M19">
        <v>487365</v>
      </c>
      <c r="N19">
        <v>5</v>
      </c>
      <c r="O19" s="10">
        <f t="shared" si="0"/>
        <v>0.15217658747753407</v>
      </c>
      <c r="P19" s="10">
        <f t="shared" si="2"/>
        <v>0.17292794031537964</v>
      </c>
      <c r="R19" t="s">
        <v>166</v>
      </c>
      <c r="S19">
        <v>122.349</v>
      </c>
      <c r="T19">
        <v>8.3539999999999992</v>
      </c>
      <c r="U19">
        <v>376340</v>
      </c>
      <c r="V19">
        <v>4</v>
      </c>
      <c r="W19" s="10">
        <f>U19/F19</f>
        <v>0.11750974512181871</v>
      </c>
      <c r="X19" s="10">
        <f t="shared" si="3"/>
        <v>0.133533801274794</v>
      </c>
      <c r="Z19" t="s">
        <v>166</v>
      </c>
      <c r="AA19" s="10">
        <v>0.17292794031537964</v>
      </c>
      <c r="AB19" s="11">
        <v>0.133533801274794</v>
      </c>
      <c r="AD19">
        <v>160</v>
      </c>
      <c r="AE19" t="s">
        <v>165</v>
      </c>
      <c r="AF19" s="10">
        <v>0.84028295553926613</v>
      </c>
      <c r="AG19" s="10">
        <v>0.23845669208729367</v>
      </c>
      <c r="AH19" t="s">
        <v>288</v>
      </c>
      <c r="AK19" s="10"/>
      <c r="AL19" s="10"/>
    </row>
    <row r="20" spans="3:38" x14ac:dyDescent="0.2">
      <c r="C20" t="s">
        <v>167</v>
      </c>
      <c r="D20">
        <v>122.955</v>
      </c>
      <c r="E20">
        <v>8.3970000000000002</v>
      </c>
      <c r="F20">
        <v>8482497</v>
      </c>
      <c r="G20">
        <v>107</v>
      </c>
      <c r="J20" t="s">
        <v>167</v>
      </c>
      <c r="K20">
        <v>122.983</v>
      </c>
      <c r="L20">
        <v>8.39</v>
      </c>
      <c r="M20">
        <v>4107662</v>
      </c>
      <c r="N20">
        <v>40</v>
      </c>
      <c r="O20" s="10">
        <f t="shared" si="0"/>
        <v>0.48425151226107122</v>
      </c>
      <c r="P20" s="10">
        <f t="shared" si="2"/>
        <v>0.55028580938758098</v>
      </c>
      <c r="R20" t="s">
        <v>167</v>
      </c>
      <c r="S20">
        <v>122.965</v>
      </c>
      <c r="T20">
        <v>8.3719999999999999</v>
      </c>
      <c r="U20">
        <v>3344531</v>
      </c>
      <c r="V20">
        <v>35</v>
      </c>
      <c r="W20" s="10">
        <f>U20/F20</f>
        <v>0.39428614003635959</v>
      </c>
      <c r="X20" s="10">
        <f t="shared" si="3"/>
        <v>0.44805243185949956</v>
      </c>
      <c r="Z20" t="s">
        <v>167</v>
      </c>
      <c r="AA20" s="10">
        <v>0.55028580938758098</v>
      </c>
      <c r="AB20" s="10">
        <v>0.44805243185949956</v>
      </c>
      <c r="AD20">
        <v>161</v>
      </c>
      <c r="AE20" t="s">
        <v>166</v>
      </c>
      <c r="AF20" s="10">
        <v>0.17292794031537964</v>
      </c>
      <c r="AG20" s="10">
        <v>0.133533801274794</v>
      </c>
      <c r="AK20" s="10">
        <v>0.17292794031537964</v>
      </c>
      <c r="AL20" s="10">
        <v>0.133533801274794</v>
      </c>
    </row>
    <row r="21" spans="3:38" x14ac:dyDescent="0.2">
      <c r="C21" t="s">
        <v>168</v>
      </c>
      <c r="D21">
        <v>123.404</v>
      </c>
      <c r="E21">
        <v>8.2899999999999991</v>
      </c>
      <c r="F21">
        <v>2563692</v>
      </c>
      <c r="G21">
        <v>32</v>
      </c>
      <c r="J21" t="s">
        <v>168</v>
      </c>
      <c r="K21">
        <v>123.404</v>
      </c>
      <c r="L21">
        <v>8.2899999999999991</v>
      </c>
      <c r="M21">
        <v>763126</v>
      </c>
      <c r="N21">
        <v>7</v>
      </c>
      <c r="O21" s="10">
        <f t="shared" si="0"/>
        <v>0.29766680240840165</v>
      </c>
      <c r="P21" s="10">
        <f t="shared" si="2"/>
        <v>0.33825773000954734</v>
      </c>
      <c r="R21" t="s">
        <v>168</v>
      </c>
      <c r="S21">
        <v>123.404</v>
      </c>
      <c r="T21">
        <v>8.2899999999999991</v>
      </c>
      <c r="U21">
        <v>802078</v>
      </c>
      <c r="V21">
        <v>8</v>
      </c>
      <c r="W21" s="10">
        <f>U21/F21</f>
        <v>0.31286051522569797</v>
      </c>
      <c r="X21" s="10">
        <f t="shared" si="3"/>
        <v>0.35552331275647497</v>
      </c>
      <c r="Z21" t="s">
        <v>168</v>
      </c>
      <c r="AA21" s="10"/>
      <c r="AB21" s="10"/>
      <c r="AC21" t="s">
        <v>312</v>
      </c>
      <c r="AD21">
        <v>162</v>
      </c>
      <c r="AE21" t="s">
        <v>167</v>
      </c>
      <c r="AF21" s="10">
        <v>0.55028580938758098</v>
      </c>
      <c r="AG21" s="10">
        <v>0.44805243185949956</v>
      </c>
      <c r="AH21" t="s">
        <v>291</v>
      </c>
      <c r="AK21" s="10"/>
      <c r="AL21" s="10"/>
    </row>
    <row r="22" spans="3:38" x14ac:dyDescent="0.2">
      <c r="C22" t="s">
        <v>289</v>
      </c>
      <c r="D22">
        <v>129.56100000000001</v>
      </c>
      <c r="E22">
        <v>10.195</v>
      </c>
      <c r="F22">
        <v>4208929</v>
      </c>
      <c r="G22">
        <v>53</v>
      </c>
      <c r="J22" t="s">
        <v>289</v>
      </c>
      <c r="K22">
        <v>129.56100000000001</v>
      </c>
      <c r="L22">
        <v>10.195</v>
      </c>
      <c r="M22">
        <v>496109</v>
      </c>
      <c r="N22">
        <v>5</v>
      </c>
      <c r="O22" s="10">
        <f t="shared" si="0"/>
        <v>0.11787060318670141</v>
      </c>
      <c r="P22" s="10">
        <f t="shared" si="2"/>
        <v>0.13394386725761526</v>
      </c>
      <c r="R22" t="s">
        <v>289</v>
      </c>
      <c r="S22">
        <v>129.56100000000001</v>
      </c>
      <c r="T22">
        <v>10.195</v>
      </c>
      <c r="U22">
        <v>272145</v>
      </c>
      <c r="V22">
        <v>3</v>
      </c>
      <c r="W22" s="10">
        <f>U22/F22</f>
        <v>6.4658966687249894E-2</v>
      </c>
      <c r="X22" s="10">
        <f t="shared" si="3"/>
        <v>7.3476098508238524E-2</v>
      </c>
      <c r="Z22" t="s">
        <v>289</v>
      </c>
      <c r="AA22" s="12">
        <v>0.13394386725761526</v>
      </c>
      <c r="AB22" s="11">
        <v>7.3476098508238524E-2</v>
      </c>
      <c r="AD22">
        <v>163</v>
      </c>
      <c r="AF22" s="10"/>
      <c r="AG22" s="10"/>
      <c r="AK22" s="10"/>
      <c r="AL22" s="10"/>
    </row>
    <row r="23" spans="3:38" x14ac:dyDescent="0.2">
      <c r="C23" t="s">
        <v>169</v>
      </c>
      <c r="D23">
        <v>124.93600000000001</v>
      </c>
      <c r="E23">
        <v>7.9320000000000004</v>
      </c>
      <c r="F23">
        <v>1160023</v>
      </c>
      <c r="G23">
        <v>15</v>
      </c>
      <c r="J23" t="s">
        <v>169</v>
      </c>
      <c r="K23">
        <v>124.93600000000001</v>
      </c>
      <c r="L23">
        <v>7.9320000000000004</v>
      </c>
      <c r="M23">
        <v>112422</v>
      </c>
      <c r="N23">
        <v>1</v>
      </c>
      <c r="O23" s="10">
        <f t="shared" si="0"/>
        <v>9.6913595678706374E-2</v>
      </c>
      <c r="P23" s="10">
        <f t="shared" si="2"/>
        <v>0.11012908599852998</v>
      </c>
      <c r="W23" s="10"/>
      <c r="X23" s="10"/>
      <c r="Z23" t="s">
        <v>169</v>
      </c>
      <c r="AA23" s="12">
        <v>0.11012908599852998</v>
      </c>
      <c r="AB23" s="11"/>
      <c r="AD23">
        <v>164</v>
      </c>
      <c r="AE23" t="s">
        <v>168</v>
      </c>
      <c r="AF23" s="10">
        <v>0.33825773000954734</v>
      </c>
      <c r="AG23" s="10">
        <v>0.35552331275647497</v>
      </c>
      <c r="AH23" t="s">
        <v>293</v>
      </c>
      <c r="AK23" s="10">
        <v>0.33825773000954734</v>
      </c>
      <c r="AL23" s="10">
        <v>0.35552331275647497</v>
      </c>
    </row>
    <row r="24" spans="3:38" x14ac:dyDescent="0.2">
      <c r="C24" t="s">
        <v>170</v>
      </c>
      <c r="D24">
        <v>120.45099999999999</v>
      </c>
      <c r="E24">
        <v>8.0470000000000006</v>
      </c>
      <c r="F24">
        <v>3134089</v>
      </c>
      <c r="G24">
        <v>39</v>
      </c>
      <c r="J24" t="s">
        <v>170</v>
      </c>
      <c r="K24">
        <v>120.51300000000001</v>
      </c>
      <c r="L24">
        <v>8.0370000000000008</v>
      </c>
      <c r="M24">
        <v>815005</v>
      </c>
      <c r="N24">
        <v>8</v>
      </c>
      <c r="O24" s="10">
        <f t="shared" si="0"/>
        <v>0.26004526355186469</v>
      </c>
      <c r="P24" s="10">
        <f t="shared" si="2"/>
        <v>0.29550598130893718</v>
      </c>
      <c r="W24" s="10"/>
      <c r="X24" s="10"/>
      <c r="Z24" t="s">
        <v>170</v>
      </c>
      <c r="AA24" s="10">
        <v>0.29550598130893718</v>
      </c>
      <c r="AB24" s="11"/>
      <c r="AD24">
        <v>165</v>
      </c>
      <c r="AE24" t="s">
        <v>169</v>
      </c>
      <c r="AF24" s="10">
        <v>0.11012908599852998</v>
      </c>
      <c r="AG24" s="10"/>
      <c r="AK24" s="10">
        <v>0.11012908599852998</v>
      </c>
      <c r="AL24" s="10"/>
    </row>
    <row r="25" spans="3:38" x14ac:dyDescent="0.2">
      <c r="C25" t="s">
        <v>171</v>
      </c>
      <c r="D25">
        <v>115.24299999999999</v>
      </c>
      <c r="E25">
        <v>7.6550000000000002</v>
      </c>
      <c r="F25">
        <v>965802</v>
      </c>
      <c r="G25">
        <v>12</v>
      </c>
      <c r="J25" t="s">
        <v>171</v>
      </c>
      <c r="K25">
        <v>114.955</v>
      </c>
      <c r="L25">
        <v>7.6580000000000004</v>
      </c>
      <c r="M25">
        <v>278379</v>
      </c>
      <c r="N25">
        <v>3</v>
      </c>
      <c r="O25" s="10">
        <f t="shared" si="0"/>
        <v>0.28823609808221562</v>
      </c>
      <c r="P25" s="10">
        <f t="shared" si="2"/>
        <v>0.32754102054797235</v>
      </c>
      <c r="R25" t="s">
        <v>171</v>
      </c>
      <c r="S25">
        <v>114.955</v>
      </c>
      <c r="T25">
        <v>7.6580000000000004</v>
      </c>
      <c r="U25">
        <v>23315</v>
      </c>
      <c r="V25">
        <v>0</v>
      </c>
      <c r="W25" s="10">
        <f>U25/F25</f>
        <v>2.4140558830899089E-2</v>
      </c>
      <c r="X25" s="10">
        <f t="shared" si="3"/>
        <v>2.7432453216930785E-2</v>
      </c>
      <c r="Z25" t="s">
        <v>171</v>
      </c>
      <c r="AA25" s="10">
        <v>0.32754102054797235</v>
      </c>
      <c r="AB25" s="11">
        <v>2.7432453216930785E-2</v>
      </c>
      <c r="AD25">
        <v>166</v>
      </c>
      <c r="AF25" s="10"/>
      <c r="AG25" s="10"/>
      <c r="AK25" s="10"/>
      <c r="AL25" s="10"/>
    </row>
    <row r="26" spans="3:38" x14ac:dyDescent="0.2">
      <c r="C26" t="s">
        <v>172</v>
      </c>
      <c r="D26">
        <v>120.806</v>
      </c>
      <c r="E26">
        <v>7.6639999999999997</v>
      </c>
      <c r="F26">
        <v>1146601</v>
      </c>
      <c r="G26">
        <v>14</v>
      </c>
      <c r="J26" t="s">
        <v>172</v>
      </c>
      <c r="K26">
        <v>120.806</v>
      </c>
      <c r="L26">
        <v>7.6639999999999997</v>
      </c>
      <c r="M26">
        <v>-45411</v>
      </c>
      <c r="N26">
        <v>0</v>
      </c>
      <c r="O26" s="10">
        <f t="shared" si="0"/>
        <v>-3.9604884349481645E-2</v>
      </c>
      <c r="P26" s="10">
        <f t="shared" si="2"/>
        <v>-4.5005550397138237E-2</v>
      </c>
      <c r="W26" s="10"/>
      <c r="X26" s="10"/>
      <c r="Z26" t="s">
        <v>172</v>
      </c>
      <c r="AA26" s="11">
        <v>-4.5005550397138237E-2</v>
      </c>
      <c r="AB26" s="11"/>
      <c r="AD26">
        <v>167</v>
      </c>
      <c r="AE26" t="s">
        <v>170</v>
      </c>
      <c r="AF26" s="10">
        <v>0.29550598130893718</v>
      </c>
      <c r="AG26" s="10"/>
      <c r="AK26" s="10">
        <v>0.29550598130893718</v>
      </c>
      <c r="AL26" s="10"/>
    </row>
    <row r="27" spans="3:38" x14ac:dyDescent="0.2">
      <c r="C27" t="s">
        <v>173</v>
      </c>
      <c r="D27">
        <v>121.932</v>
      </c>
      <c r="E27">
        <v>7.5279999999999996</v>
      </c>
      <c r="F27">
        <v>852776</v>
      </c>
      <c r="G27">
        <v>11</v>
      </c>
      <c r="J27" t="s">
        <v>173</v>
      </c>
      <c r="K27">
        <v>121.932</v>
      </c>
      <c r="L27">
        <v>7.5279999999999996</v>
      </c>
      <c r="M27">
        <v>-53640</v>
      </c>
      <c r="N27">
        <v>1</v>
      </c>
      <c r="O27" s="10">
        <f t="shared" si="0"/>
        <v>-6.2900456860887272E-2</v>
      </c>
      <c r="P27" s="10">
        <f t="shared" si="2"/>
        <v>-7.1477791887371911E-2</v>
      </c>
      <c r="W27" s="10"/>
      <c r="X27" s="10"/>
      <c r="Z27" t="s">
        <v>173</v>
      </c>
      <c r="AA27" s="11">
        <v>-7.1477791887371911E-2</v>
      </c>
      <c r="AB27" s="11"/>
      <c r="AD27">
        <v>168</v>
      </c>
      <c r="AE27" t="s">
        <v>171</v>
      </c>
      <c r="AF27" s="10">
        <v>0.32754102054797235</v>
      </c>
      <c r="AG27" s="10">
        <v>2.7432453216930785E-2</v>
      </c>
      <c r="AK27" s="10">
        <v>0.32754102054797235</v>
      </c>
      <c r="AL27" s="10">
        <v>2.7432453216930785E-2</v>
      </c>
    </row>
    <row r="28" spans="3:38" x14ac:dyDescent="0.2">
      <c r="C28" t="s">
        <v>174</v>
      </c>
      <c r="D28">
        <v>113.825</v>
      </c>
      <c r="E28">
        <v>8.7110000000000003</v>
      </c>
      <c r="F28">
        <v>1230674</v>
      </c>
      <c r="G28">
        <v>15</v>
      </c>
      <c r="J28" t="s">
        <v>174</v>
      </c>
      <c r="K28">
        <v>113.825</v>
      </c>
      <c r="L28">
        <v>8.7110000000000003</v>
      </c>
      <c r="M28">
        <v>74600</v>
      </c>
      <c r="N28">
        <v>1</v>
      </c>
      <c r="O28" s="10">
        <f t="shared" si="0"/>
        <v>6.0617190255095987E-2</v>
      </c>
      <c r="P28" s="10">
        <f t="shared" si="2"/>
        <v>6.8883170744427263E-2</v>
      </c>
      <c r="R28" t="s">
        <v>174</v>
      </c>
      <c r="S28">
        <v>113.825</v>
      </c>
      <c r="T28">
        <v>8.7110000000000003</v>
      </c>
      <c r="U28">
        <v>79572</v>
      </c>
      <c r="V28">
        <v>1</v>
      </c>
      <c r="W28" s="10">
        <f>U28/F28</f>
        <v>6.4657252854939645E-2</v>
      </c>
      <c r="X28" s="10">
        <f t="shared" si="3"/>
        <v>7.3474150971522337E-2</v>
      </c>
      <c r="Z28" t="s">
        <v>174</v>
      </c>
      <c r="AA28" s="12">
        <v>6.8883170744427263E-2</v>
      </c>
      <c r="AB28" s="11">
        <v>7.3474150971522337E-2</v>
      </c>
      <c r="AD28">
        <v>169</v>
      </c>
      <c r="AE28" t="s">
        <v>172</v>
      </c>
      <c r="AF28" s="10">
        <v>-4.5005550397138237E-2</v>
      </c>
      <c r="AG28" s="10"/>
      <c r="AK28" s="10">
        <v>-4.5005550397138237E-2</v>
      </c>
      <c r="AL28" s="10"/>
    </row>
    <row r="29" spans="3:38" x14ac:dyDescent="0.2">
      <c r="C29" t="s">
        <v>175</v>
      </c>
      <c r="D29">
        <v>121.94799999999999</v>
      </c>
      <c r="E29">
        <v>8.7940000000000005</v>
      </c>
      <c r="F29">
        <v>1196332</v>
      </c>
      <c r="G29">
        <v>15</v>
      </c>
      <c r="J29" t="s">
        <v>175</v>
      </c>
      <c r="K29">
        <v>121.94799999999999</v>
      </c>
      <c r="L29">
        <v>8.7940000000000005</v>
      </c>
      <c r="M29">
        <v>66430</v>
      </c>
      <c r="N29">
        <v>1</v>
      </c>
      <c r="O29" s="10">
        <f t="shared" si="0"/>
        <v>5.5528064115981185E-2</v>
      </c>
      <c r="P29" s="10">
        <f t="shared" si="2"/>
        <v>6.3100072859069531E-2</v>
      </c>
      <c r="R29" t="s">
        <v>175</v>
      </c>
      <c r="S29">
        <v>121.94799999999999</v>
      </c>
      <c r="T29">
        <v>8.7940000000000005</v>
      </c>
      <c r="U29">
        <v>238354</v>
      </c>
      <c r="V29">
        <v>3</v>
      </c>
      <c r="W29" s="10">
        <f>U29/F29</f>
        <v>0.19923733545537525</v>
      </c>
      <c r="X29" s="10">
        <f t="shared" si="3"/>
        <v>0.2264060630174719</v>
      </c>
      <c r="Z29" t="s">
        <v>175</v>
      </c>
      <c r="AA29" s="12">
        <v>6.3100072859069531E-2</v>
      </c>
      <c r="AB29" s="10">
        <v>0.2264060630174719</v>
      </c>
      <c r="AD29">
        <v>170</v>
      </c>
      <c r="AE29" t="s">
        <v>173</v>
      </c>
      <c r="AF29" s="10">
        <v>-7.1477791887371911E-2</v>
      </c>
      <c r="AG29" s="10"/>
      <c r="AK29" s="10">
        <v>-7.1477791887371911E-2</v>
      </c>
      <c r="AL29" s="10"/>
    </row>
    <row r="30" spans="3:38" x14ac:dyDescent="0.2">
      <c r="C30" t="s">
        <v>298</v>
      </c>
      <c r="D30">
        <v>129.875</v>
      </c>
      <c r="E30">
        <v>10.186999999999999</v>
      </c>
      <c r="F30">
        <v>3724287</v>
      </c>
      <c r="G30">
        <v>47</v>
      </c>
      <c r="J30" t="s">
        <v>298</v>
      </c>
      <c r="K30">
        <v>129.875</v>
      </c>
      <c r="L30">
        <v>10.186999999999999</v>
      </c>
      <c r="M30">
        <v>478255</v>
      </c>
      <c r="N30">
        <v>5</v>
      </c>
      <c r="O30" s="10">
        <f t="shared" si="0"/>
        <v>0.12841518389962964</v>
      </c>
      <c r="P30" s="10">
        <f t="shared" si="2"/>
        <v>0.14592634534048823</v>
      </c>
      <c r="R30" t="s">
        <v>298</v>
      </c>
      <c r="S30">
        <v>129.875</v>
      </c>
      <c r="T30">
        <v>10.186999999999999</v>
      </c>
      <c r="U30">
        <v>157043</v>
      </c>
      <c r="V30">
        <v>2</v>
      </c>
      <c r="W30" s="10">
        <f>U30/F30</f>
        <v>4.216726584175709E-2</v>
      </c>
      <c r="X30" s="10">
        <f t="shared" si="3"/>
        <v>4.7917347547451243E-2</v>
      </c>
      <c r="Z30" t="s">
        <v>298</v>
      </c>
      <c r="AA30" s="12">
        <v>0.14592634534048823</v>
      </c>
      <c r="AB30" s="11">
        <v>4.7917347547451243E-2</v>
      </c>
      <c r="AD30">
        <v>171</v>
      </c>
      <c r="AE30" t="s">
        <v>174</v>
      </c>
      <c r="AF30" s="10">
        <v>6.8883170744427263E-2</v>
      </c>
      <c r="AG30" s="10">
        <v>7.3474150971522337E-2</v>
      </c>
      <c r="AK30" s="10">
        <v>6.8883170744427263E-2</v>
      </c>
      <c r="AL30" s="10">
        <v>7.3474150971522337E-2</v>
      </c>
    </row>
    <row r="31" spans="3:38" x14ac:dyDescent="0.2">
      <c r="C31" t="s">
        <v>176</v>
      </c>
      <c r="D31">
        <v>119.012</v>
      </c>
      <c r="E31">
        <v>8.5039999999999996</v>
      </c>
      <c r="F31">
        <v>1546178</v>
      </c>
      <c r="G31">
        <v>19</v>
      </c>
      <c r="J31" t="s">
        <v>176</v>
      </c>
      <c r="K31">
        <v>119.012</v>
      </c>
      <c r="L31">
        <v>8.5039999999999996</v>
      </c>
      <c r="M31">
        <v>59347</v>
      </c>
      <c r="N31">
        <v>1</v>
      </c>
      <c r="O31" s="10">
        <f t="shared" si="0"/>
        <v>3.8383032225267726E-2</v>
      </c>
      <c r="P31" s="10">
        <f t="shared" si="2"/>
        <v>4.3617082074167875E-2</v>
      </c>
      <c r="R31" t="s">
        <v>176</v>
      </c>
      <c r="S31">
        <v>119.012</v>
      </c>
      <c r="T31">
        <v>8.5039999999999996</v>
      </c>
      <c r="U31">
        <v>-10018</v>
      </c>
      <c r="V31">
        <v>0</v>
      </c>
      <c r="W31" s="10">
        <f>U31/F31</f>
        <v>-6.4792022651984438E-3</v>
      </c>
      <c r="X31" s="10">
        <f t="shared" si="3"/>
        <v>-7.362729846816414E-3</v>
      </c>
      <c r="Z31" t="s">
        <v>176</v>
      </c>
      <c r="AA31" s="11">
        <v>4.3617082074167875E-2</v>
      </c>
      <c r="AB31" s="11">
        <v>-7.362729846816414E-3</v>
      </c>
      <c r="AD31">
        <v>172</v>
      </c>
      <c r="AE31" t="s">
        <v>175</v>
      </c>
      <c r="AF31" s="10">
        <v>6.3100072859069531E-2</v>
      </c>
      <c r="AG31" s="10">
        <v>0.2264060630174719</v>
      </c>
      <c r="AK31" s="10">
        <v>6.3100072859069531E-2</v>
      </c>
      <c r="AL31" s="10">
        <v>0.2264060630174719</v>
      </c>
    </row>
    <row r="32" spans="3:38" x14ac:dyDescent="0.2">
      <c r="C32" t="s">
        <v>177</v>
      </c>
      <c r="D32">
        <v>120.06399999999999</v>
      </c>
      <c r="E32">
        <v>7.7140000000000004</v>
      </c>
      <c r="F32">
        <v>1208041</v>
      </c>
      <c r="G32">
        <v>15</v>
      </c>
      <c r="J32" t="s">
        <v>177</v>
      </c>
      <c r="K32">
        <v>120.06399999999999</v>
      </c>
      <c r="L32">
        <v>7.7140000000000004</v>
      </c>
      <c r="M32">
        <v>91115</v>
      </c>
      <c r="N32">
        <v>1</v>
      </c>
      <c r="O32" s="10">
        <f t="shared" si="0"/>
        <v>7.5423764590771339E-2</v>
      </c>
      <c r="P32" s="10">
        <f t="shared" si="2"/>
        <v>8.5708823398603806E-2</v>
      </c>
      <c r="W32" s="10"/>
      <c r="X32" s="10"/>
      <c r="Z32" t="s">
        <v>177</v>
      </c>
      <c r="AA32" s="12">
        <v>8.5708823398603806E-2</v>
      </c>
      <c r="AB32" s="11"/>
      <c r="AD32">
        <v>173</v>
      </c>
      <c r="AE32" t="s">
        <v>176</v>
      </c>
      <c r="AF32" s="10">
        <v>4.3617082074167875E-2</v>
      </c>
      <c r="AG32" s="10">
        <v>-7.362729846816414E-3</v>
      </c>
      <c r="AK32" s="10">
        <v>4.3617082074167875E-2</v>
      </c>
      <c r="AL32" s="10">
        <v>-7.362729846816414E-3</v>
      </c>
    </row>
    <row r="33" spans="3:38" x14ac:dyDescent="0.2">
      <c r="C33" t="s">
        <v>178</v>
      </c>
      <c r="D33">
        <v>122.197</v>
      </c>
      <c r="E33">
        <v>8.7110000000000003</v>
      </c>
      <c r="F33">
        <v>1029410</v>
      </c>
      <c r="G33">
        <v>13</v>
      </c>
      <c r="J33" t="s">
        <v>178</v>
      </c>
      <c r="K33">
        <v>122.197</v>
      </c>
      <c r="L33">
        <v>8.7110000000000003</v>
      </c>
      <c r="M33">
        <v>71008</v>
      </c>
      <c r="N33">
        <v>1</v>
      </c>
      <c r="O33" s="10">
        <f t="shared" si="0"/>
        <v>6.8979318250259852E-2</v>
      </c>
      <c r="P33" s="10">
        <f t="shared" si="2"/>
        <v>7.8385588920749844E-2</v>
      </c>
      <c r="R33" t="s">
        <v>178</v>
      </c>
      <c r="S33">
        <v>122.197</v>
      </c>
      <c r="T33">
        <v>8.7110000000000003</v>
      </c>
      <c r="U33">
        <v>-80025</v>
      </c>
      <c r="V33">
        <v>1</v>
      </c>
      <c r="W33" s="10">
        <f t="shared" ref="W33:W39" si="4">U33/F33</f>
        <v>-7.7738704694922334E-2</v>
      </c>
      <c r="X33" s="10">
        <f t="shared" si="3"/>
        <v>-8.8339437153320835E-2</v>
      </c>
      <c r="Z33" t="s">
        <v>178</v>
      </c>
      <c r="AA33" s="12">
        <v>7.8385588920749844E-2</v>
      </c>
      <c r="AB33" s="11">
        <v>-8.8339437153320835E-2</v>
      </c>
      <c r="AD33">
        <v>174</v>
      </c>
      <c r="AE33" t="s">
        <v>177</v>
      </c>
      <c r="AF33" s="10">
        <v>8.5708823398603806E-2</v>
      </c>
      <c r="AG33" s="10"/>
      <c r="AK33" s="10">
        <v>8.5708823398603806E-2</v>
      </c>
      <c r="AL33" s="10"/>
    </row>
    <row r="34" spans="3:38" x14ac:dyDescent="0.2">
      <c r="C34" t="s">
        <v>180</v>
      </c>
      <c r="D34">
        <v>119.02800000000001</v>
      </c>
      <c r="E34">
        <v>7.7770000000000001</v>
      </c>
      <c r="F34">
        <v>1376455</v>
      </c>
      <c r="G34">
        <v>17</v>
      </c>
      <c r="J34" t="s">
        <v>180</v>
      </c>
      <c r="K34">
        <v>119.02800000000001</v>
      </c>
      <c r="L34">
        <v>7.7770000000000001</v>
      </c>
      <c r="M34">
        <v>66015</v>
      </c>
      <c r="N34">
        <v>1</v>
      </c>
      <c r="O34" s="10">
        <f t="shared" si="0"/>
        <v>4.7960158523162759E-2</v>
      </c>
      <c r="P34" s="10">
        <f t="shared" si="2"/>
        <v>5.4500180139957687E-2</v>
      </c>
      <c r="R34" t="s">
        <v>180</v>
      </c>
      <c r="S34">
        <v>119.02800000000001</v>
      </c>
      <c r="T34">
        <v>7.7770000000000001</v>
      </c>
      <c r="U34">
        <v>161645</v>
      </c>
      <c r="V34">
        <v>2</v>
      </c>
      <c r="W34" s="10">
        <f t="shared" si="4"/>
        <v>0.11743573164396948</v>
      </c>
      <c r="X34" s="10">
        <f t="shared" si="3"/>
        <v>0.13344969504996532</v>
      </c>
      <c r="Z34" t="s">
        <v>180</v>
      </c>
      <c r="AA34" s="11">
        <v>5.4500180139957687E-2</v>
      </c>
      <c r="AB34" s="11">
        <v>0.13344969504996532</v>
      </c>
      <c r="AD34">
        <v>175</v>
      </c>
      <c r="AE34" t="s">
        <v>178</v>
      </c>
      <c r="AF34" s="10">
        <v>7.8385588920749844E-2</v>
      </c>
      <c r="AG34" s="10">
        <v>-8.8339437153320835E-2</v>
      </c>
      <c r="AK34" s="10">
        <v>7.8385588920749844E-2</v>
      </c>
      <c r="AL34" s="10">
        <v>-8.8339437153320835E-2</v>
      </c>
    </row>
    <row r="35" spans="3:38" x14ac:dyDescent="0.2">
      <c r="C35" t="s">
        <v>181</v>
      </c>
      <c r="D35">
        <v>118.64700000000001</v>
      </c>
      <c r="E35">
        <v>7.5759999999999996</v>
      </c>
      <c r="F35">
        <v>1317441</v>
      </c>
      <c r="G35">
        <v>17</v>
      </c>
      <c r="J35" t="s">
        <v>181</v>
      </c>
      <c r="K35">
        <v>118.64700000000001</v>
      </c>
      <c r="L35">
        <v>7.5759999999999996</v>
      </c>
      <c r="M35">
        <v>37744</v>
      </c>
      <c r="N35">
        <v>0</v>
      </c>
      <c r="O35" s="10">
        <f t="shared" si="0"/>
        <v>2.8649480318283703E-2</v>
      </c>
      <c r="P35" s="10">
        <f t="shared" si="2"/>
        <v>3.25562276344133E-2</v>
      </c>
      <c r="R35" t="s">
        <v>181</v>
      </c>
      <c r="S35">
        <v>118.64700000000001</v>
      </c>
      <c r="T35">
        <v>7.5759999999999996</v>
      </c>
      <c r="U35">
        <v>184829</v>
      </c>
      <c r="V35">
        <v>2</v>
      </c>
      <c r="W35" s="10">
        <f t="shared" si="4"/>
        <v>0.14029394864741571</v>
      </c>
      <c r="X35" s="10">
        <f t="shared" si="3"/>
        <v>0.1594249416447906</v>
      </c>
      <c r="Z35" t="s">
        <v>181</v>
      </c>
      <c r="AA35" s="11">
        <v>3.25562276344133E-2</v>
      </c>
      <c r="AB35" s="11">
        <v>0.1594249416447906</v>
      </c>
      <c r="AD35">
        <v>176</v>
      </c>
      <c r="AE35" t="s">
        <v>180</v>
      </c>
      <c r="AF35" s="10">
        <v>5.4500180139957687E-2</v>
      </c>
      <c r="AG35" s="10">
        <v>0.13344969504996532</v>
      </c>
      <c r="AK35" s="10">
        <v>5.4500180139957687E-2</v>
      </c>
      <c r="AL35" s="10">
        <v>0.13344969504996532</v>
      </c>
    </row>
    <row r="36" spans="3:38" x14ac:dyDescent="0.2">
      <c r="C36" t="s">
        <v>182</v>
      </c>
      <c r="D36">
        <v>121.607</v>
      </c>
      <c r="E36">
        <v>8.2360000000000007</v>
      </c>
      <c r="F36">
        <v>1522858</v>
      </c>
      <c r="G36">
        <v>19</v>
      </c>
      <c r="J36" t="s">
        <v>182</v>
      </c>
      <c r="K36">
        <v>121.607</v>
      </c>
      <c r="L36">
        <v>8.2360000000000007</v>
      </c>
      <c r="M36">
        <v>63043</v>
      </c>
      <c r="N36">
        <v>1</v>
      </c>
      <c r="O36" s="10">
        <f t="shared" si="0"/>
        <v>4.1397819100664673E-2</v>
      </c>
      <c r="P36" s="10">
        <f t="shared" si="2"/>
        <v>4.7042976250755313E-2</v>
      </c>
      <c r="R36" t="s">
        <v>182</v>
      </c>
      <c r="S36">
        <v>121.607</v>
      </c>
      <c r="T36">
        <v>8.2360000000000007</v>
      </c>
      <c r="U36">
        <v>237221</v>
      </c>
      <c r="V36">
        <v>3</v>
      </c>
      <c r="W36" s="10">
        <f t="shared" si="4"/>
        <v>0.15577355209743785</v>
      </c>
      <c r="X36" s="10">
        <f t="shared" si="3"/>
        <v>0.17701540011072484</v>
      </c>
      <c r="Z36" t="s">
        <v>182</v>
      </c>
      <c r="AA36" s="11">
        <v>4.7042976250755313E-2</v>
      </c>
      <c r="AB36" s="11">
        <v>0.17701540011072484</v>
      </c>
      <c r="AD36">
        <v>177</v>
      </c>
      <c r="AE36" t="s">
        <v>181</v>
      </c>
      <c r="AF36" s="10">
        <v>3.25562276344133E-2</v>
      </c>
      <c r="AG36" s="10">
        <v>0.1594249416447906</v>
      </c>
      <c r="AK36" s="10">
        <v>3.25562276344133E-2</v>
      </c>
      <c r="AL36" s="10">
        <v>0.1594249416447906</v>
      </c>
    </row>
    <row r="37" spans="3:38" x14ac:dyDescent="0.2">
      <c r="C37" t="s">
        <v>183</v>
      </c>
      <c r="D37">
        <v>121.32</v>
      </c>
      <c r="E37">
        <v>8.7919999999999998</v>
      </c>
      <c r="F37">
        <v>715404</v>
      </c>
      <c r="G37">
        <v>9</v>
      </c>
      <c r="J37" t="s">
        <v>183</v>
      </c>
      <c r="K37">
        <v>121.32</v>
      </c>
      <c r="L37">
        <v>8.7919999999999998</v>
      </c>
      <c r="M37">
        <v>70543</v>
      </c>
      <c r="N37">
        <v>1</v>
      </c>
      <c r="O37" s="10">
        <f t="shared" si="0"/>
        <v>9.8605822723943401E-2</v>
      </c>
      <c r="P37" s="10">
        <f t="shared" si="2"/>
        <v>0.11205207127720843</v>
      </c>
      <c r="R37" t="s">
        <v>183</v>
      </c>
      <c r="S37">
        <v>121.32</v>
      </c>
      <c r="T37">
        <v>8.7919999999999998</v>
      </c>
      <c r="U37">
        <v>199571</v>
      </c>
      <c r="V37">
        <v>2</v>
      </c>
      <c r="W37" s="10">
        <f t="shared" si="4"/>
        <v>0.27896265606566362</v>
      </c>
      <c r="X37" s="10">
        <f t="shared" si="3"/>
        <v>0.31700301825643595</v>
      </c>
      <c r="Z37" t="s">
        <v>183</v>
      </c>
      <c r="AA37" s="12">
        <v>0.11205207127720843</v>
      </c>
      <c r="AB37" s="12">
        <v>0.31700301825643595</v>
      </c>
      <c r="AD37">
        <v>178</v>
      </c>
      <c r="AE37" t="s">
        <v>182</v>
      </c>
      <c r="AF37" s="10">
        <v>4.7042976250755313E-2</v>
      </c>
      <c r="AG37" s="10">
        <v>0.17701540011072484</v>
      </c>
      <c r="AK37" s="10">
        <v>4.7042976250755313E-2</v>
      </c>
      <c r="AL37" s="10">
        <v>0.17701540011072484</v>
      </c>
    </row>
    <row r="38" spans="3:38" x14ac:dyDescent="0.2">
      <c r="C38" t="s">
        <v>184</v>
      </c>
      <c r="D38">
        <v>122.188</v>
      </c>
      <c r="E38">
        <v>8.2859999999999996</v>
      </c>
      <c r="F38">
        <v>4035463</v>
      </c>
      <c r="G38">
        <v>51</v>
      </c>
      <c r="J38" t="s">
        <v>184</v>
      </c>
      <c r="K38">
        <v>122.33499999999999</v>
      </c>
      <c r="L38">
        <v>8.2970000000000006</v>
      </c>
      <c r="M38">
        <v>1239542</v>
      </c>
      <c r="N38">
        <v>12</v>
      </c>
      <c r="O38" s="10">
        <f t="shared" si="0"/>
        <v>0.30716227605109997</v>
      </c>
      <c r="P38" s="10">
        <f t="shared" si="2"/>
        <v>0.34904804096715908</v>
      </c>
      <c r="R38" t="s">
        <v>184</v>
      </c>
      <c r="S38">
        <v>122.38500000000001</v>
      </c>
      <c r="T38">
        <v>8.2949999999999999</v>
      </c>
      <c r="U38">
        <v>2766377</v>
      </c>
      <c r="V38">
        <v>29</v>
      </c>
      <c r="W38" s="10">
        <f t="shared" si="4"/>
        <v>0.68551663092933823</v>
      </c>
      <c r="X38" s="10">
        <f t="shared" si="3"/>
        <v>0.77899617151061173</v>
      </c>
      <c r="Z38" t="s">
        <v>184</v>
      </c>
      <c r="AA38" s="10">
        <v>0.34904804096715908</v>
      </c>
      <c r="AB38" s="10">
        <v>0.77899617151061173</v>
      </c>
      <c r="AD38">
        <v>179</v>
      </c>
      <c r="AE38" t="s">
        <v>183</v>
      </c>
      <c r="AF38" s="10">
        <v>0.11205207127720843</v>
      </c>
      <c r="AG38" s="10">
        <v>0.31700301825643595</v>
      </c>
      <c r="AK38" s="10">
        <v>0.11205207127720843</v>
      </c>
      <c r="AL38" s="10">
        <v>0.31700301825643595</v>
      </c>
    </row>
    <row r="39" spans="3:38" x14ac:dyDescent="0.2">
      <c r="C39" t="s">
        <v>185</v>
      </c>
      <c r="D39">
        <v>119.87</v>
      </c>
      <c r="E39">
        <v>7.9850000000000003</v>
      </c>
      <c r="F39">
        <v>1774223</v>
      </c>
      <c r="G39">
        <v>22</v>
      </c>
      <c r="J39" t="s">
        <v>185</v>
      </c>
      <c r="K39">
        <v>119.87</v>
      </c>
      <c r="L39">
        <v>7.9850000000000003</v>
      </c>
      <c r="M39">
        <v>210185</v>
      </c>
      <c r="N39">
        <v>2</v>
      </c>
      <c r="O39" s="10">
        <f t="shared" si="0"/>
        <v>0.11846594255626265</v>
      </c>
      <c r="P39" s="10">
        <f t="shared" si="2"/>
        <v>0.1346203892684803</v>
      </c>
      <c r="R39" t="s">
        <v>185</v>
      </c>
      <c r="S39">
        <v>120.47199999999999</v>
      </c>
      <c r="T39">
        <v>8.0559999999999992</v>
      </c>
      <c r="U39">
        <v>600228</v>
      </c>
      <c r="V39">
        <v>6</v>
      </c>
      <c r="W39" s="10">
        <f t="shared" si="4"/>
        <v>0.33830471141451779</v>
      </c>
      <c r="X39" s="10">
        <f t="shared" si="3"/>
        <v>0.38443717206195205</v>
      </c>
      <c r="Z39" t="s">
        <v>185</v>
      </c>
      <c r="AA39" s="12">
        <v>0.1346203892684803</v>
      </c>
      <c r="AB39" s="10">
        <v>0.38443717206195205</v>
      </c>
      <c r="AD39">
        <v>180</v>
      </c>
      <c r="AE39" t="s">
        <v>184</v>
      </c>
      <c r="AF39" s="10">
        <v>0.34904804096715908</v>
      </c>
      <c r="AG39" s="10">
        <v>0.77899617151061173</v>
      </c>
      <c r="AK39" s="10">
        <v>0.34904804096715908</v>
      </c>
      <c r="AL39" s="10">
        <v>0.77899617151061173</v>
      </c>
    </row>
    <row r="40" spans="3:38" x14ac:dyDescent="0.2">
      <c r="C40" t="s">
        <v>186</v>
      </c>
      <c r="D40">
        <v>119.05500000000001</v>
      </c>
      <c r="E40">
        <v>8.1479999999999997</v>
      </c>
      <c r="F40">
        <v>2649594</v>
      </c>
      <c r="G40">
        <v>33</v>
      </c>
      <c r="J40" t="s">
        <v>186</v>
      </c>
      <c r="K40">
        <v>119.05500000000001</v>
      </c>
      <c r="L40">
        <v>8.1479999999999997</v>
      </c>
      <c r="M40">
        <v>90264</v>
      </c>
      <c r="N40">
        <v>1</v>
      </c>
      <c r="O40" s="10">
        <f t="shared" si="0"/>
        <v>3.4067106130222215E-2</v>
      </c>
      <c r="P40" s="10">
        <f t="shared" si="2"/>
        <v>3.8712620602525248E-2</v>
      </c>
      <c r="W40" s="10"/>
      <c r="X40" s="10"/>
      <c r="Z40" t="s">
        <v>186</v>
      </c>
      <c r="AA40" s="11">
        <v>3.8712620602525248E-2</v>
      </c>
      <c r="AB40" s="10"/>
      <c r="AD40">
        <v>181</v>
      </c>
      <c r="AE40" t="s">
        <v>185</v>
      </c>
      <c r="AF40" s="10">
        <v>0.1346203892684803</v>
      </c>
      <c r="AG40" s="10">
        <v>0.38443717206195205</v>
      </c>
      <c r="AK40" s="10">
        <v>0.1346203892684803</v>
      </c>
      <c r="AL40" s="10">
        <v>0.38443717206195205</v>
      </c>
    </row>
    <row r="41" spans="3:38" x14ac:dyDescent="0.2">
      <c r="C41" t="s">
        <v>188</v>
      </c>
      <c r="D41">
        <v>123.557</v>
      </c>
      <c r="E41">
        <v>8.0370000000000008</v>
      </c>
      <c r="F41">
        <v>225860</v>
      </c>
      <c r="G41">
        <v>3</v>
      </c>
      <c r="J41" t="s">
        <v>188</v>
      </c>
      <c r="K41">
        <v>123.557</v>
      </c>
      <c r="L41">
        <v>8.0370000000000008</v>
      </c>
      <c r="M41">
        <v>165878</v>
      </c>
      <c r="N41">
        <v>2</v>
      </c>
      <c r="O41" s="10">
        <f t="shared" si="0"/>
        <v>0.7344284069777739</v>
      </c>
      <c r="P41" s="10">
        <f t="shared" si="2"/>
        <v>0.83457773520201584</v>
      </c>
      <c r="R41" t="s">
        <v>188</v>
      </c>
      <c r="S41">
        <v>123.651</v>
      </c>
      <c r="T41">
        <v>8.06</v>
      </c>
      <c r="U41">
        <v>507261</v>
      </c>
      <c r="V41">
        <v>5</v>
      </c>
      <c r="W41" s="10">
        <f t="shared" ref="W41:W48" si="5">U41/F41</f>
        <v>2.2459089701585051</v>
      </c>
      <c r="X41" s="10">
        <f t="shared" si="3"/>
        <v>2.5521692842710286</v>
      </c>
      <c r="Z41" t="s">
        <v>188</v>
      </c>
      <c r="AA41" s="10">
        <v>0.83457773520201584</v>
      </c>
      <c r="AB41" s="10"/>
      <c r="AC41" t="s">
        <v>312</v>
      </c>
      <c r="AD41">
        <v>182</v>
      </c>
      <c r="AE41" t="s">
        <v>186</v>
      </c>
      <c r="AF41" s="10">
        <v>3.8712620602525248E-2</v>
      </c>
      <c r="AG41" s="10"/>
      <c r="AK41" s="10">
        <v>3.8712620602525248E-2</v>
      </c>
      <c r="AL41" s="10"/>
    </row>
    <row r="42" spans="3:38" x14ac:dyDescent="0.2">
      <c r="C42" t="s">
        <v>189</v>
      </c>
      <c r="D42">
        <v>120.744</v>
      </c>
      <c r="E42">
        <v>8.0950000000000006</v>
      </c>
      <c r="F42">
        <v>2444755</v>
      </c>
      <c r="G42">
        <v>31</v>
      </c>
      <c r="J42" t="s">
        <v>189</v>
      </c>
      <c r="K42">
        <v>120.744</v>
      </c>
      <c r="L42">
        <v>8.0950000000000006</v>
      </c>
      <c r="M42">
        <v>252062</v>
      </c>
      <c r="N42">
        <v>2</v>
      </c>
      <c r="O42" s="10">
        <f t="shared" si="0"/>
        <v>0.10310317393767474</v>
      </c>
      <c r="P42" s="10">
        <f t="shared" si="2"/>
        <v>0.11716269765644857</v>
      </c>
      <c r="R42" t="s">
        <v>189</v>
      </c>
      <c r="S42">
        <v>120.595</v>
      </c>
      <c r="T42">
        <v>8.0690000000000008</v>
      </c>
      <c r="U42">
        <v>1241472</v>
      </c>
      <c r="V42">
        <v>13</v>
      </c>
      <c r="W42" s="10">
        <f t="shared" si="5"/>
        <v>0.50781039408856921</v>
      </c>
      <c r="X42" s="10">
        <f t="shared" si="3"/>
        <v>0.57705726600973783</v>
      </c>
      <c r="Z42" t="s">
        <v>189</v>
      </c>
      <c r="AA42" s="12">
        <v>0.11716269765644857</v>
      </c>
      <c r="AB42" s="10">
        <v>0.57705726600973783</v>
      </c>
      <c r="AD42">
        <v>183</v>
      </c>
      <c r="AF42" s="10"/>
      <c r="AG42" s="10"/>
      <c r="AK42" s="10"/>
      <c r="AL42" s="10"/>
    </row>
    <row r="43" spans="3:38" x14ac:dyDescent="0.2">
      <c r="C43" t="s">
        <v>190</v>
      </c>
      <c r="D43">
        <v>122.82299999999999</v>
      </c>
      <c r="E43">
        <v>8.1329999999999991</v>
      </c>
      <c r="F43">
        <v>3388909</v>
      </c>
      <c r="G43">
        <v>43</v>
      </c>
      <c r="J43" t="s">
        <v>190</v>
      </c>
      <c r="K43">
        <v>122.82299999999999</v>
      </c>
      <c r="L43">
        <v>8.1329999999999991</v>
      </c>
      <c r="M43">
        <v>477525</v>
      </c>
      <c r="N43">
        <v>5</v>
      </c>
      <c r="O43" s="10">
        <f t="shared" si="0"/>
        <v>0.1409081801842422</v>
      </c>
      <c r="P43" s="10">
        <f t="shared" si="2"/>
        <v>0.16012293202754796</v>
      </c>
      <c r="R43" t="s">
        <v>190</v>
      </c>
      <c r="S43">
        <v>122.82299999999999</v>
      </c>
      <c r="T43">
        <v>8.1329999999999991</v>
      </c>
      <c r="U43">
        <v>1160848</v>
      </c>
      <c r="V43">
        <v>12</v>
      </c>
      <c r="W43" s="10">
        <f t="shared" si="5"/>
        <v>0.3425432786775921</v>
      </c>
      <c r="X43" s="10">
        <f t="shared" si="3"/>
        <v>0.38925372576999107</v>
      </c>
      <c r="Z43" t="s">
        <v>190</v>
      </c>
      <c r="AA43" s="12">
        <v>0.16012293202754796</v>
      </c>
      <c r="AB43" s="10">
        <v>0.38925372576999107</v>
      </c>
      <c r="AD43">
        <v>184</v>
      </c>
      <c r="AE43" t="s">
        <v>188</v>
      </c>
      <c r="AF43" s="10">
        <v>0.83457773520201584</v>
      </c>
      <c r="AG43" s="10">
        <v>2.5521692842710286</v>
      </c>
      <c r="AK43" s="10">
        <v>0.83457773520201584</v>
      </c>
      <c r="AL43" s="10">
        <v>2.5521692842710286</v>
      </c>
    </row>
    <row r="44" spans="3:38" x14ac:dyDescent="0.2">
      <c r="C44" t="s">
        <v>191</v>
      </c>
      <c r="D44">
        <v>114.209</v>
      </c>
      <c r="E44">
        <v>8.1460000000000008</v>
      </c>
      <c r="F44">
        <v>1848046</v>
      </c>
      <c r="G44">
        <v>23</v>
      </c>
      <c r="J44" t="s">
        <v>191</v>
      </c>
      <c r="K44">
        <v>114.209</v>
      </c>
      <c r="L44">
        <v>8.1460000000000008</v>
      </c>
      <c r="M44">
        <v>478435</v>
      </c>
      <c r="N44">
        <v>5</v>
      </c>
      <c r="O44" s="10">
        <f t="shared" si="0"/>
        <v>0.25888695411261409</v>
      </c>
      <c r="P44" s="10">
        <f t="shared" si="2"/>
        <v>0.29418972058251602</v>
      </c>
      <c r="R44" t="s">
        <v>191</v>
      </c>
      <c r="S44">
        <v>114.209</v>
      </c>
      <c r="T44">
        <v>8.1460000000000008</v>
      </c>
      <c r="U44">
        <v>1210933</v>
      </c>
      <c r="V44">
        <v>13</v>
      </c>
      <c r="W44" s="10">
        <f t="shared" si="5"/>
        <v>0.6552504645447137</v>
      </c>
      <c r="X44" s="10">
        <f t="shared" si="3"/>
        <v>0.74460280061899287</v>
      </c>
      <c r="Z44" t="s">
        <v>191</v>
      </c>
      <c r="AA44" s="10">
        <v>0.29418972058251602</v>
      </c>
      <c r="AB44" s="10">
        <v>0.74460280061899287</v>
      </c>
      <c r="AD44">
        <v>185</v>
      </c>
      <c r="AE44" t="s">
        <v>189</v>
      </c>
      <c r="AF44" s="10">
        <v>0.11716269765644857</v>
      </c>
      <c r="AG44" s="10">
        <v>0.57705726600973783</v>
      </c>
      <c r="AK44" s="10">
        <v>0.11716269765644857</v>
      </c>
      <c r="AL44" s="10">
        <v>0.57705726600973783</v>
      </c>
    </row>
    <row r="45" spans="3:38" x14ac:dyDescent="0.2">
      <c r="C45" t="s">
        <v>192</v>
      </c>
      <c r="D45">
        <v>123.04900000000001</v>
      </c>
      <c r="E45">
        <v>8.1370000000000005</v>
      </c>
      <c r="F45">
        <v>3776588</v>
      </c>
      <c r="G45">
        <v>47</v>
      </c>
      <c r="J45" t="s">
        <v>192</v>
      </c>
      <c r="K45">
        <v>123.04900000000001</v>
      </c>
      <c r="L45">
        <v>8.1370000000000005</v>
      </c>
      <c r="M45">
        <v>73239</v>
      </c>
      <c r="N45">
        <v>1</v>
      </c>
      <c r="O45" s="10">
        <f t="shared" si="0"/>
        <v>1.9392901740936528E-2</v>
      </c>
      <c r="P45" s="10">
        <f t="shared" si="2"/>
        <v>2.203738834197333E-2</v>
      </c>
      <c r="R45" t="s">
        <v>192</v>
      </c>
      <c r="S45">
        <v>123.51300000000001</v>
      </c>
      <c r="T45">
        <v>8.1579999999999995</v>
      </c>
      <c r="U45">
        <v>825064</v>
      </c>
      <c r="V45">
        <v>9</v>
      </c>
      <c r="W45" s="10">
        <f t="shared" si="5"/>
        <v>0.2184680987176785</v>
      </c>
      <c r="X45" s="10">
        <f t="shared" si="3"/>
        <v>0.24825920308827104</v>
      </c>
      <c r="Z45" t="s">
        <v>192</v>
      </c>
      <c r="AA45" s="11">
        <v>2.203738834197333E-2</v>
      </c>
      <c r="AB45" s="12">
        <v>0.24825920308827104</v>
      </c>
      <c r="AD45">
        <v>186</v>
      </c>
      <c r="AE45" t="s">
        <v>190</v>
      </c>
      <c r="AF45" s="10">
        <v>0.16012293202754796</v>
      </c>
      <c r="AG45" s="10">
        <v>0.38925372576999107</v>
      </c>
      <c r="AH45" t="s">
        <v>315</v>
      </c>
      <c r="AK45" s="10"/>
      <c r="AL45" s="10"/>
    </row>
    <row r="46" spans="3:38" x14ac:dyDescent="0.2">
      <c r="C46" t="s">
        <v>193</v>
      </c>
      <c r="D46">
        <v>120.764</v>
      </c>
      <c r="E46">
        <v>8.0609999999999999</v>
      </c>
      <c r="F46">
        <v>2722442</v>
      </c>
      <c r="G46">
        <v>34</v>
      </c>
      <c r="J46" t="s">
        <v>193</v>
      </c>
      <c r="K46">
        <v>120.764</v>
      </c>
      <c r="L46">
        <v>8.0609999999999999</v>
      </c>
      <c r="M46">
        <v>224526</v>
      </c>
      <c r="N46">
        <v>2</v>
      </c>
      <c r="O46" s="10">
        <f t="shared" si="0"/>
        <v>8.2472280401198625E-2</v>
      </c>
      <c r="P46" s="10">
        <f t="shared" si="2"/>
        <v>9.371850045590753E-2</v>
      </c>
      <c r="R46" t="s">
        <v>193</v>
      </c>
      <c r="S46">
        <v>120.795</v>
      </c>
      <c r="T46">
        <v>8.0540000000000003</v>
      </c>
      <c r="U46">
        <v>575499</v>
      </c>
      <c r="V46">
        <v>6</v>
      </c>
      <c r="W46" s="10">
        <f t="shared" si="5"/>
        <v>0.21139072935254452</v>
      </c>
      <c r="X46" s="10">
        <f t="shared" si="3"/>
        <v>0.24021673790061879</v>
      </c>
      <c r="Z46" t="s">
        <v>193</v>
      </c>
      <c r="AA46" s="12">
        <v>9.371850045590753E-2</v>
      </c>
      <c r="AB46" s="12">
        <v>0.24021673790061879</v>
      </c>
      <c r="AD46">
        <v>187</v>
      </c>
      <c r="AE46" t="s">
        <v>191</v>
      </c>
      <c r="AF46" s="10">
        <v>0.29418972058251602</v>
      </c>
      <c r="AG46" s="10">
        <v>0.74460280061899287</v>
      </c>
      <c r="AH46" t="s">
        <v>317</v>
      </c>
      <c r="AK46" s="10"/>
      <c r="AL46" s="10"/>
    </row>
    <row r="47" spans="3:38" x14ac:dyDescent="0.2">
      <c r="C47" t="s">
        <v>194</v>
      </c>
      <c r="D47">
        <v>122.43</v>
      </c>
      <c r="E47">
        <v>8.1449999999999996</v>
      </c>
      <c r="F47">
        <v>1778551</v>
      </c>
      <c r="G47">
        <v>22</v>
      </c>
      <c r="J47" t="s">
        <v>194</v>
      </c>
      <c r="K47">
        <v>122.43</v>
      </c>
      <c r="L47">
        <v>8.1449999999999996</v>
      </c>
      <c r="M47">
        <v>116846</v>
      </c>
      <c r="N47">
        <v>1</v>
      </c>
      <c r="O47" s="10">
        <f t="shared" si="0"/>
        <v>6.5697300780241899E-2</v>
      </c>
      <c r="P47" s="10">
        <f t="shared" si="2"/>
        <v>7.4656023613911257E-2</v>
      </c>
      <c r="R47" t="s">
        <v>194</v>
      </c>
      <c r="S47">
        <v>122.43</v>
      </c>
      <c r="T47">
        <v>8.1449999999999996</v>
      </c>
      <c r="U47">
        <v>42358</v>
      </c>
      <c r="V47">
        <v>0</v>
      </c>
      <c r="W47" s="10">
        <f t="shared" si="5"/>
        <v>2.3816016521314261E-2</v>
      </c>
      <c r="X47" s="10">
        <f t="shared" si="3"/>
        <v>2.7063655137857117E-2</v>
      </c>
      <c r="Z47" t="s">
        <v>194</v>
      </c>
      <c r="AA47" s="12">
        <v>7.4656023613911257E-2</v>
      </c>
      <c r="AB47" s="11">
        <v>2.7063655137857117E-2</v>
      </c>
      <c r="AD47">
        <v>188</v>
      </c>
      <c r="AE47" t="s">
        <v>192</v>
      </c>
      <c r="AF47" s="10">
        <v>2.203738834197333E-2</v>
      </c>
      <c r="AG47" s="10">
        <v>0.24825920308827104</v>
      </c>
      <c r="AK47" s="10">
        <v>2.203738834197333E-2</v>
      </c>
      <c r="AL47" s="10">
        <v>0.24825920308827104</v>
      </c>
    </row>
    <row r="48" spans="3:38" x14ac:dyDescent="0.2">
      <c r="C48" t="s">
        <v>195</v>
      </c>
      <c r="D48">
        <v>122.43</v>
      </c>
      <c r="E48">
        <v>8.1449999999999996</v>
      </c>
      <c r="F48">
        <v>1778551</v>
      </c>
      <c r="G48">
        <v>22</v>
      </c>
      <c r="J48" t="s">
        <v>195</v>
      </c>
      <c r="K48">
        <v>122.43</v>
      </c>
      <c r="L48">
        <v>8.1449999999999996</v>
      </c>
      <c r="M48">
        <v>116846</v>
      </c>
      <c r="N48">
        <v>1</v>
      </c>
      <c r="O48" s="10">
        <f t="shared" si="0"/>
        <v>6.5697300780241899E-2</v>
      </c>
      <c r="P48" s="10">
        <f t="shared" si="2"/>
        <v>7.4656023613911257E-2</v>
      </c>
      <c r="R48" t="s">
        <v>195</v>
      </c>
      <c r="S48">
        <v>122.36799999999999</v>
      </c>
      <c r="T48">
        <v>8.1820000000000004</v>
      </c>
      <c r="U48">
        <v>383679</v>
      </c>
      <c r="V48">
        <v>4</v>
      </c>
      <c r="W48" s="10">
        <f t="shared" si="5"/>
        <v>0.21572561034235171</v>
      </c>
      <c r="X48" s="10">
        <f t="shared" si="3"/>
        <v>0.24514273902539971</v>
      </c>
      <c r="Z48" t="s">
        <v>195</v>
      </c>
      <c r="AA48" s="12">
        <v>7.4656023613911257E-2</v>
      </c>
      <c r="AB48" s="12">
        <v>0.24514273902539971</v>
      </c>
      <c r="AD48">
        <v>189</v>
      </c>
      <c r="AE48" t="s">
        <v>193</v>
      </c>
      <c r="AF48" s="10">
        <v>9.371850045590753E-2</v>
      </c>
      <c r="AG48" s="10">
        <v>0.24021673790061879</v>
      </c>
      <c r="AK48" s="10">
        <v>9.371850045590753E-2</v>
      </c>
      <c r="AL48" s="10">
        <v>0.24021673790061879</v>
      </c>
    </row>
    <row r="49" spans="3:38" x14ac:dyDescent="0.2">
      <c r="C49" t="s">
        <v>196</v>
      </c>
      <c r="D49">
        <v>119.25700000000001</v>
      </c>
      <c r="E49">
        <v>8.3109999999999999</v>
      </c>
      <c r="F49">
        <v>1782182</v>
      </c>
      <c r="G49">
        <v>22</v>
      </c>
      <c r="J49" t="s">
        <v>196</v>
      </c>
      <c r="K49">
        <v>119.25700000000001</v>
      </c>
      <c r="L49">
        <v>8.3109999999999999</v>
      </c>
      <c r="M49">
        <v>217401</v>
      </c>
      <c r="N49">
        <v>2</v>
      </c>
      <c r="O49" s="10">
        <f t="shared" si="0"/>
        <v>0.12198585778556847</v>
      </c>
      <c r="P49" s="10">
        <f t="shared" si="2"/>
        <v>0.13862029293814601</v>
      </c>
      <c r="W49" s="10"/>
      <c r="X49" s="10"/>
      <c r="Z49" t="s">
        <v>196</v>
      </c>
      <c r="AA49" s="12">
        <v>0.13862029293814601</v>
      </c>
      <c r="AB49" s="10"/>
      <c r="AD49">
        <v>190</v>
      </c>
      <c r="AE49" t="s">
        <v>194</v>
      </c>
      <c r="AF49" s="10">
        <v>7.4656023613911257E-2</v>
      </c>
      <c r="AG49" s="10">
        <v>2.7063655137857117E-2</v>
      </c>
      <c r="AH49" t="s">
        <v>320</v>
      </c>
      <c r="AK49" s="10"/>
      <c r="AL49" s="10"/>
    </row>
    <row r="50" spans="3:38" x14ac:dyDescent="0.2">
      <c r="C50" t="s">
        <v>197</v>
      </c>
      <c r="D50">
        <v>119.32</v>
      </c>
      <c r="E50">
        <v>8.1649999999999991</v>
      </c>
      <c r="F50">
        <v>3872240</v>
      </c>
      <c r="G50">
        <v>49</v>
      </c>
      <c r="J50" t="s">
        <v>197</v>
      </c>
      <c r="K50">
        <v>119.32</v>
      </c>
      <c r="L50">
        <v>8.1649999999999991</v>
      </c>
      <c r="M50">
        <v>199840</v>
      </c>
      <c r="N50">
        <v>2</v>
      </c>
      <c r="O50" s="10">
        <f t="shared" si="0"/>
        <v>5.1608371381939133E-2</v>
      </c>
      <c r="P50" s="10">
        <f t="shared" si="2"/>
        <v>5.8645876570385384E-2</v>
      </c>
      <c r="R50" t="s">
        <v>197</v>
      </c>
      <c r="S50">
        <v>119.26300000000001</v>
      </c>
      <c r="T50">
        <v>8.1289999999999996</v>
      </c>
      <c r="U50">
        <v>633819</v>
      </c>
      <c r="V50">
        <v>7</v>
      </c>
      <c r="W50" s="10">
        <f t="shared" ref="W50:W106" si="6">U50/F50</f>
        <v>0.16368277792698799</v>
      </c>
      <c r="X50" s="10">
        <f t="shared" si="3"/>
        <v>0.18600315673521364</v>
      </c>
      <c r="Z50" t="s">
        <v>197</v>
      </c>
      <c r="AA50" s="12">
        <v>5.8645876570385384E-2</v>
      </c>
      <c r="AB50" s="11">
        <v>0.18600315673521364</v>
      </c>
      <c r="AD50">
        <v>191</v>
      </c>
      <c r="AE50" t="s">
        <v>195</v>
      </c>
      <c r="AF50" s="10">
        <v>7.4656023613911257E-2</v>
      </c>
      <c r="AG50" s="10">
        <v>0.24514273902539971</v>
      </c>
      <c r="AK50" s="10">
        <v>7.4656023613911257E-2</v>
      </c>
      <c r="AL50" s="10">
        <v>0.24514273902539971</v>
      </c>
    </row>
    <row r="51" spans="3:38" x14ac:dyDescent="0.2">
      <c r="C51" t="s">
        <v>198</v>
      </c>
      <c r="D51">
        <v>119.78700000000001</v>
      </c>
      <c r="E51">
        <v>8.1349999999999998</v>
      </c>
      <c r="F51">
        <v>2291834</v>
      </c>
      <c r="G51">
        <v>29</v>
      </c>
      <c r="J51" t="s">
        <v>198</v>
      </c>
      <c r="K51">
        <v>119.78700000000001</v>
      </c>
      <c r="L51">
        <v>8.1349999999999998</v>
      </c>
      <c r="M51">
        <v>24185</v>
      </c>
      <c r="N51">
        <v>0</v>
      </c>
      <c r="O51" s="10">
        <f t="shared" si="0"/>
        <v>1.0552684007655005E-2</v>
      </c>
      <c r="P51" s="10">
        <f t="shared" si="2"/>
        <v>1.1991686372335233E-2</v>
      </c>
      <c r="R51" t="s">
        <v>198</v>
      </c>
      <c r="S51">
        <v>120.14100000000001</v>
      </c>
      <c r="T51">
        <v>8.093</v>
      </c>
      <c r="U51">
        <v>458331</v>
      </c>
      <c r="V51">
        <v>5</v>
      </c>
      <c r="W51" s="10">
        <f t="shared" si="6"/>
        <v>0.19998437932241167</v>
      </c>
      <c r="X51" s="10">
        <f t="shared" si="3"/>
        <v>0.22725497650274054</v>
      </c>
      <c r="Z51" t="s">
        <v>198</v>
      </c>
      <c r="AA51" s="11">
        <v>1.1991686372335233E-2</v>
      </c>
      <c r="AB51" s="12">
        <v>0.22725497650274054</v>
      </c>
      <c r="AD51">
        <v>192</v>
      </c>
      <c r="AE51" t="s">
        <v>196</v>
      </c>
      <c r="AF51" s="10">
        <v>0.13862029293814601</v>
      </c>
      <c r="AG51" s="10"/>
      <c r="AK51" s="10">
        <v>0.13862029293814601</v>
      </c>
      <c r="AL51" s="10"/>
    </row>
    <row r="52" spans="3:38" x14ac:dyDescent="0.2">
      <c r="C52" t="s">
        <v>199</v>
      </c>
      <c r="D52">
        <v>123.78700000000001</v>
      </c>
      <c r="E52">
        <v>8.09</v>
      </c>
      <c r="F52">
        <v>2195393</v>
      </c>
      <c r="G52">
        <v>28</v>
      </c>
      <c r="J52" t="s">
        <v>199</v>
      </c>
      <c r="K52">
        <v>123.78700000000001</v>
      </c>
      <c r="L52">
        <v>8.09</v>
      </c>
      <c r="M52">
        <v>218753</v>
      </c>
      <c r="N52">
        <v>2</v>
      </c>
      <c r="O52" s="10">
        <f t="shared" si="0"/>
        <v>9.9641840891357497E-2</v>
      </c>
      <c r="P52" s="10">
        <f t="shared" si="2"/>
        <v>0.11322936464926989</v>
      </c>
      <c r="R52" t="s">
        <v>199</v>
      </c>
      <c r="S52">
        <v>123.732</v>
      </c>
      <c r="T52">
        <v>8.07</v>
      </c>
      <c r="U52">
        <v>435937</v>
      </c>
      <c r="V52">
        <v>5</v>
      </c>
      <c r="W52" s="10">
        <f t="shared" si="6"/>
        <v>0.19856900336295141</v>
      </c>
      <c r="X52" s="10">
        <f t="shared" si="3"/>
        <v>0.22564659473062662</v>
      </c>
      <c r="Z52" t="s">
        <v>199</v>
      </c>
      <c r="AA52" s="12">
        <v>0.11322936464926989</v>
      </c>
      <c r="AB52" s="12">
        <v>0.22564659473062662</v>
      </c>
      <c r="AD52">
        <v>193</v>
      </c>
      <c r="AE52" t="s">
        <v>197</v>
      </c>
      <c r="AF52" s="10">
        <v>5.8645876570385384E-2</v>
      </c>
      <c r="AG52" s="10">
        <v>0.18600315673521364</v>
      </c>
      <c r="AK52" s="10">
        <v>5.8645876570385384E-2</v>
      </c>
      <c r="AL52" s="10">
        <v>0.18600315673521364</v>
      </c>
    </row>
    <row r="53" spans="3:38" x14ac:dyDescent="0.2">
      <c r="C53" t="s">
        <v>200</v>
      </c>
      <c r="D53">
        <v>119</v>
      </c>
      <c r="E53">
        <v>8.1120000000000001</v>
      </c>
      <c r="F53">
        <v>2275225</v>
      </c>
      <c r="G53">
        <v>29</v>
      </c>
      <c r="J53" t="s">
        <v>200</v>
      </c>
      <c r="K53">
        <v>119</v>
      </c>
      <c r="L53">
        <v>8.1120000000000001</v>
      </c>
      <c r="M53">
        <v>30734</v>
      </c>
      <c r="N53">
        <v>0</v>
      </c>
      <c r="O53" s="10">
        <f t="shared" si="0"/>
        <v>1.35081145820743E-2</v>
      </c>
      <c r="P53" s="10">
        <f t="shared" si="2"/>
        <v>1.5350130206902615E-2</v>
      </c>
      <c r="R53" t="s">
        <v>200</v>
      </c>
      <c r="S53">
        <v>119.26300000000001</v>
      </c>
      <c r="T53">
        <v>8.1289999999999996</v>
      </c>
      <c r="U53">
        <v>633819</v>
      </c>
      <c r="V53">
        <v>7</v>
      </c>
      <c r="W53" s="10">
        <f t="shared" si="6"/>
        <v>0.27857420694656571</v>
      </c>
      <c r="X53" s="10">
        <f t="shared" si="3"/>
        <v>0.31656159880291562</v>
      </c>
      <c r="Z53" t="s">
        <v>200</v>
      </c>
      <c r="AA53" s="11">
        <v>1.5350130206902615E-2</v>
      </c>
      <c r="AB53" s="12">
        <v>0.31656159880291562</v>
      </c>
      <c r="AD53">
        <v>194</v>
      </c>
      <c r="AE53" t="s">
        <v>198</v>
      </c>
      <c r="AF53" s="10">
        <v>1.1991686372335233E-2</v>
      </c>
      <c r="AG53" s="10">
        <v>0.22725497650274054</v>
      </c>
      <c r="AK53" s="10">
        <v>1.1991686372335233E-2</v>
      </c>
      <c r="AL53" s="10">
        <v>0.22725497650274054</v>
      </c>
    </row>
    <row r="54" spans="3:38" x14ac:dyDescent="0.2">
      <c r="C54" t="s">
        <v>201</v>
      </c>
      <c r="D54">
        <v>109.389</v>
      </c>
      <c r="E54">
        <v>8.2729999999999997</v>
      </c>
      <c r="F54">
        <v>1875069</v>
      </c>
      <c r="G54">
        <v>24</v>
      </c>
      <c r="J54" t="s">
        <v>201</v>
      </c>
      <c r="K54">
        <v>109.389</v>
      </c>
      <c r="L54">
        <v>8.2729999999999997</v>
      </c>
      <c r="M54">
        <v>-5978</v>
      </c>
      <c r="N54">
        <v>0</v>
      </c>
      <c r="O54" s="10">
        <f t="shared" si="0"/>
        <v>-3.1881493427708529E-3</v>
      </c>
      <c r="P54" s="10">
        <f t="shared" si="2"/>
        <v>-3.6228969804214242E-3</v>
      </c>
      <c r="R54" t="s">
        <v>201</v>
      </c>
      <c r="S54">
        <v>109.389</v>
      </c>
      <c r="T54">
        <v>8.2729999999999997</v>
      </c>
      <c r="U54">
        <v>137542</v>
      </c>
      <c r="V54">
        <v>1</v>
      </c>
      <c r="W54" s="10">
        <f t="shared" si="6"/>
        <v>7.3353033941684284E-2</v>
      </c>
      <c r="X54" s="10">
        <f t="shared" si="3"/>
        <v>8.3355720388277599E-2</v>
      </c>
      <c r="Z54" t="s">
        <v>201</v>
      </c>
      <c r="AA54" s="11">
        <v>-3.6228969804214242E-3</v>
      </c>
      <c r="AB54" s="11">
        <v>8.3355720388277599E-2</v>
      </c>
      <c r="AD54">
        <v>195</v>
      </c>
      <c r="AE54" t="s">
        <v>199</v>
      </c>
      <c r="AF54" s="10">
        <v>0.11322936464926989</v>
      </c>
      <c r="AG54" s="10">
        <v>0.22564659473062662</v>
      </c>
      <c r="AK54" s="10">
        <v>0.11322936464926989</v>
      </c>
      <c r="AL54" s="10">
        <v>0.22564659473062662</v>
      </c>
    </row>
    <row r="55" spans="3:38" x14ac:dyDescent="0.2">
      <c r="C55" t="s">
        <v>202</v>
      </c>
      <c r="D55">
        <v>120.34699999999999</v>
      </c>
      <c r="E55">
        <v>8.5670000000000002</v>
      </c>
      <c r="F55">
        <v>6029044</v>
      </c>
      <c r="G55">
        <v>76</v>
      </c>
      <c r="J55" t="s">
        <v>202</v>
      </c>
      <c r="K55">
        <v>120.343</v>
      </c>
      <c r="L55">
        <v>8.5649999999999995</v>
      </c>
      <c r="M55">
        <v>3450502</v>
      </c>
      <c r="N55">
        <v>34</v>
      </c>
      <c r="O55" s="10">
        <f t="shared" si="0"/>
        <v>0.57231328880664989</v>
      </c>
      <c r="P55" s="10">
        <f t="shared" si="2"/>
        <v>0.65035601000755672</v>
      </c>
      <c r="R55" t="s">
        <v>202</v>
      </c>
      <c r="S55">
        <v>120.331</v>
      </c>
      <c r="T55">
        <v>8.5730000000000004</v>
      </c>
      <c r="U55">
        <v>3017186</v>
      </c>
      <c r="V55">
        <v>32</v>
      </c>
      <c r="W55" s="10">
        <f t="shared" si="6"/>
        <v>0.50044186109771305</v>
      </c>
      <c r="X55" s="10">
        <f t="shared" si="3"/>
        <v>0.56868393306558307</v>
      </c>
      <c r="Z55" t="s">
        <v>202</v>
      </c>
      <c r="AA55" s="10">
        <v>0.65035601000755672</v>
      </c>
      <c r="AB55" s="10">
        <v>0.56868393306558307</v>
      </c>
      <c r="AD55">
        <v>196</v>
      </c>
      <c r="AE55" t="s">
        <v>200</v>
      </c>
      <c r="AF55" s="10">
        <v>1.5350130206902615E-2</v>
      </c>
      <c r="AG55" s="10">
        <v>0.31656159880291562</v>
      </c>
      <c r="AK55" s="10">
        <v>1.5350130206902615E-2</v>
      </c>
      <c r="AL55" s="10">
        <v>0.31656159880291562</v>
      </c>
    </row>
    <row r="56" spans="3:38" x14ac:dyDescent="0.2">
      <c r="C56" t="s">
        <v>204</v>
      </c>
      <c r="D56">
        <v>120.45699999999999</v>
      </c>
      <c r="E56">
        <v>8.109</v>
      </c>
      <c r="F56">
        <v>2665469</v>
      </c>
      <c r="G56">
        <v>34</v>
      </c>
      <c r="J56" t="s">
        <v>204</v>
      </c>
      <c r="K56">
        <v>120.381</v>
      </c>
      <c r="L56">
        <v>8.1069999999999993</v>
      </c>
      <c r="M56">
        <v>1216659</v>
      </c>
      <c r="N56">
        <v>12</v>
      </c>
      <c r="O56" s="10">
        <f t="shared" si="0"/>
        <v>0.45645212906246518</v>
      </c>
      <c r="P56" s="10">
        <f t="shared" si="2"/>
        <v>0.51869560120734681</v>
      </c>
      <c r="R56" t="s">
        <v>204</v>
      </c>
      <c r="S56">
        <v>120.489</v>
      </c>
      <c r="T56">
        <v>8.2330000000000005</v>
      </c>
      <c r="U56">
        <v>4410273</v>
      </c>
      <c r="V56">
        <v>47</v>
      </c>
      <c r="W56" s="10">
        <f t="shared" si="6"/>
        <v>1.6545954952017825</v>
      </c>
      <c r="X56" s="10">
        <f t="shared" si="3"/>
        <v>1.8802221536383894</v>
      </c>
      <c r="Z56" t="s">
        <v>204</v>
      </c>
      <c r="AA56" s="10"/>
      <c r="AB56" s="10"/>
      <c r="AC56" t="s">
        <v>312</v>
      </c>
      <c r="AD56">
        <v>197</v>
      </c>
      <c r="AE56" t="s">
        <v>201</v>
      </c>
      <c r="AF56" s="10">
        <v>-3.6228969804214242E-3</v>
      </c>
      <c r="AG56" s="10">
        <v>8.3355720388277599E-2</v>
      </c>
      <c r="AK56" s="10">
        <v>-3.6228969804214242E-3</v>
      </c>
      <c r="AL56" s="10">
        <v>8.3355720388277599E-2</v>
      </c>
    </row>
    <row r="57" spans="3:38" x14ac:dyDescent="0.2">
      <c r="C57" t="s">
        <v>328</v>
      </c>
      <c r="D57">
        <v>129.13499999999999</v>
      </c>
      <c r="E57">
        <v>8.3379999999999992</v>
      </c>
      <c r="F57">
        <v>2567186</v>
      </c>
      <c r="G57">
        <v>32</v>
      </c>
      <c r="J57" t="s">
        <v>328</v>
      </c>
      <c r="K57">
        <v>129.13499999999999</v>
      </c>
      <c r="L57">
        <v>8.3379999999999992</v>
      </c>
      <c r="M57">
        <v>-114160</v>
      </c>
      <c r="N57">
        <v>1</v>
      </c>
      <c r="O57" s="10">
        <f t="shared" si="0"/>
        <v>-4.4468924339724505E-2</v>
      </c>
      <c r="P57" s="10">
        <f t="shared" si="2"/>
        <v>-5.0532868567868761E-2</v>
      </c>
      <c r="R57" t="s">
        <v>328</v>
      </c>
      <c r="S57">
        <v>129.30199999999999</v>
      </c>
      <c r="T57">
        <v>8.3680000000000003</v>
      </c>
      <c r="U57">
        <v>702104</v>
      </c>
      <c r="V57">
        <v>7</v>
      </c>
      <c r="W57" s="10">
        <f t="shared" si="6"/>
        <v>0.2734916753207598</v>
      </c>
      <c r="X57" s="10">
        <f t="shared" si="3"/>
        <v>0.31078599468268159</v>
      </c>
      <c r="Z57" t="s">
        <v>328</v>
      </c>
      <c r="AA57" s="11">
        <v>-5.0532868567868761E-2</v>
      </c>
      <c r="AB57" s="12">
        <v>0.31078599468268159</v>
      </c>
      <c r="AD57">
        <v>198</v>
      </c>
      <c r="AE57" t="s">
        <v>202</v>
      </c>
      <c r="AF57" s="10">
        <v>0.65035601000755672</v>
      </c>
      <c r="AG57" s="10">
        <v>0.56868393306558307</v>
      </c>
      <c r="AK57" s="10">
        <v>0.65035601000755672</v>
      </c>
      <c r="AL57" s="10">
        <v>0.56868393306558307</v>
      </c>
    </row>
    <row r="58" spans="3:38" x14ac:dyDescent="0.2">
      <c r="C58" t="s">
        <v>206</v>
      </c>
      <c r="D58">
        <v>119.49</v>
      </c>
      <c r="E58">
        <v>8.0229999999999997</v>
      </c>
      <c r="F58">
        <v>2512385</v>
      </c>
      <c r="G58">
        <v>32</v>
      </c>
      <c r="J58" t="s">
        <v>206</v>
      </c>
      <c r="K58">
        <v>119.49</v>
      </c>
      <c r="L58">
        <v>8.0229999999999997</v>
      </c>
      <c r="M58">
        <v>24132</v>
      </c>
      <c r="N58">
        <v>0</v>
      </c>
      <c r="O58" s="10">
        <f t="shared" si="0"/>
        <v>9.6052157611194143E-3</v>
      </c>
      <c r="P58" s="10">
        <f t="shared" si="2"/>
        <v>1.0915017910362972E-2</v>
      </c>
      <c r="R58" t="s">
        <v>206</v>
      </c>
      <c r="S58">
        <v>119.783</v>
      </c>
      <c r="T58">
        <v>8.0709999999999997</v>
      </c>
      <c r="U58">
        <v>884529</v>
      </c>
      <c r="V58">
        <v>9</v>
      </c>
      <c r="W58" s="10">
        <f t="shared" si="6"/>
        <v>0.35206745781398952</v>
      </c>
      <c r="X58" s="10">
        <f t="shared" si="3"/>
        <v>0.4000766566068063</v>
      </c>
      <c r="Z58" t="s">
        <v>206</v>
      </c>
      <c r="AA58" s="11">
        <v>1.0915017910362972E-2</v>
      </c>
      <c r="AB58" s="10">
        <v>0.4000766566068063</v>
      </c>
      <c r="AD58">
        <v>199</v>
      </c>
      <c r="AF58" s="10"/>
      <c r="AG58" s="10"/>
      <c r="AK58" s="10"/>
      <c r="AL58" s="10"/>
    </row>
    <row r="59" spans="3:38" x14ac:dyDescent="0.2">
      <c r="C59" t="s">
        <v>207</v>
      </c>
      <c r="D59">
        <v>120.38</v>
      </c>
      <c r="E59">
        <v>8.2759999999999998</v>
      </c>
      <c r="F59">
        <v>3186260</v>
      </c>
      <c r="G59">
        <v>40</v>
      </c>
      <c r="J59" t="s">
        <v>207</v>
      </c>
      <c r="K59">
        <v>120.38</v>
      </c>
      <c r="L59">
        <v>8.2759999999999998</v>
      </c>
      <c r="M59">
        <v>741114</v>
      </c>
      <c r="N59">
        <v>7</v>
      </c>
      <c r="O59" s="10">
        <f t="shared" si="0"/>
        <v>0.2325968376717531</v>
      </c>
      <c r="P59" s="10">
        <f t="shared" si="2"/>
        <v>0.2643145882633558</v>
      </c>
      <c r="R59" t="s">
        <v>207</v>
      </c>
      <c r="S59">
        <v>120.38</v>
      </c>
      <c r="T59">
        <v>8.2759999999999998</v>
      </c>
      <c r="U59">
        <v>1162270</v>
      </c>
      <c r="V59">
        <v>12</v>
      </c>
      <c r="W59" s="10">
        <f t="shared" si="6"/>
        <v>0.36477563036287058</v>
      </c>
      <c r="X59" s="10">
        <f t="shared" si="3"/>
        <v>0.41451776177598931</v>
      </c>
      <c r="Z59" t="s">
        <v>207</v>
      </c>
      <c r="AA59" s="10">
        <v>0.2643145882633558</v>
      </c>
      <c r="AB59" s="10">
        <v>0.41451776177598931</v>
      </c>
      <c r="AC59" t="s">
        <v>312</v>
      </c>
      <c r="AD59">
        <v>200</v>
      </c>
      <c r="AE59" t="s">
        <v>204</v>
      </c>
      <c r="AF59" s="10">
        <v>0.51869560120734681</v>
      </c>
      <c r="AG59" s="10">
        <v>1.8802221536383894</v>
      </c>
      <c r="AK59" s="10">
        <v>0.51869560120734681</v>
      </c>
      <c r="AL59" s="10">
        <v>1.8802221536383894</v>
      </c>
    </row>
    <row r="60" spans="3:38" x14ac:dyDescent="0.2">
      <c r="C60" t="s">
        <v>208</v>
      </c>
      <c r="D60">
        <v>114.04300000000001</v>
      </c>
      <c r="E60">
        <v>8.1300000000000008</v>
      </c>
      <c r="F60">
        <v>2682125</v>
      </c>
      <c r="G60">
        <v>34</v>
      </c>
      <c r="J60" t="s">
        <v>208</v>
      </c>
      <c r="K60">
        <v>114.20099999999999</v>
      </c>
      <c r="L60">
        <v>8.1419999999999995</v>
      </c>
      <c r="M60">
        <v>566442</v>
      </c>
      <c r="N60">
        <v>6</v>
      </c>
      <c r="O60" s="10">
        <f t="shared" si="0"/>
        <v>0.21119149927762501</v>
      </c>
      <c r="P60" s="10">
        <f t="shared" si="2"/>
        <v>0.23999034008821027</v>
      </c>
      <c r="R60" t="s">
        <v>208</v>
      </c>
      <c r="S60">
        <v>114.217</v>
      </c>
      <c r="T60">
        <v>8.1349999999999998</v>
      </c>
      <c r="U60">
        <v>1254360</v>
      </c>
      <c r="V60">
        <v>13</v>
      </c>
      <c r="W60" s="10">
        <f t="shared" si="6"/>
        <v>0.46767395255627536</v>
      </c>
      <c r="X60" s="10">
        <f t="shared" si="3"/>
        <v>0.5314476733594039</v>
      </c>
      <c r="Z60" t="s">
        <v>208</v>
      </c>
      <c r="AA60" s="10">
        <v>0.23999034008821027</v>
      </c>
      <c r="AB60" s="10">
        <v>0.5314476733594039</v>
      </c>
      <c r="AD60">
        <v>201</v>
      </c>
      <c r="AE60" t="s">
        <v>328</v>
      </c>
      <c r="AF60" s="10">
        <v>-5.0532868567868761E-2</v>
      </c>
      <c r="AG60" s="10">
        <v>0.31078599468268159</v>
      </c>
      <c r="AK60" s="10">
        <v>-5.0532868567868761E-2</v>
      </c>
      <c r="AL60" s="10">
        <v>0.31078599468268159</v>
      </c>
    </row>
    <row r="61" spans="3:38" x14ac:dyDescent="0.2">
      <c r="C61" t="s">
        <v>209</v>
      </c>
      <c r="D61">
        <v>115.73699999999999</v>
      </c>
      <c r="E61">
        <v>8.1519999999999992</v>
      </c>
      <c r="F61">
        <v>2575970</v>
      </c>
      <c r="G61">
        <v>32</v>
      </c>
      <c r="J61" t="s">
        <v>209</v>
      </c>
      <c r="K61">
        <v>115.976</v>
      </c>
      <c r="L61">
        <v>8.17</v>
      </c>
      <c r="M61">
        <v>563268</v>
      </c>
      <c r="N61">
        <v>5</v>
      </c>
      <c r="O61" s="10">
        <f t="shared" si="0"/>
        <v>0.21866248442334343</v>
      </c>
      <c r="P61" s="10">
        <f t="shared" si="2"/>
        <v>0.24848009593561757</v>
      </c>
      <c r="R61" t="s">
        <v>209</v>
      </c>
      <c r="S61">
        <v>115.958</v>
      </c>
      <c r="T61">
        <v>8.1609999999999996</v>
      </c>
      <c r="U61">
        <v>978852</v>
      </c>
      <c r="V61">
        <v>10</v>
      </c>
      <c r="W61" s="10">
        <f t="shared" si="6"/>
        <v>0.37999355582557248</v>
      </c>
      <c r="X61" s="10">
        <f t="shared" si="3"/>
        <v>0.43181085889269605</v>
      </c>
      <c r="Z61" t="s">
        <v>209</v>
      </c>
      <c r="AA61" s="10">
        <v>0.24848009593561757</v>
      </c>
      <c r="AB61" s="10">
        <v>0.43181085889269605</v>
      </c>
      <c r="AD61">
        <v>202</v>
      </c>
      <c r="AF61" s="10"/>
      <c r="AG61" s="10"/>
      <c r="AK61" s="10"/>
      <c r="AL61" s="10"/>
    </row>
    <row r="62" spans="3:38" x14ac:dyDescent="0.2">
      <c r="C62" t="s">
        <v>210</v>
      </c>
      <c r="D62">
        <v>122.27800000000001</v>
      </c>
      <c r="E62">
        <v>8.1969999999999992</v>
      </c>
      <c r="F62">
        <v>2199527</v>
      </c>
      <c r="G62">
        <v>28</v>
      </c>
      <c r="J62" t="s">
        <v>210</v>
      </c>
      <c r="K62">
        <v>122.304</v>
      </c>
      <c r="L62">
        <v>8.1950000000000003</v>
      </c>
      <c r="M62">
        <v>278284</v>
      </c>
      <c r="N62">
        <v>3</v>
      </c>
      <c r="O62" s="10">
        <f t="shared" si="0"/>
        <v>0.12651992905747464</v>
      </c>
      <c r="P62" s="10">
        <f t="shared" si="2"/>
        <v>0.14377264665622119</v>
      </c>
      <c r="R62" t="s">
        <v>210</v>
      </c>
      <c r="S62">
        <v>122.36799999999999</v>
      </c>
      <c r="T62">
        <v>8.1820000000000004</v>
      </c>
      <c r="U62">
        <v>383679</v>
      </c>
      <c r="V62">
        <v>4</v>
      </c>
      <c r="W62" s="10">
        <f t="shared" si="6"/>
        <v>0.1744370494201708</v>
      </c>
      <c r="X62" s="10">
        <f t="shared" si="3"/>
        <v>0.19822391979564866</v>
      </c>
      <c r="Z62" t="s">
        <v>210</v>
      </c>
      <c r="AA62" s="12">
        <v>0.14377264665622119</v>
      </c>
      <c r="AB62" s="12">
        <v>0.19822391979564866</v>
      </c>
      <c r="AD62">
        <v>203</v>
      </c>
      <c r="AE62" t="s">
        <v>206</v>
      </c>
      <c r="AF62" s="10">
        <v>1.0915017910362972E-2</v>
      </c>
      <c r="AG62" s="10">
        <v>0.4000766566068063</v>
      </c>
      <c r="AK62" s="10">
        <v>1.0915017910362972E-2</v>
      </c>
      <c r="AL62" s="10">
        <v>0.4000766566068063</v>
      </c>
    </row>
    <row r="63" spans="3:38" x14ac:dyDescent="0.2">
      <c r="C63" t="s">
        <v>211</v>
      </c>
      <c r="D63">
        <v>120.54</v>
      </c>
      <c r="E63">
        <v>8.141</v>
      </c>
      <c r="F63">
        <v>2942304</v>
      </c>
      <c r="G63">
        <v>37</v>
      </c>
      <c r="J63" t="s">
        <v>211</v>
      </c>
      <c r="K63">
        <v>120.794</v>
      </c>
      <c r="L63">
        <v>8.15</v>
      </c>
      <c r="M63">
        <v>716389</v>
      </c>
      <c r="N63">
        <v>7</v>
      </c>
      <c r="O63" s="10">
        <f t="shared" si="0"/>
        <v>0.24347891992125897</v>
      </c>
      <c r="P63" s="10">
        <f t="shared" si="2"/>
        <v>0.27668059081961249</v>
      </c>
      <c r="R63" t="s">
        <v>211</v>
      </c>
      <c r="S63">
        <v>120.89</v>
      </c>
      <c r="T63">
        <v>8.1639999999999997</v>
      </c>
      <c r="U63">
        <v>1130876</v>
      </c>
      <c r="V63">
        <v>12</v>
      </c>
      <c r="W63" s="10">
        <f t="shared" si="6"/>
        <v>0.38435049539408572</v>
      </c>
      <c r="X63" s="10">
        <f t="shared" si="3"/>
        <v>0.43676192658418839</v>
      </c>
      <c r="Z63" t="s">
        <v>211</v>
      </c>
      <c r="AA63" s="10">
        <v>0.27668059081961249</v>
      </c>
      <c r="AB63" s="10">
        <v>0.43676192658418839</v>
      </c>
      <c r="AD63">
        <v>204</v>
      </c>
      <c r="AE63" t="s">
        <v>207</v>
      </c>
      <c r="AF63" s="10">
        <v>0.2643145882633558</v>
      </c>
      <c r="AG63" s="10">
        <v>0.41451776177598931</v>
      </c>
      <c r="AH63" t="s">
        <v>337</v>
      </c>
      <c r="AK63" s="10"/>
      <c r="AL63" s="10"/>
    </row>
    <row r="64" spans="3:38" x14ac:dyDescent="0.2">
      <c r="C64" t="s">
        <v>212</v>
      </c>
      <c r="D64">
        <v>122.798</v>
      </c>
      <c r="E64">
        <v>8.077</v>
      </c>
      <c r="F64">
        <v>1727908</v>
      </c>
      <c r="G64">
        <v>22</v>
      </c>
      <c r="J64" t="s">
        <v>212</v>
      </c>
      <c r="K64">
        <v>122.798</v>
      </c>
      <c r="L64">
        <v>8.077</v>
      </c>
      <c r="M64">
        <v>-58378</v>
      </c>
      <c r="N64">
        <v>1</v>
      </c>
      <c r="O64" s="10">
        <f t="shared" si="0"/>
        <v>-3.3785363572597614E-2</v>
      </c>
      <c r="P64" s="10">
        <f t="shared" si="2"/>
        <v>-3.8392458605224562E-2</v>
      </c>
      <c r="R64" t="s">
        <v>212</v>
      </c>
      <c r="S64">
        <v>123.312</v>
      </c>
      <c r="T64">
        <v>8.1310000000000002</v>
      </c>
      <c r="U64">
        <v>903146</v>
      </c>
      <c r="V64">
        <v>10</v>
      </c>
      <c r="W64" s="10">
        <f t="shared" si="6"/>
        <v>0.52268176314942694</v>
      </c>
      <c r="X64" s="10">
        <f t="shared" si="3"/>
        <v>0.59395654903343975</v>
      </c>
      <c r="Z64" t="s">
        <v>212</v>
      </c>
      <c r="AA64" s="11">
        <v>-3.8392458605224562E-2</v>
      </c>
      <c r="AB64" s="10">
        <v>0.59395654903343975</v>
      </c>
      <c r="AD64">
        <v>205</v>
      </c>
      <c r="AE64" t="s">
        <v>208</v>
      </c>
      <c r="AF64" s="10">
        <v>0.23999034008821027</v>
      </c>
      <c r="AG64" s="10">
        <v>0.5314476733594039</v>
      </c>
      <c r="AK64" s="10">
        <v>0.23999034008821027</v>
      </c>
      <c r="AL64" s="10">
        <v>0.5314476733594039</v>
      </c>
    </row>
    <row r="65" spans="3:38" x14ac:dyDescent="0.2">
      <c r="C65" t="s">
        <v>213</v>
      </c>
      <c r="D65">
        <v>120.857</v>
      </c>
      <c r="E65">
        <v>8.2929999999999993</v>
      </c>
      <c r="F65">
        <v>8703626</v>
      </c>
      <c r="G65">
        <v>109</v>
      </c>
      <c r="J65" t="s">
        <v>213</v>
      </c>
      <c r="K65">
        <v>120.893</v>
      </c>
      <c r="L65">
        <v>8.3000000000000007</v>
      </c>
      <c r="M65">
        <v>1521992</v>
      </c>
      <c r="N65">
        <v>15</v>
      </c>
      <c r="O65" s="10">
        <f t="shared" si="0"/>
        <v>0.17486872712591281</v>
      </c>
      <c r="P65" s="10">
        <f t="shared" si="2"/>
        <v>0.19871446264308276</v>
      </c>
      <c r="R65" t="s">
        <v>213</v>
      </c>
      <c r="S65">
        <v>120.93600000000001</v>
      </c>
      <c r="T65">
        <v>8.2959999999999994</v>
      </c>
      <c r="U65">
        <v>2530858</v>
      </c>
      <c r="V65">
        <v>27</v>
      </c>
      <c r="W65" s="10">
        <f t="shared" si="6"/>
        <v>0.29078202579017065</v>
      </c>
      <c r="X65" s="10">
        <f t="shared" si="3"/>
        <v>0.33043412021610302</v>
      </c>
      <c r="Z65" t="s">
        <v>213</v>
      </c>
      <c r="AA65" s="10">
        <v>0.19871446264308276</v>
      </c>
      <c r="AB65" s="12">
        <v>0.33043412021610302</v>
      </c>
      <c r="AD65">
        <v>206</v>
      </c>
      <c r="AE65" t="s">
        <v>209</v>
      </c>
      <c r="AF65" s="10">
        <v>0.24848009593561757</v>
      </c>
      <c r="AG65" s="10">
        <v>0.43181085889269605</v>
      </c>
      <c r="AK65" s="10">
        <v>0.24848009593561757</v>
      </c>
      <c r="AL65" s="10">
        <v>0.43181085889269605</v>
      </c>
    </row>
    <row r="66" spans="3:38" x14ac:dyDescent="0.2">
      <c r="C66" t="s">
        <v>214</v>
      </c>
      <c r="D66">
        <v>121.47799999999999</v>
      </c>
      <c r="E66">
        <v>8.3149999999999995</v>
      </c>
      <c r="F66">
        <v>3902068</v>
      </c>
      <c r="G66">
        <v>49</v>
      </c>
      <c r="J66" t="s">
        <v>214</v>
      </c>
      <c r="K66">
        <v>121.59099999999999</v>
      </c>
      <c r="L66">
        <v>8.3539999999999992</v>
      </c>
      <c r="M66">
        <v>549904</v>
      </c>
      <c r="N66">
        <v>5</v>
      </c>
      <c r="O66" s="10">
        <f t="shared" si="0"/>
        <v>0.14092629856783634</v>
      </c>
      <c r="P66" s="10">
        <f t="shared" si="2"/>
        <v>0.16014352109981403</v>
      </c>
      <c r="R66" t="s">
        <v>214</v>
      </c>
      <c r="S66">
        <v>121.64700000000001</v>
      </c>
      <c r="T66">
        <v>8.3309999999999995</v>
      </c>
      <c r="U66">
        <v>1669691</v>
      </c>
      <c r="V66">
        <v>18</v>
      </c>
      <c r="W66" s="10">
        <f t="shared" si="6"/>
        <v>0.4278990012475436</v>
      </c>
      <c r="X66" s="10">
        <f t="shared" si="3"/>
        <v>0.48624886505402687</v>
      </c>
      <c r="Z66" t="s">
        <v>214</v>
      </c>
      <c r="AA66" s="10">
        <v>0.16014352109981403</v>
      </c>
      <c r="AB66" s="10">
        <v>0.48624886505402687</v>
      </c>
      <c r="AD66">
        <v>207</v>
      </c>
      <c r="AE66" t="s">
        <v>210</v>
      </c>
      <c r="AF66" s="10">
        <v>0.14377264665622119</v>
      </c>
      <c r="AG66" s="10">
        <v>0.19822391979564866</v>
      </c>
      <c r="AK66" s="10">
        <v>0.14377264665622119</v>
      </c>
      <c r="AL66" s="10">
        <v>0.19822391979564866</v>
      </c>
    </row>
    <row r="67" spans="3:38" x14ac:dyDescent="0.2">
      <c r="C67" t="s">
        <v>215</v>
      </c>
      <c r="D67">
        <v>120.88200000000001</v>
      </c>
      <c r="E67">
        <v>8.3290000000000006</v>
      </c>
      <c r="F67">
        <v>4856036</v>
      </c>
      <c r="G67">
        <v>61</v>
      </c>
      <c r="J67" t="s">
        <v>215</v>
      </c>
      <c r="K67">
        <v>121.045</v>
      </c>
      <c r="L67">
        <v>8.3469999999999995</v>
      </c>
      <c r="M67">
        <v>1278510</v>
      </c>
      <c r="N67">
        <v>12</v>
      </c>
      <c r="O67" s="10">
        <f t="shared" si="0"/>
        <v>0.26328264452734701</v>
      </c>
      <c r="P67" s="10">
        <f t="shared" si="2"/>
        <v>0.29918482332653074</v>
      </c>
      <c r="R67" t="s">
        <v>215</v>
      </c>
      <c r="S67">
        <v>121.096</v>
      </c>
      <c r="T67">
        <v>8.3469999999999995</v>
      </c>
      <c r="U67">
        <v>2995632</v>
      </c>
      <c r="V67">
        <v>32</v>
      </c>
      <c r="W67" s="10">
        <f t="shared" si="6"/>
        <v>0.61688834267291259</v>
      </c>
      <c r="X67" s="10">
        <f t="shared" si="3"/>
        <v>0.701009480310128</v>
      </c>
      <c r="Z67" t="s">
        <v>215</v>
      </c>
      <c r="AA67" s="10">
        <v>0.29918482332653074</v>
      </c>
      <c r="AB67" s="10">
        <v>0.701009480310128</v>
      </c>
      <c r="AD67">
        <v>208</v>
      </c>
      <c r="AE67" t="s">
        <v>211</v>
      </c>
      <c r="AF67" s="10">
        <v>0.27668059081961249</v>
      </c>
      <c r="AG67" s="10">
        <v>0.43676192658418839</v>
      </c>
      <c r="AK67" s="10">
        <v>0.27668059081961249</v>
      </c>
      <c r="AL67" s="10">
        <v>0.43676192658418839</v>
      </c>
    </row>
    <row r="68" spans="3:38" x14ac:dyDescent="0.2">
      <c r="C68" t="s">
        <v>216</v>
      </c>
      <c r="D68">
        <v>118.639</v>
      </c>
      <c r="E68">
        <v>8.4169999999999998</v>
      </c>
      <c r="F68">
        <v>4626233</v>
      </c>
      <c r="G68">
        <v>58</v>
      </c>
      <c r="J68" t="s">
        <v>216</v>
      </c>
      <c r="K68">
        <v>118.60299999999999</v>
      </c>
      <c r="L68">
        <v>8.4269999999999996</v>
      </c>
      <c r="M68">
        <v>1251342</v>
      </c>
      <c r="N68">
        <v>12</v>
      </c>
      <c r="O68" s="10">
        <f t="shared" ref="O68:O106" si="7">M68/F68</f>
        <v>0.27048832170796411</v>
      </c>
      <c r="P68" s="10">
        <f t="shared" si="2"/>
        <v>0.30737309284995923</v>
      </c>
      <c r="R68" t="s">
        <v>216</v>
      </c>
      <c r="S68">
        <v>118.60299999999999</v>
      </c>
      <c r="T68">
        <v>8.4269999999999996</v>
      </c>
      <c r="U68">
        <v>2793596</v>
      </c>
      <c r="V68">
        <v>30</v>
      </c>
      <c r="W68" s="10">
        <f t="shared" si="6"/>
        <v>0.60385977100591348</v>
      </c>
      <c r="X68" s="10">
        <f t="shared" si="3"/>
        <v>0.68620428523399268</v>
      </c>
      <c r="Z68" t="s">
        <v>216</v>
      </c>
      <c r="AA68" s="10">
        <v>0.30737309284995923</v>
      </c>
      <c r="AB68" s="10">
        <v>0.68620428523399268</v>
      </c>
      <c r="AD68">
        <v>209</v>
      </c>
      <c r="AE68" t="s">
        <v>212</v>
      </c>
      <c r="AF68" s="10">
        <v>-3.8392458605224562E-2</v>
      </c>
      <c r="AG68" s="10">
        <v>0.59395654903343975</v>
      </c>
      <c r="AK68" s="10">
        <v>-3.8392458605224562E-2</v>
      </c>
      <c r="AL68" s="10">
        <v>0.59395654903343975</v>
      </c>
    </row>
    <row r="69" spans="3:38" x14ac:dyDescent="0.2">
      <c r="C69" t="s">
        <v>217</v>
      </c>
      <c r="D69">
        <v>121.129</v>
      </c>
      <c r="E69">
        <v>8.4540000000000006</v>
      </c>
      <c r="F69">
        <v>3551340</v>
      </c>
      <c r="G69">
        <v>45</v>
      </c>
      <c r="J69" t="s">
        <v>217</v>
      </c>
      <c r="K69">
        <v>121.256</v>
      </c>
      <c r="L69">
        <v>8.4740000000000002</v>
      </c>
      <c r="M69">
        <v>1024879</v>
      </c>
      <c r="N69">
        <v>10</v>
      </c>
      <c r="O69" s="10">
        <f t="shared" si="7"/>
        <v>0.28858937753073488</v>
      </c>
      <c r="P69" s="10">
        <f t="shared" ref="P69:P106" si="8">O69*$P$1</f>
        <v>0.32794247446674424</v>
      </c>
      <c r="R69" t="s">
        <v>217</v>
      </c>
      <c r="S69">
        <v>121.253</v>
      </c>
      <c r="T69">
        <v>8.4740000000000002</v>
      </c>
      <c r="U69">
        <v>2151725</v>
      </c>
      <c r="V69">
        <v>23</v>
      </c>
      <c r="W69" s="10">
        <f t="shared" si="6"/>
        <v>0.60589101578559079</v>
      </c>
      <c r="X69" s="10">
        <f t="shared" si="3"/>
        <v>0.68851251793817136</v>
      </c>
      <c r="Z69" t="s">
        <v>217</v>
      </c>
      <c r="AA69" s="10">
        <v>0.32794247446674424</v>
      </c>
      <c r="AB69" s="10">
        <v>0.68851251793817136</v>
      </c>
      <c r="AD69">
        <v>210</v>
      </c>
      <c r="AE69" t="s">
        <v>213</v>
      </c>
      <c r="AF69" s="10">
        <v>0.19871446264308276</v>
      </c>
      <c r="AG69" s="10">
        <v>0.33043412021610302</v>
      </c>
      <c r="AK69" s="10">
        <v>0.19871446264308276</v>
      </c>
      <c r="AL69" s="10">
        <v>0.33043412021610302</v>
      </c>
    </row>
    <row r="70" spans="3:38" x14ac:dyDescent="0.2">
      <c r="C70" t="s">
        <v>218</v>
      </c>
      <c r="D70">
        <v>119.889</v>
      </c>
      <c r="E70">
        <v>8.3149999999999995</v>
      </c>
      <c r="F70">
        <v>4029060</v>
      </c>
      <c r="G70">
        <v>51</v>
      </c>
      <c r="J70" t="s">
        <v>218</v>
      </c>
      <c r="K70">
        <v>120.021</v>
      </c>
      <c r="L70">
        <v>8.3339999999999996</v>
      </c>
      <c r="M70">
        <v>1323104</v>
      </c>
      <c r="N70">
        <v>13</v>
      </c>
      <c r="O70" s="10">
        <f t="shared" si="7"/>
        <v>0.32839024487101209</v>
      </c>
      <c r="P70" s="10">
        <f t="shared" si="8"/>
        <v>0.37317073280796831</v>
      </c>
      <c r="R70" t="s">
        <v>218</v>
      </c>
      <c r="S70">
        <v>120.00700000000001</v>
      </c>
      <c r="T70">
        <v>8.3279999999999994</v>
      </c>
      <c r="U70">
        <v>2468973</v>
      </c>
      <c r="V70">
        <v>26</v>
      </c>
      <c r="W70" s="10">
        <f t="shared" si="6"/>
        <v>0.61279132105255318</v>
      </c>
      <c r="X70" s="10">
        <f t="shared" ref="X70:X106" si="9">W70*$P$1</f>
        <v>0.69635377392335596</v>
      </c>
      <c r="Z70" t="s">
        <v>218</v>
      </c>
      <c r="AA70" s="10">
        <v>0.37317073280796831</v>
      </c>
      <c r="AB70" s="10">
        <v>0.69635377392335596</v>
      </c>
      <c r="AD70">
        <v>211</v>
      </c>
      <c r="AE70" t="s">
        <v>214</v>
      </c>
      <c r="AF70" s="10">
        <v>0.16014352109981403</v>
      </c>
      <c r="AG70" s="10">
        <v>0.48624886505402687</v>
      </c>
      <c r="AK70" s="10">
        <v>0.16014352109981403</v>
      </c>
      <c r="AL70" s="10">
        <v>0.48624886505402687</v>
      </c>
    </row>
    <row r="71" spans="3:38" x14ac:dyDescent="0.2">
      <c r="C71" t="s">
        <v>219</v>
      </c>
      <c r="D71">
        <v>121.782</v>
      </c>
      <c r="E71">
        <v>8.391</v>
      </c>
      <c r="F71">
        <v>3938980</v>
      </c>
      <c r="G71">
        <v>50</v>
      </c>
      <c r="J71" t="s">
        <v>219</v>
      </c>
      <c r="K71">
        <v>121.782</v>
      </c>
      <c r="L71">
        <v>8.391</v>
      </c>
      <c r="M71">
        <v>470419</v>
      </c>
      <c r="N71">
        <v>5</v>
      </c>
      <c r="O71" s="10">
        <f t="shared" si="7"/>
        <v>0.11942660282611234</v>
      </c>
      <c r="P71" s="10">
        <f t="shared" si="8"/>
        <v>0.13571204866603676</v>
      </c>
      <c r="R71" t="s">
        <v>219</v>
      </c>
      <c r="S71">
        <v>121.986</v>
      </c>
      <c r="T71">
        <v>8.4</v>
      </c>
      <c r="U71">
        <v>2480607</v>
      </c>
      <c r="V71">
        <v>26</v>
      </c>
      <c r="W71" s="10">
        <f t="shared" si="6"/>
        <v>0.62975871926234706</v>
      </c>
      <c r="X71" s="10">
        <f t="shared" si="9"/>
        <v>0.71563490825266718</v>
      </c>
      <c r="Z71" t="s">
        <v>219</v>
      </c>
      <c r="AA71" s="12">
        <v>0.13571204866603676</v>
      </c>
      <c r="AB71" s="10">
        <v>0.71563490825266718</v>
      </c>
      <c r="AD71">
        <v>212</v>
      </c>
      <c r="AE71" t="s">
        <v>215</v>
      </c>
      <c r="AF71" s="10">
        <v>0.29918482332653074</v>
      </c>
      <c r="AG71" s="10">
        <v>0.701009480310128</v>
      </c>
      <c r="AH71" t="s">
        <v>346</v>
      </c>
      <c r="AK71" s="10"/>
      <c r="AL71" s="10"/>
    </row>
    <row r="72" spans="3:38" x14ac:dyDescent="0.2">
      <c r="C72" t="s">
        <v>220</v>
      </c>
      <c r="D72">
        <v>123.081</v>
      </c>
      <c r="E72">
        <v>8.4619999999999997</v>
      </c>
      <c r="F72">
        <v>4044252</v>
      </c>
      <c r="G72">
        <v>51</v>
      </c>
      <c r="J72" t="s">
        <v>220</v>
      </c>
      <c r="K72">
        <v>123.081</v>
      </c>
      <c r="L72">
        <v>8.4619999999999997</v>
      </c>
      <c r="M72">
        <v>640977</v>
      </c>
      <c r="N72">
        <v>6</v>
      </c>
      <c r="O72" s="10">
        <f t="shared" si="7"/>
        <v>0.15849086555437197</v>
      </c>
      <c r="P72" s="10">
        <f t="shared" si="8"/>
        <v>0.18010325631178634</v>
      </c>
      <c r="R72" t="s">
        <v>220</v>
      </c>
      <c r="S72">
        <v>123.31</v>
      </c>
      <c r="T72">
        <v>8.48</v>
      </c>
      <c r="U72">
        <v>2248548</v>
      </c>
      <c r="V72">
        <v>24</v>
      </c>
      <c r="W72" s="10">
        <f t="shared" si="6"/>
        <v>0.55598612549366355</v>
      </c>
      <c r="X72" s="10">
        <f t="shared" si="9"/>
        <v>0.63180241533370862</v>
      </c>
      <c r="Z72" t="s">
        <v>220</v>
      </c>
      <c r="AA72" s="10">
        <v>0.18010325631178634</v>
      </c>
      <c r="AB72" s="10">
        <v>0.63180241533370862</v>
      </c>
      <c r="AD72">
        <v>213</v>
      </c>
      <c r="AE72" t="s">
        <v>216</v>
      </c>
      <c r="AF72" s="10">
        <v>0.30737309284995923</v>
      </c>
      <c r="AG72" s="10">
        <v>0.68620428523399268</v>
      </c>
      <c r="AK72" s="10">
        <v>0.30737309284995923</v>
      </c>
      <c r="AL72" s="10">
        <v>0.68620428523399268</v>
      </c>
    </row>
    <row r="73" spans="3:38" x14ac:dyDescent="0.2">
      <c r="C73" t="s">
        <v>221</v>
      </c>
      <c r="D73">
        <v>120.093</v>
      </c>
      <c r="E73">
        <v>8.4339999999999993</v>
      </c>
      <c r="F73">
        <v>3640284</v>
      </c>
      <c r="G73">
        <v>46</v>
      </c>
      <c r="J73" t="s">
        <v>221</v>
      </c>
      <c r="K73">
        <v>120.164</v>
      </c>
      <c r="L73">
        <v>8.4529999999999994</v>
      </c>
      <c r="M73">
        <v>872121</v>
      </c>
      <c r="N73">
        <v>9</v>
      </c>
      <c r="O73" s="10">
        <f t="shared" si="7"/>
        <v>0.23957498920413903</v>
      </c>
      <c r="P73" s="10">
        <f t="shared" si="8"/>
        <v>0.27224430591379439</v>
      </c>
      <c r="R73" t="s">
        <v>221</v>
      </c>
      <c r="S73">
        <v>120.158</v>
      </c>
      <c r="T73">
        <v>8.4510000000000005</v>
      </c>
      <c r="U73">
        <v>2097665</v>
      </c>
      <c r="V73">
        <v>22</v>
      </c>
      <c r="W73" s="10">
        <f t="shared" si="6"/>
        <v>0.57623663428457783</v>
      </c>
      <c r="X73" s="10">
        <f t="shared" si="9"/>
        <v>0.65481435714156577</v>
      </c>
      <c r="Z73" t="s">
        <v>221</v>
      </c>
      <c r="AA73" s="10">
        <v>0.27224430591379439</v>
      </c>
      <c r="AB73" s="10">
        <v>0.65481435714156577</v>
      </c>
      <c r="AD73">
        <v>214</v>
      </c>
      <c r="AE73" t="s">
        <v>217</v>
      </c>
      <c r="AF73" s="10">
        <v>0.32794247446674424</v>
      </c>
      <c r="AG73" s="10">
        <v>0.68851251793817136</v>
      </c>
      <c r="AK73" s="10">
        <v>0.32794247446674424</v>
      </c>
      <c r="AL73" s="10">
        <v>0.68851251793817136</v>
      </c>
    </row>
    <row r="74" spans="3:38" x14ac:dyDescent="0.2">
      <c r="C74" t="s">
        <v>222</v>
      </c>
      <c r="D74">
        <v>123.423</v>
      </c>
      <c r="E74">
        <v>8.234</v>
      </c>
      <c r="F74">
        <v>8505349</v>
      </c>
      <c r="G74">
        <v>107</v>
      </c>
      <c r="J74" t="s">
        <v>222</v>
      </c>
      <c r="K74">
        <v>123.471</v>
      </c>
      <c r="L74">
        <v>8.2430000000000003</v>
      </c>
      <c r="M74">
        <v>3299183</v>
      </c>
      <c r="N74">
        <v>32</v>
      </c>
      <c r="O74" s="10">
        <f t="shared" si="7"/>
        <v>0.38789507638075754</v>
      </c>
      <c r="P74" s="10">
        <f t="shared" si="8"/>
        <v>0.44078985952358818</v>
      </c>
      <c r="R74" t="s">
        <v>222</v>
      </c>
      <c r="S74">
        <v>123.485</v>
      </c>
      <c r="T74">
        <v>8.2409999999999997</v>
      </c>
      <c r="U74">
        <v>6547958</v>
      </c>
      <c r="V74">
        <v>69</v>
      </c>
      <c r="W74" s="10">
        <f t="shared" si="6"/>
        <v>0.76986352940955161</v>
      </c>
      <c r="X74" s="10">
        <f t="shared" si="9"/>
        <v>0.87484491978358148</v>
      </c>
      <c r="Z74" t="s">
        <v>222</v>
      </c>
      <c r="AA74" s="10">
        <v>0.44078985952358818</v>
      </c>
      <c r="AB74" s="10">
        <v>0.87484491978358148</v>
      </c>
      <c r="AD74">
        <v>215</v>
      </c>
      <c r="AE74" t="s">
        <v>218</v>
      </c>
      <c r="AF74" s="10">
        <v>0.37317073280796831</v>
      </c>
      <c r="AG74" s="10">
        <v>0.69635377392335596</v>
      </c>
      <c r="AK74" s="10">
        <v>0.37317073280796831</v>
      </c>
      <c r="AL74" s="10">
        <v>0.69635377392335596</v>
      </c>
    </row>
    <row r="75" spans="3:38" x14ac:dyDescent="0.2">
      <c r="C75" t="s">
        <v>223</v>
      </c>
      <c r="D75">
        <v>120.42400000000001</v>
      </c>
      <c r="E75">
        <v>8.3930000000000007</v>
      </c>
      <c r="F75">
        <v>3666189</v>
      </c>
      <c r="G75">
        <v>46</v>
      </c>
      <c r="J75" t="s">
        <v>223</v>
      </c>
      <c r="K75">
        <v>120.622</v>
      </c>
      <c r="L75">
        <v>8.4030000000000005</v>
      </c>
      <c r="M75">
        <v>808726</v>
      </c>
      <c r="N75">
        <v>8</v>
      </c>
      <c r="O75" s="10">
        <f t="shared" si="7"/>
        <v>0.22059037327317277</v>
      </c>
      <c r="P75" s="10">
        <f t="shared" si="8"/>
        <v>0.25067087871951454</v>
      </c>
      <c r="R75" t="s">
        <v>223</v>
      </c>
      <c r="S75">
        <v>120.649</v>
      </c>
      <c r="T75">
        <v>8.3960000000000008</v>
      </c>
      <c r="U75">
        <v>2006768</v>
      </c>
      <c r="V75">
        <v>21</v>
      </c>
      <c r="W75" s="10">
        <f t="shared" si="6"/>
        <v>0.54737167123680752</v>
      </c>
      <c r="X75" s="10">
        <f t="shared" si="9"/>
        <v>0.62201326276909952</v>
      </c>
      <c r="Z75" t="s">
        <v>223</v>
      </c>
      <c r="AA75" s="10">
        <v>0.25067087871951454</v>
      </c>
      <c r="AB75" s="10">
        <v>0.62201326276909952</v>
      </c>
      <c r="AD75">
        <v>216</v>
      </c>
      <c r="AE75" t="s">
        <v>219</v>
      </c>
      <c r="AF75" s="10">
        <v>0.13571204866603676</v>
      </c>
      <c r="AG75" s="10">
        <v>0.71563490825266718</v>
      </c>
      <c r="AK75" s="10">
        <v>0.13571204866603676</v>
      </c>
      <c r="AL75" s="10">
        <v>0.71563490825266718</v>
      </c>
    </row>
    <row r="76" spans="3:38" x14ac:dyDescent="0.2">
      <c r="C76" t="s">
        <v>224</v>
      </c>
      <c r="D76">
        <v>112.44199999999999</v>
      </c>
      <c r="E76">
        <v>8.0229999999999997</v>
      </c>
      <c r="F76">
        <v>3086526</v>
      </c>
      <c r="G76">
        <v>39</v>
      </c>
      <c r="J76" t="s">
        <v>224</v>
      </c>
      <c r="K76">
        <v>112.352</v>
      </c>
      <c r="L76">
        <v>8.0310000000000006</v>
      </c>
      <c r="M76">
        <v>463353</v>
      </c>
      <c r="N76">
        <v>5</v>
      </c>
      <c r="O76" s="10">
        <f t="shared" si="7"/>
        <v>0.15012120422766567</v>
      </c>
      <c r="P76" s="10">
        <f t="shared" si="8"/>
        <v>0.17059227753143827</v>
      </c>
      <c r="R76" t="s">
        <v>224</v>
      </c>
      <c r="S76">
        <v>112.846</v>
      </c>
      <c r="T76">
        <v>8.0310000000000006</v>
      </c>
      <c r="U76">
        <v>1796062</v>
      </c>
      <c r="V76">
        <v>19</v>
      </c>
      <c r="W76" s="10">
        <f t="shared" si="6"/>
        <v>0.58190405653475785</v>
      </c>
      <c r="X76" s="10">
        <f t="shared" si="9"/>
        <v>0.66125460969858851</v>
      </c>
      <c r="Z76" t="s">
        <v>224</v>
      </c>
      <c r="AA76" s="10">
        <v>0.17059227753143827</v>
      </c>
      <c r="AB76" s="10">
        <v>0.66125460969858851</v>
      </c>
      <c r="AD76">
        <v>217</v>
      </c>
      <c r="AE76" t="s">
        <v>220</v>
      </c>
      <c r="AF76" s="10">
        <v>0.18010325631178634</v>
      </c>
      <c r="AG76" s="10">
        <v>0.63180241533370862</v>
      </c>
      <c r="AK76" s="10">
        <v>0.18010325631178634</v>
      </c>
      <c r="AL76" s="10">
        <v>0.63180241533370862</v>
      </c>
    </row>
    <row r="77" spans="3:38" x14ac:dyDescent="0.2">
      <c r="C77" t="s">
        <v>225</v>
      </c>
      <c r="D77">
        <v>110.723</v>
      </c>
      <c r="E77">
        <v>8.3559999999999999</v>
      </c>
      <c r="F77">
        <v>3267578</v>
      </c>
      <c r="G77">
        <v>41</v>
      </c>
      <c r="J77" t="s">
        <v>225</v>
      </c>
      <c r="K77">
        <v>110.768</v>
      </c>
      <c r="L77">
        <v>8.3689999999999998</v>
      </c>
      <c r="M77">
        <v>818472</v>
      </c>
      <c r="N77">
        <v>8</v>
      </c>
      <c r="O77" s="10">
        <f t="shared" si="7"/>
        <v>0.25048277347931708</v>
      </c>
      <c r="P77" s="10">
        <f t="shared" si="8"/>
        <v>0.28463951531740578</v>
      </c>
      <c r="R77" t="s">
        <v>225</v>
      </c>
      <c r="S77">
        <v>110.762</v>
      </c>
      <c r="T77">
        <v>8.3699999999999992</v>
      </c>
      <c r="U77">
        <v>1618430</v>
      </c>
      <c r="V77">
        <v>17</v>
      </c>
      <c r="W77" s="10">
        <f t="shared" si="6"/>
        <v>0.49529957662831614</v>
      </c>
      <c r="X77" s="10">
        <f t="shared" si="9"/>
        <v>0.56284042798672296</v>
      </c>
      <c r="Z77" t="s">
        <v>225</v>
      </c>
      <c r="AA77" s="10">
        <v>0.28463951531740578</v>
      </c>
      <c r="AB77" s="10">
        <v>0.56284042798672296</v>
      </c>
      <c r="AD77">
        <v>218</v>
      </c>
      <c r="AF77" s="10"/>
      <c r="AG77" s="10"/>
      <c r="AK77" s="10"/>
      <c r="AL77" s="10"/>
    </row>
    <row r="78" spans="3:38" x14ac:dyDescent="0.2">
      <c r="C78" t="s">
        <v>226</v>
      </c>
      <c r="D78">
        <v>121.447</v>
      </c>
      <c r="E78">
        <v>8.0109999999999992</v>
      </c>
      <c r="F78">
        <v>3872462</v>
      </c>
      <c r="G78">
        <v>49</v>
      </c>
      <c r="J78" t="s">
        <v>226</v>
      </c>
      <c r="K78">
        <v>121.53100000000001</v>
      </c>
      <c r="L78">
        <v>8.0190000000000001</v>
      </c>
      <c r="M78">
        <v>955038</v>
      </c>
      <c r="N78">
        <v>9</v>
      </c>
      <c r="O78" s="10">
        <f t="shared" si="7"/>
        <v>0.24662294943113708</v>
      </c>
      <c r="P78" s="10">
        <f t="shared" si="8"/>
        <v>0.28025335162629217</v>
      </c>
      <c r="R78" t="s">
        <v>226</v>
      </c>
      <c r="S78">
        <v>121.554</v>
      </c>
      <c r="T78">
        <v>8.0150000000000006</v>
      </c>
      <c r="U78">
        <v>1909404</v>
      </c>
      <c r="V78">
        <v>20</v>
      </c>
      <c r="W78" s="10">
        <f t="shared" si="6"/>
        <v>0.49307236584890957</v>
      </c>
      <c r="X78" s="10">
        <f t="shared" si="9"/>
        <v>0.56030950664648815</v>
      </c>
      <c r="Z78" t="s">
        <v>226</v>
      </c>
      <c r="AA78" s="10">
        <v>0.28025335162629217</v>
      </c>
      <c r="AB78" s="10">
        <v>0.56030950664648815</v>
      </c>
      <c r="AD78">
        <v>219</v>
      </c>
      <c r="AE78" t="s">
        <v>221</v>
      </c>
      <c r="AF78" s="10">
        <v>0.27224430591379439</v>
      </c>
      <c r="AG78" s="10">
        <v>0.65481435714156577</v>
      </c>
      <c r="AK78" s="10">
        <v>0.27224430591379439</v>
      </c>
      <c r="AL78" s="10">
        <v>0.65481435714156577</v>
      </c>
    </row>
    <row r="79" spans="3:38" x14ac:dyDescent="0.2">
      <c r="C79" t="s">
        <v>227</v>
      </c>
      <c r="D79">
        <v>119.899</v>
      </c>
      <c r="E79">
        <v>8.2579999999999991</v>
      </c>
      <c r="F79">
        <v>3762341</v>
      </c>
      <c r="G79">
        <v>47</v>
      </c>
      <c r="J79" t="s">
        <v>227</v>
      </c>
      <c r="K79">
        <v>120.01600000000001</v>
      </c>
      <c r="L79">
        <v>8.2469999999999999</v>
      </c>
      <c r="M79">
        <v>1004314</v>
      </c>
      <c r="N79">
        <v>10</v>
      </c>
      <c r="O79" s="10">
        <f t="shared" si="7"/>
        <v>0.26693858956431649</v>
      </c>
      <c r="P79" s="10">
        <f t="shared" si="8"/>
        <v>0.30333930632308692</v>
      </c>
      <c r="R79" t="s">
        <v>227</v>
      </c>
      <c r="S79">
        <v>120.03</v>
      </c>
      <c r="T79">
        <v>8.2390000000000008</v>
      </c>
      <c r="U79">
        <v>2030502</v>
      </c>
      <c r="V79">
        <v>22</v>
      </c>
      <c r="W79" s="10">
        <f t="shared" si="6"/>
        <v>0.53969111252807755</v>
      </c>
      <c r="X79" s="10">
        <f t="shared" si="9"/>
        <v>0.61328535514554272</v>
      </c>
      <c r="Z79" t="s">
        <v>227</v>
      </c>
      <c r="AA79" s="10">
        <v>0.30333930632308692</v>
      </c>
      <c r="AB79" s="10">
        <v>0.61328535514554272</v>
      </c>
      <c r="AD79">
        <v>220</v>
      </c>
      <c r="AE79" t="s">
        <v>222</v>
      </c>
      <c r="AF79" s="10">
        <v>0.44078985952358818</v>
      </c>
      <c r="AG79" s="10">
        <v>0.87484491978358148</v>
      </c>
      <c r="AH79" t="s">
        <v>355</v>
      </c>
      <c r="AK79" s="10"/>
      <c r="AL79" s="10"/>
    </row>
    <row r="80" spans="3:38" x14ac:dyDescent="0.2">
      <c r="C80" t="s">
        <v>228</v>
      </c>
      <c r="D80">
        <v>116.971</v>
      </c>
      <c r="E80">
        <v>8.1389999999999993</v>
      </c>
      <c r="F80">
        <v>2963681</v>
      </c>
      <c r="G80">
        <v>37</v>
      </c>
      <c r="J80" t="s">
        <v>228</v>
      </c>
      <c r="K80">
        <v>117.128</v>
      </c>
      <c r="L80">
        <v>8.1240000000000006</v>
      </c>
      <c r="M80">
        <v>727810</v>
      </c>
      <c r="N80">
        <v>7</v>
      </c>
      <c r="O80" s="10">
        <f t="shared" si="7"/>
        <v>0.24557636263821916</v>
      </c>
      <c r="P80" s="10">
        <f t="shared" si="8"/>
        <v>0.27906404845252181</v>
      </c>
      <c r="R80" t="s">
        <v>228</v>
      </c>
      <c r="S80">
        <v>117.11</v>
      </c>
      <c r="T80">
        <v>8.1129999999999995</v>
      </c>
      <c r="U80">
        <v>1386319</v>
      </c>
      <c r="V80">
        <v>15</v>
      </c>
      <c r="W80" s="10">
        <f t="shared" si="6"/>
        <v>0.46776930445618137</v>
      </c>
      <c r="X80" s="10">
        <f t="shared" si="9"/>
        <v>0.53155602779111522</v>
      </c>
      <c r="Z80" t="s">
        <v>228</v>
      </c>
      <c r="AA80" s="10">
        <v>0.27906404845252181</v>
      </c>
      <c r="AB80" s="10">
        <v>0.53155602779111522</v>
      </c>
      <c r="AD80">
        <v>221</v>
      </c>
      <c r="AE80" t="s">
        <v>223</v>
      </c>
      <c r="AF80" s="10">
        <v>0.25067087871951454</v>
      </c>
      <c r="AG80" s="10">
        <v>0.62201326276909952</v>
      </c>
      <c r="AK80" s="10">
        <v>0.25067087871951454</v>
      </c>
      <c r="AL80" s="10">
        <v>0.62201326276909952</v>
      </c>
    </row>
    <row r="81" spans="3:38" x14ac:dyDescent="0.2">
      <c r="C81" t="s">
        <v>229</v>
      </c>
      <c r="D81">
        <v>123.384</v>
      </c>
      <c r="E81">
        <v>8.3239999999999998</v>
      </c>
      <c r="F81">
        <v>4116045</v>
      </c>
      <c r="G81">
        <v>52</v>
      </c>
      <c r="J81" t="s">
        <v>229</v>
      </c>
      <c r="K81">
        <v>123.384</v>
      </c>
      <c r="L81">
        <v>8.3239999999999998</v>
      </c>
      <c r="M81">
        <v>1009038</v>
      </c>
      <c r="N81">
        <v>10</v>
      </c>
      <c r="O81" s="10">
        <f t="shared" si="7"/>
        <v>0.24514746558893308</v>
      </c>
      <c r="P81" s="10">
        <f t="shared" si="8"/>
        <v>0.27857666544196941</v>
      </c>
      <c r="R81" t="s">
        <v>229</v>
      </c>
      <c r="S81">
        <v>123.467</v>
      </c>
      <c r="T81">
        <v>8.3109999999999999</v>
      </c>
      <c r="U81">
        <v>2068642</v>
      </c>
      <c r="V81">
        <v>22</v>
      </c>
      <c r="W81" s="10">
        <f t="shared" si="6"/>
        <v>0.50258002524267831</v>
      </c>
      <c r="X81" s="10">
        <f t="shared" si="9"/>
        <v>0.57111366504849814</v>
      </c>
      <c r="Z81" t="s">
        <v>229</v>
      </c>
      <c r="AA81" s="10">
        <v>0.27857666544196941</v>
      </c>
      <c r="AB81" s="10">
        <v>0.57111366504849814</v>
      </c>
      <c r="AD81">
        <v>222</v>
      </c>
      <c r="AE81" t="s">
        <v>224</v>
      </c>
      <c r="AF81" s="10">
        <v>0.17059227753143827</v>
      </c>
      <c r="AG81" s="10">
        <v>0.66125460969858851</v>
      </c>
      <c r="AK81" s="10">
        <v>0.17059227753143827</v>
      </c>
      <c r="AL81" s="10">
        <v>0.66125460969858851</v>
      </c>
    </row>
    <row r="82" spans="3:38" x14ac:dyDescent="0.2">
      <c r="C82" t="s">
        <v>230</v>
      </c>
      <c r="D82">
        <v>122.105</v>
      </c>
      <c r="E82">
        <v>8.2110000000000003</v>
      </c>
      <c r="F82">
        <v>3194627</v>
      </c>
      <c r="G82">
        <v>40</v>
      </c>
      <c r="J82" t="s">
        <v>230</v>
      </c>
      <c r="K82">
        <v>122.428</v>
      </c>
      <c r="L82">
        <v>8.2420000000000009</v>
      </c>
      <c r="M82">
        <v>648518</v>
      </c>
      <c r="N82">
        <v>6</v>
      </c>
      <c r="O82" s="10">
        <f t="shared" si="7"/>
        <v>0.20300272927011509</v>
      </c>
      <c r="P82" s="10">
        <f t="shared" si="8"/>
        <v>0.2306849196251308</v>
      </c>
      <c r="R82" t="s">
        <v>230</v>
      </c>
      <c r="S82">
        <v>122.38200000000001</v>
      </c>
      <c r="T82">
        <v>8.2319999999999993</v>
      </c>
      <c r="U82">
        <v>1097074</v>
      </c>
      <c r="V82">
        <v>12</v>
      </c>
      <c r="W82" s="10">
        <f t="shared" si="6"/>
        <v>0.34341223560684864</v>
      </c>
      <c r="X82" s="10">
        <f t="shared" si="9"/>
        <v>0.39024117682596438</v>
      </c>
      <c r="Z82" t="s">
        <v>230</v>
      </c>
      <c r="AA82" s="10">
        <v>0.2306849196251308</v>
      </c>
      <c r="AB82" s="10">
        <v>0.39024117682596438</v>
      </c>
      <c r="AD82">
        <v>223</v>
      </c>
      <c r="AE82" t="s">
        <v>225</v>
      </c>
      <c r="AF82" s="10">
        <v>0.28463951531740578</v>
      </c>
      <c r="AG82" s="10">
        <v>0.56284042798672296</v>
      </c>
      <c r="AK82" s="10">
        <v>0.28463951531740578</v>
      </c>
      <c r="AL82" s="10">
        <v>0.56284042798672296</v>
      </c>
    </row>
    <row r="83" spans="3:38" x14ac:dyDescent="0.2">
      <c r="C83" t="s">
        <v>231</v>
      </c>
      <c r="D83">
        <v>125.444</v>
      </c>
      <c r="E83">
        <v>8.3330000000000002</v>
      </c>
      <c r="F83">
        <v>4241487</v>
      </c>
      <c r="G83">
        <v>53</v>
      </c>
      <c r="J83" t="s">
        <v>231</v>
      </c>
      <c r="K83">
        <v>125.614</v>
      </c>
      <c r="L83">
        <v>8.3490000000000002</v>
      </c>
      <c r="M83">
        <v>984726</v>
      </c>
      <c r="N83">
        <v>10</v>
      </c>
      <c r="O83" s="10">
        <f t="shared" si="7"/>
        <v>0.23216527599872402</v>
      </c>
      <c r="P83" s="10">
        <f t="shared" si="8"/>
        <v>0.26382417727127733</v>
      </c>
      <c r="R83" t="s">
        <v>231</v>
      </c>
      <c r="S83">
        <v>125.634</v>
      </c>
      <c r="T83">
        <v>8.3480000000000008</v>
      </c>
      <c r="U83">
        <v>2647542</v>
      </c>
      <c r="V83">
        <v>28</v>
      </c>
      <c r="W83" s="10">
        <f t="shared" si="6"/>
        <v>0.62420137088714411</v>
      </c>
      <c r="X83" s="10">
        <f t="shared" si="9"/>
        <v>0.70931973964448203</v>
      </c>
      <c r="Z83" t="s">
        <v>231</v>
      </c>
      <c r="AA83" s="10">
        <v>0.26382417727127733</v>
      </c>
      <c r="AB83" s="10">
        <v>0.70931973964448203</v>
      </c>
      <c r="AD83">
        <v>224</v>
      </c>
      <c r="AE83" t="s">
        <v>226</v>
      </c>
      <c r="AF83" s="10">
        <v>0.28025335162629217</v>
      </c>
      <c r="AG83" s="10">
        <v>0.56030950664648815</v>
      </c>
      <c r="AK83" s="10">
        <v>0.28025335162629217</v>
      </c>
      <c r="AL83" s="10">
        <v>0.56030950664648815</v>
      </c>
    </row>
    <row r="84" spans="3:38" x14ac:dyDescent="0.2">
      <c r="C84" t="s">
        <v>232</v>
      </c>
      <c r="D84">
        <v>123.32</v>
      </c>
      <c r="E84">
        <v>8.2240000000000002</v>
      </c>
      <c r="F84">
        <v>9278089</v>
      </c>
      <c r="G84">
        <v>117</v>
      </c>
      <c r="J84" t="s">
        <v>232</v>
      </c>
      <c r="K84">
        <v>123.32</v>
      </c>
      <c r="L84">
        <v>8.2240000000000002</v>
      </c>
      <c r="M84">
        <v>1246764</v>
      </c>
      <c r="N84">
        <v>12</v>
      </c>
      <c r="O84" s="10">
        <f t="shared" si="7"/>
        <v>0.13437724083052016</v>
      </c>
      <c r="P84" s="10">
        <f t="shared" si="8"/>
        <v>0.15270141003468202</v>
      </c>
      <c r="R84" t="s">
        <v>232</v>
      </c>
      <c r="S84">
        <v>123.32</v>
      </c>
      <c r="T84">
        <v>8.2240000000000002</v>
      </c>
      <c r="U84">
        <v>937430</v>
      </c>
      <c r="V84">
        <v>10</v>
      </c>
      <c r="W84" s="10">
        <f t="shared" si="6"/>
        <v>0.10103697000535347</v>
      </c>
      <c r="X84" s="10">
        <f t="shared" si="9"/>
        <v>0.11481473864244714</v>
      </c>
      <c r="Z84" t="s">
        <v>232</v>
      </c>
      <c r="AA84" s="12">
        <v>0.15270141003468202</v>
      </c>
      <c r="AB84" s="11">
        <v>0.11481473864244714</v>
      </c>
      <c r="AD84">
        <v>225</v>
      </c>
      <c r="AE84" t="s">
        <v>227</v>
      </c>
      <c r="AF84" s="10">
        <v>0.30333930632308692</v>
      </c>
      <c r="AG84" s="10">
        <v>0.61328535514554272</v>
      </c>
      <c r="AK84" s="10">
        <v>0.30333930632308692</v>
      </c>
      <c r="AL84" s="10">
        <v>0.61328535514554272</v>
      </c>
    </row>
    <row r="85" spans="3:38" x14ac:dyDescent="0.2">
      <c r="C85" t="s">
        <v>233</v>
      </c>
      <c r="D85">
        <v>120.88200000000001</v>
      </c>
      <c r="E85">
        <v>8.3290000000000006</v>
      </c>
      <c r="F85">
        <v>4856036</v>
      </c>
      <c r="G85">
        <v>61</v>
      </c>
      <c r="J85" t="s">
        <v>233</v>
      </c>
      <c r="K85">
        <v>121.07</v>
      </c>
      <c r="L85">
        <v>8.3490000000000002</v>
      </c>
      <c r="M85">
        <v>1326426</v>
      </c>
      <c r="N85">
        <v>13</v>
      </c>
      <c r="O85" s="10">
        <f t="shared" si="7"/>
        <v>0.27314995193610592</v>
      </c>
      <c r="P85" s="10">
        <f t="shared" si="8"/>
        <v>0.31039767265466583</v>
      </c>
      <c r="R85" t="s">
        <v>233</v>
      </c>
      <c r="S85">
        <v>121.096</v>
      </c>
      <c r="T85">
        <v>8.3469999999999995</v>
      </c>
      <c r="U85">
        <v>2995632</v>
      </c>
      <c r="V85">
        <v>32</v>
      </c>
      <c r="W85" s="10">
        <f t="shared" si="6"/>
        <v>0.61688834267291259</v>
      </c>
      <c r="X85" s="10">
        <f t="shared" si="9"/>
        <v>0.701009480310128</v>
      </c>
      <c r="Z85" t="s">
        <v>233</v>
      </c>
      <c r="AA85" s="10">
        <v>0.31039767265466583</v>
      </c>
      <c r="AB85" s="10">
        <v>0.701009480310128</v>
      </c>
      <c r="AD85">
        <v>226</v>
      </c>
      <c r="AE85" t="s">
        <v>228</v>
      </c>
      <c r="AF85" s="10">
        <v>0.27906404845252181</v>
      </c>
      <c r="AG85" s="10">
        <v>0.53155602779111522</v>
      </c>
      <c r="AK85" s="10">
        <v>0.27906404845252181</v>
      </c>
      <c r="AL85" s="10">
        <v>0.53155602779111522</v>
      </c>
    </row>
    <row r="86" spans="3:38" x14ac:dyDescent="0.2">
      <c r="C86" t="s">
        <v>234</v>
      </c>
      <c r="D86">
        <v>117.2</v>
      </c>
      <c r="E86">
        <v>8.4060000000000006</v>
      </c>
      <c r="F86">
        <v>3457748</v>
      </c>
      <c r="G86">
        <v>43</v>
      </c>
      <c r="J86" t="s">
        <v>234</v>
      </c>
      <c r="K86">
        <v>117.471</v>
      </c>
      <c r="L86">
        <v>8.4450000000000003</v>
      </c>
      <c r="M86">
        <v>995764</v>
      </c>
      <c r="N86">
        <v>10</v>
      </c>
      <c r="O86" s="10">
        <f t="shared" si="7"/>
        <v>0.28798050060328284</v>
      </c>
      <c r="P86" s="10">
        <f t="shared" si="8"/>
        <v>0.32725056886736692</v>
      </c>
      <c r="R86" t="s">
        <v>234</v>
      </c>
      <c r="S86">
        <v>117.51300000000001</v>
      </c>
      <c r="T86">
        <v>8.4489999999999998</v>
      </c>
      <c r="U86">
        <v>2580341</v>
      </c>
      <c r="V86">
        <v>27</v>
      </c>
      <c r="W86" s="10">
        <f t="shared" si="6"/>
        <v>0.7462490036867927</v>
      </c>
      <c r="X86" s="10">
        <f t="shared" si="9"/>
        <v>0.84801023146226451</v>
      </c>
      <c r="Z86" t="s">
        <v>234</v>
      </c>
      <c r="AA86" s="10">
        <v>0.32725056886736692</v>
      </c>
      <c r="AB86" s="10">
        <v>0.84801023146226451</v>
      </c>
      <c r="AD86">
        <v>227</v>
      </c>
      <c r="AE86" t="s">
        <v>229</v>
      </c>
      <c r="AF86" s="10">
        <v>0.27857666544196941</v>
      </c>
      <c r="AG86" s="10">
        <v>0.57111366504849814</v>
      </c>
      <c r="AK86" s="10">
        <v>0.27857666544196941</v>
      </c>
      <c r="AL86" s="10">
        <v>0.57111366504849814</v>
      </c>
    </row>
    <row r="87" spans="3:38" x14ac:dyDescent="0.2">
      <c r="C87" t="s">
        <v>235</v>
      </c>
      <c r="D87">
        <v>122.173</v>
      </c>
      <c r="E87">
        <v>8.4149999999999991</v>
      </c>
      <c r="F87">
        <v>5514442</v>
      </c>
      <c r="G87">
        <v>69</v>
      </c>
      <c r="J87" t="s">
        <v>235</v>
      </c>
      <c r="K87">
        <v>122.173</v>
      </c>
      <c r="L87">
        <v>8.4149999999999991</v>
      </c>
      <c r="M87">
        <v>1596214</v>
      </c>
      <c r="N87">
        <v>16</v>
      </c>
      <c r="O87" s="10">
        <f t="shared" si="7"/>
        <v>0.28946065621870715</v>
      </c>
      <c r="P87" s="10">
        <f t="shared" si="8"/>
        <v>0.3289325638848945</v>
      </c>
      <c r="R87" t="s">
        <v>235</v>
      </c>
      <c r="S87">
        <v>122.173</v>
      </c>
      <c r="T87">
        <v>8.4220000000000006</v>
      </c>
      <c r="U87">
        <v>3221844</v>
      </c>
      <c r="V87">
        <v>34</v>
      </c>
      <c r="W87" s="10">
        <f t="shared" si="6"/>
        <v>0.58425566902326653</v>
      </c>
      <c r="X87" s="10">
        <f t="shared" si="9"/>
        <v>0.66392689661734838</v>
      </c>
      <c r="Z87" t="s">
        <v>235</v>
      </c>
      <c r="AA87" s="10">
        <v>0.3289325638848945</v>
      </c>
      <c r="AB87" s="10">
        <v>0.66392689661734838</v>
      </c>
      <c r="AD87">
        <v>228</v>
      </c>
      <c r="AE87" t="s">
        <v>230</v>
      </c>
      <c r="AF87" s="10">
        <v>0.2306849196251308</v>
      </c>
      <c r="AG87" s="10">
        <v>0.39024117682596438</v>
      </c>
      <c r="AK87" s="10">
        <v>0.2306849196251308</v>
      </c>
      <c r="AL87" s="10">
        <v>0.39024117682596438</v>
      </c>
    </row>
    <row r="88" spans="3:38" x14ac:dyDescent="0.2">
      <c r="C88" t="s">
        <v>236</v>
      </c>
      <c r="D88">
        <v>120.517</v>
      </c>
      <c r="E88">
        <v>8.298</v>
      </c>
      <c r="F88">
        <v>6295884</v>
      </c>
      <c r="G88">
        <v>79</v>
      </c>
      <c r="J88" t="s">
        <v>236</v>
      </c>
      <c r="K88">
        <v>120.46299999999999</v>
      </c>
      <c r="L88">
        <v>8.3010000000000002</v>
      </c>
      <c r="M88">
        <v>1902415</v>
      </c>
      <c r="N88">
        <v>19</v>
      </c>
      <c r="O88" s="10">
        <f t="shared" si="7"/>
        <v>0.30216805138087044</v>
      </c>
      <c r="P88" s="10">
        <f t="shared" si="8"/>
        <v>0.34337278566008006</v>
      </c>
      <c r="R88" t="s">
        <v>236</v>
      </c>
      <c r="S88">
        <v>120.399</v>
      </c>
      <c r="T88">
        <v>8.2970000000000006</v>
      </c>
      <c r="U88">
        <v>3136296</v>
      </c>
      <c r="V88">
        <v>33</v>
      </c>
      <c r="W88" s="10">
        <f t="shared" si="6"/>
        <v>0.49815022004852694</v>
      </c>
      <c r="X88" s="10">
        <f t="shared" si="9"/>
        <v>0.56607979550968979</v>
      </c>
      <c r="Z88" t="s">
        <v>236</v>
      </c>
      <c r="AA88" s="10">
        <v>0.34337278566008006</v>
      </c>
      <c r="AB88" s="10">
        <v>0.56607979550968979</v>
      </c>
      <c r="AD88">
        <v>229</v>
      </c>
      <c r="AE88" t="s">
        <v>231</v>
      </c>
      <c r="AF88" s="10">
        <v>0.26382417727127733</v>
      </c>
      <c r="AG88" s="10">
        <v>0.70931973964448203</v>
      </c>
      <c r="AK88" s="10">
        <v>0.26382417727127733</v>
      </c>
      <c r="AL88" s="10">
        <v>0.70931973964448203</v>
      </c>
    </row>
    <row r="89" spans="3:38" x14ac:dyDescent="0.2">
      <c r="C89" t="s">
        <v>237</v>
      </c>
      <c r="D89">
        <v>114.023</v>
      </c>
      <c r="E89">
        <v>8.1869999999999994</v>
      </c>
      <c r="F89">
        <v>4669144</v>
      </c>
      <c r="G89">
        <v>59</v>
      </c>
      <c r="J89" t="s">
        <v>237</v>
      </c>
      <c r="K89">
        <v>114.07299999999999</v>
      </c>
      <c r="L89">
        <v>8.1809999999999992</v>
      </c>
      <c r="M89">
        <v>1678430</v>
      </c>
      <c r="N89">
        <v>16</v>
      </c>
      <c r="O89" s="10">
        <f t="shared" si="7"/>
        <v>0.35947274275541724</v>
      </c>
      <c r="P89" s="10">
        <f t="shared" si="8"/>
        <v>0.40849175313115599</v>
      </c>
      <c r="R89" t="s">
        <v>237</v>
      </c>
      <c r="S89">
        <v>114.121</v>
      </c>
      <c r="T89">
        <v>8.17</v>
      </c>
      <c r="U89">
        <v>3407684</v>
      </c>
      <c r="V89">
        <v>36</v>
      </c>
      <c r="W89" s="10">
        <f t="shared" si="6"/>
        <v>0.72983056423190207</v>
      </c>
      <c r="X89" s="10">
        <f t="shared" si="9"/>
        <v>0.82935291389988874</v>
      </c>
      <c r="Z89" t="s">
        <v>237</v>
      </c>
      <c r="AA89" s="10">
        <v>0.40849175313115599</v>
      </c>
      <c r="AB89" s="10">
        <v>0.82935291389988874</v>
      </c>
      <c r="AD89">
        <v>230</v>
      </c>
      <c r="AE89" t="s">
        <v>232</v>
      </c>
      <c r="AF89" s="10">
        <v>0.15270141003468202</v>
      </c>
      <c r="AG89" s="10">
        <v>0.11481473864244714</v>
      </c>
      <c r="AH89" t="s">
        <v>367</v>
      </c>
      <c r="AK89" s="10"/>
      <c r="AL89" s="10"/>
    </row>
    <row r="90" spans="3:38" x14ac:dyDescent="0.2">
      <c r="C90" t="s">
        <v>238</v>
      </c>
      <c r="D90">
        <v>118.355</v>
      </c>
      <c r="E90">
        <v>8.4220000000000006</v>
      </c>
      <c r="F90">
        <v>5088911</v>
      </c>
      <c r="G90">
        <v>64</v>
      </c>
      <c r="J90" t="s">
        <v>238</v>
      </c>
      <c r="K90">
        <v>118.413</v>
      </c>
      <c r="L90">
        <v>8.4280000000000008</v>
      </c>
      <c r="M90">
        <v>1812925</v>
      </c>
      <c r="N90">
        <v>18</v>
      </c>
      <c r="O90" s="10">
        <f t="shared" si="7"/>
        <v>0.35625008965572397</v>
      </c>
      <c r="P90" s="10">
        <f t="shared" si="8"/>
        <v>0.40482964733604998</v>
      </c>
      <c r="R90" t="s">
        <v>238</v>
      </c>
      <c r="S90">
        <v>118.452</v>
      </c>
      <c r="T90">
        <v>8.4280000000000008</v>
      </c>
      <c r="U90">
        <v>3886061</v>
      </c>
      <c r="V90">
        <v>41</v>
      </c>
      <c r="W90" s="10">
        <f t="shared" si="6"/>
        <v>0.76363312307878839</v>
      </c>
      <c r="X90" s="10">
        <f t="shared" si="9"/>
        <v>0.86776491258953237</v>
      </c>
      <c r="Z90" t="s">
        <v>238</v>
      </c>
      <c r="AA90" s="10">
        <v>0.40482964733604998</v>
      </c>
      <c r="AB90" s="10">
        <v>0.86776491258953237</v>
      </c>
      <c r="AD90">
        <v>231</v>
      </c>
      <c r="AF90" s="10"/>
      <c r="AG90" s="10"/>
      <c r="AK90" s="10"/>
      <c r="AL90" s="10"/>
    </row>
    <row r="91" spans="3:38" x14ac:dyDescent="0.2">
      <c r="C91" t="s">
        <v>239</v>
      </c>
      <c r="D91">
        <v>122.712</v>
      </c>
      <c r="E91">
        <v>8.4510000000000005</v>
      </c>
      <c r="F91">
        <v>6344250</v>
      </c>
      <c r="G91">
        <v>80</v>
      </c>
      <c r="J91" t="s">
        <v>239</v>
      </c>
      <c r="K91">
        <v>122.712</v>
      </c>
      <c r="L91">
        <v>8.4510000000000005</v>
      </c>
      <c r="M91">
        <v>2942988</v>
      </c>
      <c r="N91">
        <v>29</v>
      </c>
      <c r="O91" s="10">
        <f t="shared" si="7"/>
        <v>0.46388272845490008</v>
      </c>
      <c r="P91" s="10">
        <f t="shared" si="8"/>
        <v>0.5271394641532956</v>
      </c>
      <c r="R91" t="s">
        <v>239</v>
      </c>
      <c r="S91">
        <v>122.798</v>
      </c>
      <c r="T91">
        <v>8.4600000000000009</v>
      </c>
      <c r="U91">
        <v>6328524</v>
      </c>
      <c r="V91">
        <v>67</v>
      </c>
      <c r="W91" s="10">
        <f t="shared" si="6"/>
        <v>0.99752122000236432</v>
      </c>
      <c r="X91" s="10">
        <f t="shared" si="9"/>
        <v>1.1335468409117777</v>
      </c>
      <c r="Z91" t="s">
        <v>239</v>
      </c>
      <c r="AA91" s="10">
        <v>0.5271394641532956</v>
      </c>
      <c r="AB91" s="10">
        <v>1.1335468409117777</v>
      </c>
      <c r="AD91">
        <v>232</v>
      </c>
      <c r="AE91" t="s">
        <v>233</v>
      </c>
      <c r="AF91" s="10">
        <v>0.31039767265466583</v>
      </c>
      <c r="AG91" s="10">
        <v>0.701009480310128</v>
      </c>
      <c r="AH91" t="s">
        <v>370</v>
      </c>
      <c r="AK91" s="10"/>
      <c r="AL91" s="10"/>
    </row>
    <row r="92" spans="3:38" x14ac:dyDescent="0.2">
      <c r="C92" t="s">
        <v>240</v>
      </c>
      <c r="D92">
        <v>120.34</v>
      </c>
      <c r="E92">
        <v>8.2270000000000003</v>
      </c>
      <c r="F92">
        <v>6879670</v>
      </c>
      <c r="G92">
        <v>87</v>
      </c>
      <c r="J92" t="s">
        <v>240</v>
      </c>
      <c r="K92">
        <v>120.429</v>
      </c>
      <c r="L92">
        <v>8.2319999999999993</v>
      </c>
      <c r="M92">
        <v>2350489</v>
      </c>
      <c r="N92">
        <v>23</v>
      </c>
      <c r="O92" s="10">
        <f t="shared" si="7"/>
        <v>0.34165723065205161</v>
      </c>
      <c r="P92" s="10">
        <f t="shared" si="8"/>
        <v>0.38824685301369505</v>
      </c>
      <c r="R92" t="s">
        <v>240</v>
      </c>
      <c r="S92">
        <v>120.529</v>
      </c>
      <c r="T92">
        <v>8.2420000000000009</v>
      </c>
      <c r="U92">
        <v>4647156</v>
      </c>
      <c r="V92">
        <v>49</v>
      </c>
      <c r="W92" s="10">
        <f t="shared" si="6"/>
        <v>0.67549112094039399</v>
      </c>
      <c r="X92" s="10">
        <f t="shared" si="9"/>
        <v>0.76760354652317508</v>
      </c>
      <c r="Z92" t="s">
        <v>240</v>
      </c>
      <c r="AA92" s="10">
        <v>0.38824685301369505</v>
      </c>
      <c r="AB92" s="10">
        <v>0.76760354652317508</v>
      </c>
      <c r="AD92">
        <v>233</v>
      </c>
      <c r="AE92" t="s">
        <v>234</v>
      </c>
      <c r="AF92" s="10">
        <v>0.32725056886736692</v>
      </c>
      <c r="AG92" s="10">
        <v>0.84801023146226451</v>
      </c>
      <c r="AK92" s="10">
        <v>0.32725056886736692</v>
      </c>
      <c r="AL92" s="10">
        <v>0.84801023146226451</v>
      </c>
    </row>
    <row r="93" spans="3:38" x14ac:dyDescent="0.2">
      <c r="C93" t="s">
        <v>241</v>
      </c>
      <c r="D93">
        <v>120.34</v>
      </c>
      <c r="E93">
        <v>8.2270000000000003</v>
      </c>
      <c r="F93">
        <v>6879670</v>
      </c>
      <c r="G93">
        <v>87</v>
      </c>
      <c r="J93" t="s">
        <v>241</v>
      </c>
      <c r="K93">
        <v>120.429</v>
      </c>
      <c r="L93">
        <v>8.2319999999999993</v>
      </c>
      <c r="M93">
        <v>2350489</v>
      </c>
      <c r="N93">
        <v>23</v>
      </c>
      <c r="O93" s="10">
        <f t="shared" si="7"/>
        <v>0.34165723065205161</v>
      </c>
      <c r="P93" s="10">
        <f t="shared" si="8"/>
        <v>0.38824685301369505</v>
      </c>
      <c r="R93" t="s">
        <v>241</v>
      </c>
      <c r="S93">
        <v>120.529</v>
      </c>
      <c r="T93">
        <v>8.2420000000000009</v>
      </c>
      <c r="U93">
        <v>4647156</v>
      </c>
      <c r="V93">
        <v>49</v>
      </c>
      <c r="W93" s="10">
        <f t="shared" si="6"/>
        <v>0.67549112094039399</v>
      </c>
      <c r="X93" s="10">
        <f t="shared" si="9"/>
        <v>0.76760354652317508</v>
      </c>
      <c r="Z93" t="s">
        <v>241</v>
      </c>
      <c r="AA93" s="10">
        <v>0.38824685301369505</v>
      </c>
      <c r="AB93" s="10">
        <v>0.76760354652317508</v>
      </c>
      <c r="AD93">
        <v>234</v>
      </c>
      <c r="AE93" t="s">
        <v>235</v>
      </c>
      <c r="AF93" s="10">
        <v>0.3289325638848945</v>
      </c>
      <c r="AG93" s="10">
        <v>0.66392689661734838</v>
      </c>
      <c r="AK93" s="10">
        <v>0.3289325638848945</v>
      </c>
      <c r="AL93" s="10">
        <v>0.66392689661734838</v>
      </c>
    </row>
    <row r="94" spans="3:38" x14ac:dyDescent="0.2">
      <c r="C94" t="s">
        <v>242</v>
      </c>
      <c r="D94">
        <v>119.851</v>
      </c>
      <c r="E94">
        <v>8.0920000000000005</v>
      </c>
      <c r="F94">
        <v>3838646</v>
      </c>
      <c r="G94">
        <v>48</v>
      </c>
      <c r="J94" t="s">
        <v>242</v>
      </c>
      <c r="K94">
        <v>119.797</v>
      </c>
      <c r="L94">
        <v>8.0809999999999995</v>
      </c>
      <c r="M94">
        <v>732241</v>
      </c>
      <c r="N94">
        <v>7</v>
      </c>
      <c r="O94" s="10">
        <f t="shared" si="7"/>
        <v>0.19075502143203618</v>
      </c>
      <c r="P94" s="10">
        <f t="shared" si="8"/>
        <v>0.21676706980913205</v>
      </c>
      <c r="R94" t="s">
        <v>242</v>
      </c>
      <c r="S94">
        <v>120.511</v>
      </c>
      <c r="T94">
        <v>8.1080000000000005</v>
      </c>
      <c r="U94">
        <v>3574958</v>
      </c>
      <c r="V94">
        <v>38</v>
      </c>
      <c r="W94" s="10">
        <f t="shared" si="6"/>
        <v>0.93130702857205383</v>
      </c>
      <c r="X94" s="10">
        <f t="shared" si="9"/>
        <v>1.0583034415591521</v>
      </c>
      <c r="Z94" t="s">
        <v>242</v>
      </c>
      <c r="AA94" s="10">
        <v>0.21676706980913205</v>
      </c>
      <c r="AB94" s="10">
        <v>1.0583034415591521</v>
      </c>
      <c r="AD94">
        <v>235</v>
      </c>
      <c r="AE94" t="s">
        <v>236</v>
      </c>
      <c r="AF94" s="10">
        <v>0.34337278566008006</v>
      </c>
      <c r="AG94" s="10">
        <v>0.56607979550968979</v>
      </c>
      <c r="AH94" t="s">
        <v>374</v>
      </c>
      <c r="AK94" s="10"/>
      <c r="AL94" s="10"/>
    </row>
    <row r="95" spans="3:38" x14ac:dyDescent="0.2">
      <c r="C95" t="s">
        <v>243</v>
      </c>
      <c r="D95">
        <v>121.792</v>
      </c>
      <c r="E95">
        <v>8.1669999999999998</v>
      </c>
      <c r="F95">
        <v>2704085</v>
      </c>
      <c r="G95">
        <v>34</v>
      </c>
      <c r="J95" t="s">
        <v>243</v>
      </c>
      <c r="K95">
        <v>121.843</v>
      </c>
      <c r="L95">
        <v>8.1820000000000004</v>
      </c>
      <c r="M95">
        <v>356056</v>
      </c>
      <c r="N95">
        <v>3</v>
      </c>
      <c r="O95" s="10">
        <f t="shared" si="7"/>
        <v>0.13167337565202278</v>
      </c>
      <c r="P95" s="10">
        <f t="shared" si="8"/>
        <v>0.14962883596820772</v>
      </c>
      <c r="R95" t="s">
        <v>243</v>
      </c>
      <c r="S95">
        <v>122.97799999999999</v>
      </c>
      <c r="T95">
        <v>8.1289999999999996</v>
      </c>
      <c r="U95">
        <v>2759725</v>
      </c>
      <c r="V95">
        <v>29</v>
      </c>
      <c r="W95" s="10">
        <f t="shared" si="6"/>
        <v>1.0205762762635051</v>
      </c>
      <c r="X95" s="10">
        <f t="shared" si="9"/>
        <v>1.159745768481256</v>
      </c>
      <c r="Z95" t="s">
        <v>243</v>
      </c>
      <c r="AA95" s="12">
        <v>0.14962883596820772</v>
      </c>
      <c r="AB95" s="10"/>
      <c r="AC95" t="s">
        <v>459</v>
      </c>
      <c r="AD95">
        <v>236</v>
      </c>
      <c r="AE95" t="s">
        <v>237</v>
      </c>
      <c r="AF95" s="10">
        <v>0.40849175313115599</v>
      </c>
      <c r="AG95" s="10">
        <v>0.82935291389988874</v>
      </c>
      <c r="AK95" s="10">
        <v>0.40849175313115599</v>
      </c>
      <c r="AL95" s="10">
        <v>0.82935291389988874</v>
      </c>
    </row>
    <row r="96" spans="3:38" x14ac:dyDescent="0.2">
      <c r="C96" t="s">
        <v>244</v>
      </c>
      <c r="D96">
        <v>122.955</v>
      </c>
      <c r="E96">
        <v>8.3970000000000002</v>
      </c>
      <c r="F96">
        <v>8482497</v>
      </c>
      <c r="G96">
        <v>107</v>
      </c>
      <c r="J96" t="s">
        <v>244</v>
      </c>
      <c r="K96">
        <v>122.983</v>
      </c>
      <c r="L96">
        <v>8.39</v>
      </c>
      <c r="M96">
        <v>4107662</v>
      </c>
      <c r="N96">
        <v>40</v>
      </c>
      <c r="O96" s="10">
        <f t="shared" si="7"/>
        <v>0.48425151226107122</v>
      </c>
      <c r="P96" s="10">
        <f t="shared" si="8"/>
        <v>0.55028580938758098</v>
      </c>
      <c r="R96" t="s">
        <v>244</v>
      </c>
      <c r="S96">
        <v>122.965</v>
      </c>
      <c r="T96">
        <v>8.3719999999999999</v>
      </c>
      <c r="U96">
        <v>3344531</v>
      </c>
      <c r="V96">
        <v>35</v>
      </c>
      <c r="W96" s="10">
        <f t="shared" si="6"/>
        <v>0.39428614003635959</v>
      </c>
      <c r="X96" s="10">
        <f t="shared" si="9"/>
        <v>0.44805243185949956</v>
      </c>
      <c r="Z96" t="s">
        <v>244</v>
      </c>
      <c r="AA96" s="10">
        <v>0.55028580938758098</v>
      </c>
      <c r="AB96" s="10">
        <v>0.44805243185949956</v>
      </c>
      <c r="AD96">
        <v>237</v>
      </c>
      <c r="AE96" t="s">
        <v>238</v>
      </c>
      <c r="AF96" s="10">
        <v>0.40482964733604998</v>
      </c>
      <c r="AG96" s="10">
        <v>0.86776491258953237</v>
      </c>
      <c r="AK96" s="10">
        <v>0.40482964733604998</v>
      </c>
      <c r="AL96" s="10">
        <v>0.86776491258953237</v>
      </c>
    </row>
    <row r="97" spans="3:38" x14ac:dyDescent="0.2">
      <c r="C97" t="s">
        <v>245</v>
      </c>
      <c r="D97">
        <v>122.41</v>
      </c>
      <c r="E97">
        <v>8.5579999999999998</v>
      </c>
      <c r="F97">
        <v>3909503</v>
      </c>
      <c r="G97">
        <v>49</v>
      </c>
      <c r="J97" t="s">
        <v>245</v>
      </c>
      <c r="K97">
        <v>122.217</v>
      </c>
      <c r="L97">
        <v>8.5570000000000004</v>
      </c>
      <c r="M97">
        <v>749530</v>
      </c>
      <c r="N97">
        <v>7</v>
      </c>
      <c r="O97" s="10">
        <f t="shared" si="7"/>
        <v>0.19172002170096814</v>
      </c>
      <c r="P97" s="10">
        <f t="shared" si="8"/>
        <v>0.21786366102382745</v>
      </c>
      <c r="R97" t="s">
        <v>245</v>
      </c>
      <c r="S97">
        <v>122.785</v>
      </c>
      <c r="T97">
        <v>8.5619999999999994</v>
      </c>
      <c r="U97">
        <v>3352406</v>
      </c>
      <c r="V97">
        <v>36</v>
      </c>
      <c r="W97" s="10">
        <f t="shared" si="6"/>
        <v>0.85750183591111195</v>
      </c>
      <c r="X97" s="10">
        <f t="shared" si="9"/>
        <v>0.97443390444444544</v>
      </c>
      <c r="Z97" t="s">
        <v>245</v>
      </c>
      <c r="AA97" s="10">
        <v>0.21786366102382745</v>
      </c>
      <c r="AB97" s="10">
        <v>0.97443390444444544</v>
      </c>
      <c r="AD97">
        <v>238</v>
      </c>
      <c r="AE97" t="s">
        <v>239</v>
      </c>
      <c r="AF97" s="10">
        <v>0.5271394641532956</v>
      </c>
      <c r="AG97" s="10">
        <v>1.1335468409117777</v>
      </c>
      <c r="AH97" t="s">
        <v>378</v>
      </c>
      <c r="AK97" s="10"/>
      <c r="AL97" s="10"/>
    </row>
    <row r="98" spans="3:38" x14ac:dyDescent="0.2">
      <c r="C98" t="s">
        <v>246</v>
      </c>
      <c r="D98">
        <v>110.45</v>
      </c>
      <c r="E98">
        <v>8.5749999999999993</v>
      </c>
      <c r="F98">
        <v>3499841</v>
      </c>
      <c r="G98">
        <v>44</v>
      </c>
      <c r="J98" t="s">
        <v>246</v>
      </c>
      <c r="K98">
        <v>110.587</v>
      </c>
      <c r="L98">
        <v>8.5890000000000004</v>
      </c>
      <c r="M98">
        <v>1039010</v>
      </c>
      <c r="N98">
        <v>10</v>
      </c>
      <c r="O98" s="10">
        <f t="shared" si="7"/>
        <v>0.29687348653838846</v>
      </c>
      <c r="P98" s="10">
        <f t="shared" si="8"/>
        <v>0.3373562347027142</v>
      </c>
      <c r="R98" t="s">
        <v>246</v>
      </c>
      <c r="S98">
        <v>110.65300000000001</v>
      </c>
      <c r="T98">
        <v>8.5879999999999992</v>
      </c>
      <c r="U98">
        <v>3317087</v>
      </c>
      <c r="V98">
        <v>35</v>
      </c>
      <c r="W98" s="10">
        <f t="shared" si="6"/>
        <v>0.94778219924848017</v>
      </c>
      <c r="X98" s="10">
        <f t="shared" si="9"/>
        <v>1.0770252264187277</v>
      </c>
      <c r="Z98" t="s">
        <v>246</v>
      </c>
      <c r="AA98" s="10">
        <v>0.3373562347027142</v>
      </c>
      <c r="AB98" s="10">
        <v>1.0770252264187277</v>
      </c>
      <c r="AD98">
        <v>239</v>
      </c>
      <c r="AE98" t="s">
        <v>240</v>
      </c>
      <c r="AF98" s="10">
        <v>0.38824685301369505</v>
      </c>
      <c r="AG98" s="10">
        <v>0.76760354652317508</v>
      </c>
      <c r="AH98" t="s">
        <v>380</v>
      </c>
      <c r="AK98" s="10"/>
      <c r="AL98" s="10"/>
    </row>
    <row r="99" spans="3:38" x14ac:dyDescent="0.2">
      <c r="C99" t="s">
        <v>247</v>
      </c>
      <c r="D99">
        <v>108.84099999999999</v>
      </c>
      <c r="E99">
        <v>8.359</v>
      </c>
      <c r="F99">
        <v>4697860</v>
      </c>
      <c r="G99">
        <v>59</v>
      </c>
      <c r="J99" t="s">
        <v>247</v>
      </c>
      <c r="K99">
        <v>108.84099999999999</v>
      </c>
      <c r="L99">
        <v>8.359</v>
      </c>
      <c r="M99">
        <v>647997</v>
      </c>
      <c r="N99">
        <v>6</v>
      </c>
      <c r="O99" s="10">
        <f t="shared" si="7"/>
        <v>0.13793450634969964</v>
      </c>
      <c r="P99" s="10">
        <f t="shared" si="8"/>
        <v>0.1567437572155678</v>
      </c>
      <c r="R99" t="s">
        <v>247</v>
      </c>
      <c r="S99">
        <v>108.84099999999999</v>
      </c>
      <c r="T99">
        <v>8.359</v>
      </c>
      <c r="U99">
        <v>149512</v>
      </c>
      <c r="V99">
        <v>2</v>
      </c>
      <c r="W99" s="10">
        <f t="shared" si="6"/>
        <v>3.1825554614228604E-2</v>
      </c>
      <c r="X99" s="10">
        <f t="shared" si="9"/>
        <v>3.6165402970714328E-2</v>
      </c>
      <c r="Z99" t="s">
        <v>247</v>
      </c>
      <c r="AA99" s="10">
        <v>0.1567437572155678</v>
      </c>
      <c r="AB99" s="11"/>
      <c r="AC99" t="s">
        <v>460</v>
      </c>
      <c r="AD99">
        <v>240</v>
      </c>
      <c r="AE99" t="s">
        <v>241</v>
      </c>
      <c r="AF99" s="10">
        <v>0.38824685301369505</v>
      </c>
      <c r="AG99" s="10">
        <v>0.76760354652317508</v>
      </c>
      <c r="AH99" t="s">
        <v>382</v>
      </c>
      <c r="AK99" s="10"/>
      <c r="AL99" s="10"/>
    </row>
    <row r="100" spans="3:38" x14ac:dyDescent="0.2">
      <c r="C100" t="s">
        <v>248</v>
      </c>
      <c r="D100">
        <v>120.551</v>
      </c>
      <c r="E100">
        <v>8.5229999999999997</v>
      </c>
      <c r="F100">
        <v>5795520</v>
      </c>
      <c r="G100">
        <v>73</v>
      </c>
      <c r="J100" t="s">
        <v>248</v>
      </c>
      <c r="K100">
        <v>120.595</v>
      </c>
      <c r="L100">
        <v>8.5190000000000001</v>
      </c>
      <c r="M100">
        <v>1955117</v>
      </c>
      <c r="N100">
        <v>19</v>
      </c>
      <c r="O100" s="10">
        <f t="shared" si="7"/>
        <v>0.33734971150129756</v>
      </c>
      <c r="P100" s="10">
        <f t="shared" si="8"/>
        <v>0.38335194488783819</v>
      </c>
      <c r="R100" t="s">
        <v>248</v>
      </c>
      <c r="S100">
        <v>120.64100000000001</v>
      </c>
      <c r="T100">
        <v>8.5109999999999992</v>
      </c>
      <c r="U100">
        <v>4268116</v>
      </c>
      <c r="V100">
        <v>45</v>
      </c>
      <c r="W100" s="10">
        <f t="shared" si="6"/>
        <v>0.73645091380928718</v>
      </c>
      <c r="X100" s="10">
        <f t="shared" si="9"/>
        <v>0.83687603841964464</v>
      </c>
      <c r="Z100" t="s">
        <v>248</v>
      </c>
      <c r="AA100" s="10">
        <v>0.38335194488783819</v>
      </c>
      <c r="AB100" s="10">
        <v>0.83687603841964464</v>
      </c>
      <c r="AD100">
        <v>241</v>
      </c>
      <c r="AE100" t="s">
        <v>242</v>
      </c>
      <c r="AF100" s="10">
        <v>0.21676706980913205</v>
      </c>
      <c r="AG100" s="10">
        <v>1.0583034415591521</v>
      </c>
      <c r="AK100" s="10">
        <v>0.21676706980913205</v>
      </c>
      <c r="AL100" s="10">
        <v>1.0583034415591521</v>
      </c>
    </row>
    <row r="101" spans="3:38" x14ac:dyDescent="0.2">
      <c r="C101" t="s">
        <v>249</v>
      </c>
      <c r="D101">
        <v>121.76600000000001</v>
      </c>
      <c r="E101">
        <v>8.6300000000000008</v>
      </c>
      <c r="F101">
        <v>4940180</v>
      </c>
      <c r="G101">
        <v>62</v>
      </c>
      <c r="J101" t="s">
        <v>249</v>
      </c>
      <c r="K101">
        <v>121.76600000000001</v>
      </c>
      <c r="L101">
        <v>8.6300000000000008</v>
      </c>
      <c r="M101">
        <v>632886</v>
      </c>
      <c r="N101">
        <v>6</v>
      </c>
      <c r="O101" s="10">
        <f t="shared" si="7"/>
        <v>0.12810990692646826</v>
      </c>
      <c r="P101" s="10">
        <f t="shared" si="8"/>
        <v>0.14557943968916848</v>
      </c>
      <c r="R101" t="s">
        <v>249</v>
      </c>
      <c r="S101">
        <v>122.114</v>
      </c>
      <c r="T101">
        <v>8.6170000000000009</v>
      </c>
      <c r="U101">
        <v>4298658</v>
      </c>
      <c r="V101">
        <v>46</v>
      </c>
      <c r="W101" s="10">
        <f t="shared" si="6"/>
        <v>0.87014197863235754</v>
      </c>
      <c r="X101" s="10">
        <f t="shared" si="9"/>
        <v>0.98879770299131542</v>
      </c>
      <c r="Z101" t="s">
        <v>249</v>
      </c>
      <c r="AA101" s="12">
        <v>0.14557943968916848</v>
      </c>
      <c r="AB101" s="10">
        <v>0.98879770299131542</v>
      </c>
      <c r="AD101">
        <v>242</v>
      </c>
      <c r="AE101" t="s">
        <v>243</v>
      </c>
      <c r="AF101" s="10">
        <v>0.14962883596820772</v>
      </c>
      <c r="AG101" s="10">
        <v>1.159745768481256</v>
      </c>
      <c r="AK101" s="10">
        <v>0.14962883596820772</v>
      </c>
      <c r="AL101" s="10">
        <v>1.159745768481256</v>
      </c>
    </row>
    <row r="102" spans="3:38" x14ac:dyDescent="0.2">
      <c r="C102" t="s">
        <v>250</v>
      </c>
      <c r="D102">
        <v>121.65900000000001</v>
      </c>
      <c r="E102">
        <v>8.423</v>
      </c>
      <c r="F102">
        <v>5055298</v>
      </c>
      <c r="G102">
        <v>64</v>
      </c>
      <c r="J102" t="s">
        <v>250</v>
      </c>
      <c r="K102">
        <v>121.65900000000001</v>
      </c>
      <c r="L102">
        <v>8.423</v>
      </c>
      <c r="M102">
        <v>629003</v>
      </c>
      <c r="N102">
        <v>6</v>
      </c>
      <c r="O102" s="10">
        <f t="shared" si="7"/>
        <v>0.12442451463791056</v>
      </c>
      <c r="P102" s="10">
        <f t="shared" si="8"/>
        <v>0.14139149390671654</v>
      </c>
      <c r="R102" t="s">
        <v>250</v>
      </c>
      <c r="S102">
        <v>121.962</v>
      </c>
      <c r="T102">
        <v>8.4580000000000002</v>
      </c>
      <c r="U102">
        <v>4142111</v>
      </c>
      <c r="V102">
        <v>44</v>
      </c>
      <c r="W102" s="10">
        <f t="shared" si="6"/>
        <v>0.81936040170134383</v>
      </c>
      <c r="X102" s="10">
        <f t="shared" si="9"/>
        <v>0.93109136556970895</v>
      </c>
      <c r="Z102" t="s">
        <v>250</v>
      </c>
      <c r="AA102" s="12">
        <v>0.14139149390671654</v>
      </c>
      <c r="AB102" s="10">
        <v>0.93109136556970895</v>
      </c>
      <c r="AD102">
        <v>243</v>
      </c>
      <c r="AE102" t="s">
        <v>244</v>
      </c>
      <c r="AF102" s="10">
        <v>0.55028580938758098</v>
      </c>
      <c r="AG102" s="10">
        <v>0.44805243185949956</v>
      </c>
      <c r="AH102" t="s">
        <v>288</v>
      </c>
      <c r="AK102" s="10"/>
      <c r="AL102" s="10"/>
    </row>
    <row r="103" spans="3:38" x14ac:dyDescent="0.2">
      <c r="C103" t="s">
        <v>251</v>
      </c>
      <c r="D103">
        <v>109.828</v>
      </c>
      <c r="E103">
        <v>8.4420000000000002</v>
      </c>
      <c r="F103">
        <v>4634844</v>
      </c>
      <c r="G103">
        <v>58</v>
      </c>
      <c r="J103" t="s">
        <v>251</v>
      </c>
      <c r="K103">
        <v>110.03</v>
      </c>
      <c r="L103">
        <v>8.4570000000000007</v>
      </c>
      <c r="M103">
        <v>1549715</v>
      </c>
      <c r="N103">
        <v>15</v>
      </c>
      <c r="O103" s="10">
        <f t="shared" si="7"/>
        <v>0.33436184691437293</v>
      </c>
      <c r="P103" s="10">
        <f t="shared" si="8"/>
        <v>0.37995664422087838</v>
      </c>
      <c r="R103" t="s">
        <v>251</v>
      </c>
      <c r="S103">
        <v>110.07599999999999</v>
      </c>
      <c r="T103">
        <v>8.4619999999999997</v>
      </c>
      <c r="U103">
        <v>3969095</v>
      </c>
      <c r="V103">
        <v>42</v>
      </c>
      <c r="W103" s="10">
        <f t="shared" si="6"/>
        <v>0.85635999830846521</v>
      </c>
      <c r="X103" s="10">
        <f t="shared" si="9"/>
        <v>0.97313636171416507</v>
      </c>
      <c r="Z103" t="s">
        <v>251</v>
      </c>
      <c r="AA103" s="10">
        <v>0.37995664422087838</v>
      </c>
      <c r="AB103" s="10">
        <v>0.97313636171416507</v>
      </c>
      <c r="AD103">
        <v>244</v>
      </c>
      <c r="AE103" t="s">
        <v>245</v>
      </c>
      <c r="AF103" s="10">
        <v>0.21786366102382745</v>
      </c>
      <c r="AG103" s="10">
        <v>0.97443390444444544</v>
      </c>
      <c r="AK103" s="10">
        <v>0.21786366102382745</v>
      </c>
      <c r="AL103" s="10">
        <v>0.97443390444444544</v>
      </c>
    </row>
    <row r="104" spans="3:38" x14ac:dyDescent="0.2">
      <c r="C104" t="s">
        <v>252</v>
      </c>
      <c r="D104">
        <v>109.01</v>
      </c>
      <c r="E104">
        <v>8.375</v>
      </c>
      <c r="F104">
        <v>7738534</v>
      </c>
      <c r="G104">
        <v>97</v>
      </c>
      <c r="J104" t="s">
        <v>252</v>
      </c>
      <c r="K104">
        <v>109.033</v>
      </c>
      <c r="L104">
        <v>8.3770000000000007</v>
      </c>
      <c r="M104">
        <v>2823960</v>
      </c>
      <c r="N104">
        <v>28</v>
      </c>
      <c r="O104" s="10">
        <f t="shared" si="7"/>
        <v>0.36492183144766177</v>
      </c>
      <c r="P104" s="10">
        <f t="shared" si="8"/>
        <v>0.41468389937234296</v>
      </c>
      <c r="R104" t="s">
        <v>252</v>
      </c>
      <c r="S104">
        <v>109.077</v>
      </c>
      <c r="T104">
        <v>8.3770000000000007</v>
      </c>
      <c r="U104">
        <v>5961322</v>
      </c>
      <c r="V104">
        <v>63</v>
      </c>
      <c r="W104" s="10">
        <f t="shared" si="6"/>
        <v>0.77034254808468894</v>
      </c>
      <c r="X104" s="10">
        <f t="shared" si="9"/>
        <v>0.87538925918714661</v>
      </c>
      <c r="Z104" t="s">
        <v>252</v>
      </c>
      <c r="AA104" s="10">
        <v>0.41468389937234296</v>
      </c>
      <c r="AB104" s="10">
        <v>0.87538925918714661</v>
      </c>
      <c r="AD104">
        <v>245</v>
      </c>
      <c r="AE104" t="s">
        <v>246</v>
      </c>
      <c r="AF104" s="10">
        <v>0.3373562347027142</v>
      </c>
      <c r="AG104" s="10">
        <v>1.0770252264187277</v>
      </c>
      <c r="AK104" s="10">
        <v>0.3373562347027142</v>
      </c>
      <c r="AL104" s="10">
        <v>1.0770252264187277</v>
      </c>
    </row>
    <row r="105" spans="3:38" x14ac:dyDescent="0.2">
      <c r="C105" t="s">
        <v>253</v>
      </c>
      <c r="D105">
        <v>115.694</v>
      </c>
      <c r="E105">
        <v>8.3140000000000001</v>
      </c>
      <c r="F105">
        <v>6645340</v>
      </c>
      <c r="G105">
        <v>84</v>
      </c>
      <c r="J105" t="s">
        <v>253</v>
      </c>
      <c r="K105">
        <v>115.711</v>
      </c>
      <c r="L105">
        <v>8.3160000000000007</v>
      </c>
      <c r="M105">
        <v>2246780</v>
      </c>
      <c r="N105">
        <v>22</v>
      </c>
      <c r="O105" s="10">
        <f t="shared" si="7"/>
        <v>0.33809857734893928</v>
      </c>
      <c r="P105" s="10">
        <f t="shared" si="8"/>
        <v>0.38420292880561285</v>
      </c>
      <c r="R105" t="s">
        <v>253</v>
      </c>
      <c r="S105">
        <v>115.75700000000001</v>
      </c>
      <c r="T105">
        <v>8.3149999999999995</v>
      </c>
      <c r="U105">
        <v>4014019</v>
      </c>
      <c r="V105">
        <v>43</v>
      </c>
      <c r="W105" s="10">
        <f t="shared" si="6"/>
        <v>0.60403515847195177</v>
      </c>
      <c r="X105" s="10">
        <f t="shared" si="9"/>
        <v>0.68640358917267252</v>
      </c>
      <c r="Z105" t="s">
        <v>253</v>
      </c>
      <c r="AA105" s="10">
        <v>0.38420292880561285</v>
      </c>
      <c r="AB105" s="10">
        <v>0.68640358917267252</v>
      </c>
      <c r="AD105">
        <v>246</v>
      </c>
      <c r="AE105" t="s">
        <v>247</v>
      </c>
      <c r="AF105" s="10">
        <v>0.1567437572155678</v>
      </c>
      <c r="AG105" s="10">
        <v>3.6165402970714328E-2</v>
      </c>
      <c r="AH105" t="s">
        <v>389</v>
      </c>
      <c r="AK105" s="10"/>
      <c r="AL105" s="10"/>
    </row>
    <row r="106" spans="3:38" x14ac:dyDescent="0.2">
      <c r="C106" t="s">
        <v>254</v>
      </c>
      <c r="D106">
        <v>127.649</v>
      </c>
      <c r="E106">
        <v>8.1280000000000001</v>
      </c>
      <c r="F106">
        <v>7711452</v>
      </c>
      <c r="G106">
        <v>97</v>
      </c>
      <c r="J106" t="s">
        <v>254</v>
      </c>
      <c r="K106">
        <v>127.667</v>
      </c>
      <c r="L106">
        <v>8.1259999999999994</v>
      </c>
      <c r="M106">
        <v>2660445</v>
      </c>
      <c r="N106">
        <v>26</v>
      </c>
      <c r="O106" s="10">
        <f t="shared" si="7"/>
        <v>0.34499922971704938</v>
      </c>
      <c r="P106" s="10">
        <f t="shared" si="8"/>
        <v>0.39204457922391978</v>
      </c>
      <c r="R106" t="s">
        <v>254</v>
      </c>
      <c r="S106">
        <v>127.7</v>
      </c>
      <c r="T106">
        <v>8.1180000000000003</v>
      </c>
      <c r="U106">
        <v>4185808</v>
      </c>
      <c r="V106">
        <v>44</v>
      </c>
      <c r="W106" s="10">
        <f t="shared" si="6"/>
        <v>0.54280413079145151</v>
      </c>
      <c r="X106" s="10">
        <f t="shared" si="9"/>
        <v>0.61682287589937679</v>
      </c>
      <c r="Z106" t="s">
        <v>254</v>
      </c>
      <c r="AA106" s="10">
        <v>0.39204457922391978</v>
      </c>
      <c r="AB106" s="10">
        <v>0.61682287589937679</v>
      </c>
      <c r="AD106">
        <v>247</v>
      </c>
      <c r="AE106" t="s">
        <v>248</v>
      </c>
      <c r="AF106" s="10">
        <v>0.38335194488783819</v>
      </c>
      <c r="AG106" s="10">
        <v>0.83687603841964464</v>
      </c>
      <c r="AK106" s="10">
        <v>0.38335194488783819</v>
      </c>
      <c r="AL106" s="10">
        <v>0.83687603841964464</v>
      </c>
    </row>
    <row r="107" spans="3:38" x14ac:dyDescent="0.2">
      <c r="Z107" t="s">
        <v>147</v>
      </c>
      <c r="AA107" s="10">
        <f>AVERAGE(AA4:AA106)</f>
        <v>0.25140332884804606</v>
      </c>
      <c r="AB107" s="10">
        <f>AVERAGE(AB4:AB106)</f>
        <v>0.48469306343629814</v>
      </c>
      <c r="AD107">
        <v>248</v>
      </c>
      <c r="AE107" t="s">
        <v>249</v>
      </c>
      <c r="AF107" s="10">
        <v>0.14557943968916848</v>
      </c>
      <c r="AG107" s="10">
        <v>0.98879770299131542</v>
      </c>
      <c r="AK107" s="10">
        <v>0.14557943968916848</v>
      </c>
      <c r="AL107" s="10">
        <v>0.98879770299131542</v>
      </c>
    </row>
    <row r="108" spans="3:38" x14ac:dyDescent="0.2">
      <c r="Z108" t="s">
        <v>141</v>
      </c>
      <c r="AA108" s="10">
        <f>STDEV(AA4:AA106)</f>
        <v>0.19326458428077625</v>
      </c>
      <c r="AB108" s="10">
        <f>STDEV(AB4:AB106)</f>
        <v>0.29629048331932822</v>
      </c>
      <c r="AD108">
        <v>249</v>
      </c>
      <c r="AE108" t="s">
        <v>250</v>
      </c>
      <c r="AF108" s="10">
        <v>0.14139149390671654</v>
      </c>
      <c r="AG108" s="10">
        <v>0.93109136556970895</v>
      </c>
      <c r="AK108" s="10">
        <v>0.14139149390671654</v>
      </c>
      <c r="AL108" s="10">
        <v>0.93109136556970895</v>
      </c>
    </row>
    <row r="109" spans="3:38" x14ac:dyDescent="0.2">
      <c r="Z109" t="s">
        <v>256</v>
      </c>
      <c r="AA109" s="11">
        <f>AA107-AA108</f>
        <v>5.8138744567269807E-2</v>
      </c>
      <c r="AB109" s="11">
        <f>AB107-AB108</f>
        <v>0.18840258011696992</v>
      </c>
      <c r="AD109">
        <v>250</v>
      </c>
      <c r="AE109" t="s">
        <v>251</v>
      </c>
      <c r="AF109" s="10">
        <v>0.37995664422087838</v>
      </c>
      <c r="AG109" s="10">
        <v>0.97313636171416507</v>
      </c>
      <c r="AK109" s="10">
        <v>0.37995664422087838</v>
      </c>
      <c r="AL109" s="10">
        <v>0.97313636171416507</v>
      </c>
    </row>
    <row r="110" spans="3:38" x14ac:dyDescent="0.2">
      <c r="Z110" t="s">
        <v>461</v>
      </c>
      <c r="AA110" s="12">
        <f>AA107-0.5*AA108</f>
        <v>0.15477103670765793</v>
      </c>
      <c r="AB110" s="12">
        <f>AB107-0.5*AB108</f>
        <v>0.336547821776634</v>
      </c>
      <c r="AD110">
        <v>251</v>
      </c>
      <c r="AE110" t="s">
        <v>252</v>
      </c>
      <c r="AF110" s="10">
        <v>0.41468389937234296</v>
      </c>
      <c r="AG110" s="10">
        <v>0.87538925918714661</v>
      </c>
      <c r="AK110" s="10">
        <v>0.41468389937234296</v>
      </c>
      <c r="AL110" s="10">
        <v>0.87538925918714661</v>
      </c>
    </row>
    <row r="111" spans="3:38" x14ac:dyDescent="0.2">
      <c r="AD111">
        <v>252</v>
      </c>
      <c r="AE111" t="s">
        <v>253</v>
      </c>
      <c r="AF111" s="10">
        <v>0.38420292880561285</v>
      </c>
      <c r="AG111" s="10">
        <v>0.68640358917267252</v>
      </c>
      <c r="AK111" s="10">
        <v>0.38420292880561285</v>
      </c>
      <c r="AL111" s="10">
        <v>0.68640358917267252</v>
      </c>
    </row>
    <row r="112" spans="3:38" x14ac:dyDescent="0.2">
      <c r="AD112">
        <v>253</v>
      </c>
      <c r="AE112" t="s">
        <v>254</v>
      </c>
      <c r="AF112" s="10">
        <v>0.39204457922391978</v>
      </c>
      <c r="AG112" s="10">
        <v>0.61682287589937679</v>
      </c>
      <c r="AK112" s="10">
        <v>0.39204457922391978</v>
      </c>
      <c r="AL112" s="10">
        <v>0.61682287589937679</v>
      </c>
    </row>
    <row r="113" spans="31:38" x14ac:dyDescent="0.2">
      <c r="AE113" t="s">
        <v>289</v>
      </c>
      <c r="AF113" s="10">
        <v>0.13394386725761526</v>
      </c>
      <c r="AG113" s="10">
        <v>7.3476098508238524E-2</v>
      </c>
      <c r="AK113" s="10">
        <v>0.13394386725761526</v>
      </c>
      <c r="AL113" s="10">
        <v>7.3476098508238524E-2</v>
      </c>
    </row>
    <row r="114" spans="31:38" x14ac:dyDescent="0.2">
      <c r="AE114" t="s">
        <v>298</v>
      </c>
      <c r="AF114" s="10">
        <v>0.14592634534048823</v>
      </c>
      <c r="AG114" s="10">
        <v>4.7917347547451243E-2</v>
      </c>
      <c r="AK114" s="10">
        <v>0.14592634534048823</v>
      </c>
      <c r="AL114" s="10">
        <v>4.7917347547451243E-2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CEBC33-BD69-9649-BE41-48B31772560B}">
  <dimension ref="A1:Z65"/>
  <sheetViews>
    <sheetView workbookViewId="0">
      <selection sqref="A1:XFD1048576"/>
    </sheetView>
  </sheetViews>
  <sheetFormatPr baseColWidth="10" defaultRowHeight="16" x14ac:dyDescent="0.2"/>
  <sheetData>
    <row r="1" spans="1:26" x14ac:dyDescent="0.2">
      <c r="A1" t="s">
        <v>537</v>
      </c>
      <c r="C1" t="s">
        <v>538</v>
      </c>
      <c r="N1" t="s">
        <v>539</v>
      </c>
      <c r="R1" t="s">
        <v>540</v>
      </c>
      <c r="V1" t="s">
        <v>541</v>
      </c>
    </row>
    <row r="2" spans="1:26" x14ac:dyDescent="0.2">
      <c r="A2" t="s">
        <v>467</v>
      </c>
      <c r="D2" t="s">
        <v>468</v>
      </c>
      <c r="E2" t="s">
        <v>469</v>
      </c>
      <c r="F2" t="s">
        <v>472</v>
      </c>
      <c r="G2" t="s">
        <v>473</v>
      </c>
      <c r="H2" t="s">
        <v>475</v>
      </c>
      <c r="I2" t="s">
        <v>476</v>
      </c>
      <c r="J2" t="s">
        <v>477</v>
      </c>
      <c r="K2" t="s">
        <v>479</v>
      </c>
      <c r="L2" t="s">
        <v>480</v>
      </c>
      <c r="O2" t="s">
        <v>468</v>
      </c>
      <c r="P2" t="s">
        <v>473</v>
      </c>
      <c r="S2" t="s">
        <v>481</v>
      </c>
      <c r="T2" t="s">
        <v>484</v>
      </c>
      <c r="W2" t="s">
        <v>481</v>
      </c>
      <c r="X2" t="s">
        <v>484</v>
      </c>
      <c r="Y2" t="s">
        <v>485</v>
      </c>
      <c r="Z2" t="s">
        <v>486</v>
      </c>
    </row>
    <row r="3" spans="1:26" x14ac:dyDescent="0.2">
      <c r="A3" s="18" t="s">
        <v>542</v>
      </c>
      <c r="B3" s="18"/>
      <c r="C3" t="s">
        <v>543</v>
      </c>
      <c r="D3">
        <v>13.430999999999999</v>
      </c>
      <c r="E3" t="s">
        <v>490</v>
      </c>
      <c r="F3" t="s">
        <v>490</v>
      </c>
      <c r="G3" t="s">
        <v>490</v>
      </c>
      <c r="H3" t="s">
        <v>490</v>
      </c>
      <c r="I3" t="s">
        <v>490</v>
      </c>
      <c r="J3" t="s">
        <v>490</v>
      </c>
      <c r="K3" t="s">
        <v>490</v>
      </c>
      <c r="L3" t="s">
        <v>490</v>
      </c>
      <c r="V3" s="22" t="s">
        <v>544</v>
      </c>
    </row>
    <row r="4" spans="1:26" x14ac:dyDescent="0.2">
      <c r="A4" t="s">
        <v>545</v>
      </c>
      <c r="D4">
        <v>8.0000000000000004E-4</v>
      </c>
      <c r="E4" t="s">
        <v>490</v>
      </c>
      <c r="F4" t="s">
        <v>490</v>
      </c>
      <c r="G4" t="s">
        <v>490</v>
      </c>
      <c r="H4" t="s">
        <v>490</v>
      </c>
      <c r="I4" t="s">
        <v>490</v>
      </c>
      <c r="J4" t="s">
        <v>490</v>
      </c>
      <c r="K4" t="s">
        <v>490</v>
      </c>
      <c r="L4" t="s">
        <v>490</v>
      </c>
      <c r="V4" s="22" t="s">
        <v>543</v>
      </c>
    </row>
    <row r="5" spans="1:26" x14ac:dyDescent="0.2">
      <c r="C5" t="s">
        <v>546</v>
      </c>
      <c r="D5" t="s">
        <v>490</v>
      </c>
      <c r="E5" t="s">
        <v>490</v>
      </c>
      <c r="F5" t="s">
        <v>490</v>
      </c>
      <c r="G5" t="s">
        <v>490</v>
      </c>
      <c r="H5">
        <v>8.5399999999999991</v>
      </c>
      <c r="I5">
        <v>6.992</v>
      </c>
      <c r="J5">
        <v>5.2240000000000002</v>
      </c>
      <c r="K5">
        <v>7.569</v>
      </c>
      <c r="L5" t="s">
        <v>490</v>
      </c>
      <c r="V5" s="25" t="s">
        <v>546</v>
      </c>
      <c r="Y5">
        <v>3.9999999999995595E-3</v>
      </c>
      <c r="Z5" s="25">
        <v>9.6000000000000085E-2</v>
      </c>
    </row>
    <row r="6" spans="1:26" x14ac:dyDescent="0.2">
      <c r="D6" t="s">
        <v>490</v>
      </c>
      <c r="E6" t="s">
        <v>490</v>
      </c>
      <c r="F6" t="s">
        <v>490</v>
      </c>
      <c r="G6" t="s">
        <v>490</v>
      </c>
      <c r="H6">
        <v>6.7900000000000002E-2</v>
      </c>
      <c r="I6">
        <v>0</v>
      </c>
      <c r="J6">
        <v>0</v>
      </c>
      <c r="K6">
        <v>0</v>
      </c>
      <c r="L6" t="s">
        <v>490</v>
      </c>
      <c r="V6" s="25" t="s">
        <v>547</v>
      </c>
      <c r="X6" s="25">
        <v>0.11000000000000121</v>
      </c>
      <c r="Y6" s="26">
        <v>5.400000000000027E-2</v>
      </c>
      <c r="Z6" s="26">
        <v>5.7999999999999829E-2</v>
      </c>
    </row>
    <row r="7" spans="1:26" x14ac:dyDescent="0.2">
      <c r="C7" t="s">
        <v>548</v>
      </c>
      <c r="D7" t="s">
        <v>490</v>
      </c>
      <c r="E7" t="s">
        <v>490</v>
      </c>
      <c r="F7" t="s">
        <v>490</v>
      </c>
      <c r="G7">
        <v>11.776</v>
      </c>
      <c r="H7" t="s">
        <v>490</v>
      </c>
      <c r="I7" t="s">
        <v>490</v>
      </c>
      <c r="J7" t="s">
        <v>490</v>
      </c>
      <c r="K7" t="s">
        <v>490</v>
      </c>
      <c r="L7" t="s">
        <v>490</v>
      </c>
      <c r="V7" s="25" t="s">
        <v>549</v>
      </c>
      <c r="W7" s="25">
        <v>0.10899999999999999</v>
      </c>
    </row>
    <row r="8" spans="1:26" x14ac:dyDescent="0.2">
      <c r="D8" t="s">
        <v>490</v>
      </c>
      <c r="E8" t="s">
        <v>490</v>
      </c>
      <c r="F8" t="s">
        <v>490</v>
      </c>
      <c r="G8">
        <v>2.2000000000000001E-3</v>
      </c>
      <c r="H8" t="s">
        <v>490</v>
      </c>
      <c r="I8" t="s">
        <v>490</v>
      </c>
      <c r="J8" t="s">
        <v>490</v>
      </c>
      <c r="K8" t="s">
        <v>490</v>
      </c>
      <c r="L8" t="s">
        <v>490</v>
      </c>
      <c r="V8" s="25" t="s">
        <v>550</v>
      </c>
      <c r="X8" s="26">
        <v>8.4999999999999076E-2</v>
      </c>
      <c r="Y8" s="25">
        <v>0.15500000000000025</v>
      </c>
      <c r="Z8">
        <v>3.4999999999999254E-2</v>
      </c>
    </row>
    <row r="9" spans="1:26" x14ac:dyDescent="0.2">
      <c r="C9" t="s">
        <v>547</v>
      </c>
      <c r="D9" t="s">
        <v>490</v>
      </c>
      <c r="E9" t="s">
        <v>490</v>
      </c>
      <c r="F9" t="s">
        <v>490</v>
      </c>
      <c r="G9">
        <v>11.741</v>
      </c>
      <c r="H9" t="s">
        <v>490</v>
      </c>
      <c r="I9" t="s">
        <v>490</v>
      </c>
      <c r="J9">
        <v>5.7069999999999999</v>
      </c>
      <c r="K9">
        <v>7.7670000000000003</v>
      </c>
      <c r="L9" t="s">
        <v>490</v>
      </c>
      <c r="N9" t="s">
        <v>547</v>
      </c>
      <c r="O9" t="s">
        <v>490</v>
      </c>
      <c r="P9">
        <v>11.851000000000001</v>
      </c>
      <c r="T9">
        <f>ABS(P9-G9)</f>
        <v>0.11000000000000121</v>
      </c>
      <c r="V9" s="25" t="s">
        <v>551</v>
      </c>
      <c r="Y9">
        <v>2.2999999999999687E-2</v>
      </c>
      <c r="Z9" s="25">
        <v>9.5000000000000639E-2</v>
      </c>
    </row>
    <row r="10" spans="1:26" x14ac:dyDescent="0.2">
      <c r="D10" t="s">
        <v>490</v>
      </c>
      <c r="E10" t="s">
        <v>490</v>
      </c>
      <c r="F10" t="s">
        <v>490</v>
      </c>
      <c r="G10">
        <v>4.0000000000000002E-4</v>
      </c>
      <c r="H10" t="s">
        <v>490</v>
      </c>
      <c r="I10" t="s">
        <v>490</v>
      </c>
      <c r="J10">
        <v>0</v>
      </c>
      <c r="K10">
        <v>0</v>
      </c>
      <c r="L10" t="s">
        <v>490</v>
      </c>
      <c r="O10" t="s">
        <v>490</v>
      </c>
      <c r="P10">
        <v>4.5999999999999999E-3</v>
      </c>
      <c r="V10" s="22" t="s">
        <v>552</v>
      </c>
    </row>
    <row r="11" spans="1:26" x14ac:dyDescent="0.2">
      <c r="C11" t="s">
        <v>549</v>
      </c>
      <c r="D11">
        <v>12.993</v>
      </c>
      <c r="E11" t="s">
        <v>490</v>
      </c>
      <c r="F11" t="s">
        <v>490</v>
      </c>
      <c r="G11" t="s">
        <v>490</v>
      </c>
      <c r="H11" t="s">
        <v>490</v>
      </c>
      <c r="I11" t="s">
        <v>490</v>
      </c>
      <c r="J11" t="s">
        <v>490</v>
      </c>
      <c r="K11" t="s">
        <v>490</v>
      </c>
      <c r="L11" t="s">
        <v>490</v>
      </c>
      <c r="N11" t="s">
        <v>549</v>
      </c>
      <c r="O11">
        <v>12.884</v>
      </c>
      <c r="P11" t="s">
        <v>490</v>
      </c>
      <c r="S11">
        <f>ABS(O11-D11)</f>
        <v>0.10899999999999999</v>
      </c>
      <c r="V11" t="s">
        <v>553</v>
      </c>
      <c r="Y11">
        <v>2.2000000000000242E-2</v>
      </c>
      <c r="Z11">
        <v>2.4000000000000021E-2</v>
      </c>
    </row>
    <row r="12" spans="1:26" x14ac:dyDescent="0.2">
      <c r="D12">
        <v>1.1999999999999999E-3</v>
      </c>
      <c r="E12" t="s">
        <v>490</v>
      </c>
      <c r="F12" t="s">
        <v>490</v>
      </c>
      <c r="G12" t="s">
        <v>490</v>
      </c>
      <c r="H12" t="s">
        <v>490</v>
      </c>
      <c r="I12" t="s">
        <v>490</v>
      </c>
      <c r="J12" t="s">
        <v>490</v>
      </c>
      <c r="K12" t="s">
        <v>490</v>
      </c>
      <c r="L12" t="s">
        <v>490</v>
      </c>
      <c r="O12">
        <v>2.5000000000000001E-3</v>
      </c>
      <c r="P12" t="s">
        <v>490</v>
      </c>
      <c r="V12" s="26" t="s">
        <v>554</v>
      </c>
      <c r="Y12" s="26">
        <v>8.1999999999999851E-2</v>
      </c>
      <c r="Z12">
        <v>2.8000000000000469E-2</v>
      </c>
    </row>
    <row r="13" spans="1:26" x14ac:dyDescent="0.2">
      <c r="C13" t="s">
        <v>550</v>
      </c>
      <c r="D13" t="s">
        <v>490</v>
      </c>
      <c r="E13" t="s">
        <v>490</v>
      </c>
      <c r="F13" t="s">
        <v>490</v>
      </c>
      <c r="G13">
        <v>12.122999999999999</v>
      </c>
      <c r="H13" t="s">
        <v>490</v>
      </c>
      <c r="I13" t="s">
        <v>490</v>
      </c>
      <c r="J13">
        <v>5.6859999999999999</v>
      </c>
      <c r="K13">
        <v>7.7359999999999998</v>
      </c>
      <c r="L13" t="s">
        <v>490</v>
      </c>
      <c r="N13" t="s">
        <v>550</v>
      </c>
      <c r="O13" t="s">
        <v>490</v>
      </c>
      <c r="P13">
        <v>12.038</v>
      </c>
      <c r="T13">
        <f>ABS(P13-G13)</f>
        <v>8.4999999999999076E-2</v>
      </c>
      <c r="V13" t="s">
        <v>555</v>
      </c>
      <c r="Y13">
        <v>1.9999999999997797E-3</v>
      </c>
      <c r="Z13">
        <v>6.9999999999996732E-3</v>
      </c>
    </row>
    <row r="14" spans="1:26" x14ac:dyDescent="0.2">
      <c r="D14" t="s">
        <v>490</v>
      </c>
      <c r="E14" t="s">
        <v>490</v>
      </c>
      <c r="F14" t="s">
        <v>490</v>
      </c>
      <c r="G14">
        <v>3.8E-3</v>
      </c>
      <c r="H14" t="s">
        <v>490</v>
      </c>
      <c r="I14" t="s">
        <v>490</v>
      </c>
      <c r="J14">
        <v>0</v>
      </c>
      <c r="K14">
        <v>0</v>
      </c>
      <c r="L14" t="s">
        <v>490</v>
      </c>
      <c r="O14" t="s">
        <v>490</v>
      </c>
      <c r="P14">
        <v>3.5000000000000001E-3</v>
      </c>
      <c r="V14" t="s">
        <v>556</v>
      </c>
      <c r="Y14">
        <v>9.9999999999997868E-3</v>
      </c>
      <c r="Z14">
        <v>6.9999999999996732E-3</v>
      </c>
    </row>
    <row r="15" spans="1:26" x14ac:dyDescent="0.2">
      <c r="C15" t="s">
        <v>551</v>
      </c>
      <c r="D15" t="s">
        <v>490</v>
      </c>
      <c r="E15" t="s">
        <v>490</v>
      </c>
      <c r="F15" t="s">
        <v>490</v>
      </c>
      <c r="G15" t="s">
        <v>490</v>
      </c>
      <c r="H15">
        <v>8.1709999999999994</v>
      </c>
      <c r="I15">
        <v>6.8979999999999997</v>
      </c>
      <c r="J15">
        <v>5.6189999999999998</v>
      </c>
      <c r="K15">
        <v>7.8929999999999998</v>
      </c>
      <c r="L15" t="s">
        <v>490</v>
      </c>
      <c r="V15" t="s">
        <v>557</v>
      </c>
      <c r="Y15">
        <v>1.4000000000000234E-2</v>
      </c>
      <c r="Z15">
        <v>2.0000000000006679E-3</v>
      </c>
    </row>
    <row r="16" spans="1:26" x14ac:dyDescent="0.2">
      <c r="D16" t="s">
        <v>490</v>
      </c>
      <c r="E16" t="s">
        <v>490</v>
      </c>
      <c r="F16" t="s">
        <v>490</v>
      </c>
      <c r="G16" t="s">
        <v>490</v>
      </c>
      <c r="H16">
        <v>1E-3</v>
      </c>
      <c r="I16">
        <v>5.0000000000000001E-4</v>
      </c>
      <c r="J16">
        <v>5.0000000000000001E-4</v>
      </c>
      <c r="K16">
        <v>0</v>
      </c>
      <c r="L16" t="s">
        <v>490</v>
      </c>
      <c r="V16" t="s">
        <v>558</v>
      </c>
      <c r="W16">
        <v>2.9999999999983373E-3</v>
      </c>
    </row>
    <row r="17" spans="3:26" x14ac:dyDescent="0.2">
      <c r="C17" t="s">
        <v>553</v>
      </c>
      <c r="D17" t="s">
        <v>490</v>
      </c>
      <c r="E17" t="s">
        <v>490</v>
      </c>
      <c r="F17" t="s">
        <v>490</v>
      </c>
      <c r="G17" t="s">
        <v>490</v>
      </c>
      <c r="H17">
        <v>8.532</v>
      </c>
      <c r="I17">
        <v>7.1130000000000004</v>
      </c>
      <c r="J17">
        <v>5.3970000000000002</v>
      </c>
      <c r="K17">
        <v>7.5759999999999996</v>
      </c>
      <c r="L17" t="s">
        <v>490</v>
      </c>
      <c r="V17" t="s">
        <v>559</v>
      </c>
      <c r="W17">
        <v>5.0000000000007816E-3</v>
      </c>
    </row>
    <row r="18" spans="3:26" x14ac:dyDescent="0.2">
      <c r="D18" t="s">
        <v>490</v>
      </c>
      <c r="E18" t="s">
        <v>490</v>
      </c>
      <c r="F18" t="s">
        <v>490</v>
      </c>
      <c r="G18" t="s">
        <v>490</v>
      </c>
      <c r="H18">
        <v>5.0000000000000001E-4</v>
      </c>
      <c r="I18">
        <v>0</v>
      </c>
      <c r="J18">
        <v>5.0000000000000001E-4</v>
      </c>
      <c r="K18">
        <v>0</v>
      </c>
      <c r="L18" t="s">
        <v>490</v>
      </c>
      <c r="V18" t="s">
        <v>560</v>
      </c>
      <c r="W18">
        <v>9.9999999999944578E-4</v>
      </c>
    </row>
    <row r="19" spans="3:26" x14ac:dyDescent="0.2">
      <c r="C19" t="s">
        <v>554</v>
      </c>
      <c r="D19" t="s">
        <v>490</v>
      </c>
      <c r="E19" t="s">
        <v>490</v>
      </c>
      <c r="F19" t="s">
        <v>490</v>
      </c>
      <c r="G19" t="s">
        <v>490</v>
      </c>
      <c r="H19">
        <v>8.5229999999999997</v>
      </c>
      <c r="I19">
        <v>6.8650000000000002</v>
      </c>
      <c r="J19">
        <v>5.4390000000000001</v>
      </c>
      <c r="K19">
        <v>7.7460000000000004</v>
      </c>
      <c r="L19" t="s">
        <v>490</v>
      </c>
      <c r="V19" t="s">
        <v>561</v>
      </c>
      <c r="Y19">
        <v>1.2000000000000455E-2</v>
      </c>
      <c r="Z19">
        <v>0</v>
      </c>
    </row>
    <row r="20" spans="3:26" x14ac:dyDescent="0.2">
      <c r="D20" t="s">
        <v>490</v>
      </c>
      <c r="E20" t="s">
        <v>490</v>
      </c>
      <c r="F20" t="s">
        <v>490</v>
      </c>
      <c r="G20" t="s">
        <v>490</v>
      </c>
      <c r="H20">
        <v>0</v>
      </c>
      <c r="I20">
        <v>5.0000000000000001E-4</v>
      </c>
      <c r="J20">
        <v>7.0000000000000001E-3</v>
      </c>
      <c r="K20">
        <v>0</v>
      </c>
      <c r="L20" t="s">
        <v>490</v>
      </c>
      <c r="V20" t="s">
        <v>562</v>
      </c>
      <c r="Y20">
        <v>1.6000000000000014E-2</v>
      </c>
      <c r="Z20">
        <v>1.7000000000000348E-2</v>
      </c>
    </row>
    <row r="21" spans="3:26" x14ac:dyDescent="0.2">
      <c r="C21" t="s">
        <v>555</v>
      </c>
      <c r="D21" t="s">
        <v>490</v>
      </c>
      <c r="E21" t="s">
        <v>490</v>
      </c>
      <c r="F21" t="s">
        <v>490</v>
      </c>
      <c r="G21" t="s">
        <v>490</v>
      </c>
      <c r="H21" t="s">
        <v>490</v>
      </c>
      <c r="I21" t="s">
        <v>490</v>
      </c>
      <c r="J21">
        <v>5.827</v>
      </c>
      <c r="K21">
        <v>7.7389999999999999</v>
      </c>
      <c r="L21" t="s">
        <v>490</v>
      </c>
      <c r="V21" s="22" t="s">
        <v>563</v>
      </c>
    </row>
    <row r="22" spans="3:26" x14ac:dyDescent="0.2">
      <c r="D22" t="s">
        <v>490</v>
      </c>
      <c r="E22" t="s">
        <v>490</v>
      </c>
      <c r="F22" t="s">
        <v>490</v>
      </c>
      <c r="G22" t="s">
        <v>490</v>
      </c>
      <c r="H22" t="s">
        <v>490</v>
      </c>
      <c r="I22" t="s">
        <v>490</v>
      </c>
      <c r="J22">
        <v>0</v>
      </c>
      <c r="K22">
        <v>0</v>
      </c>
      <c r="L22" t="s">
        <v>490</v>
      </c>
      <c r="V22" s="25" t="s">
        <v>564</v>
      </c>
      <c r="W22" s="25">
        <v>0.14700000000000024</v>
      </c>
    </row>
    <row r="23" spans="3:26" x14ac:dyDescent="0.2">
      <c r="C23" t="s">
        <v>556</v>
      </c>
      <c r="D23" t="s">
        <v>490</v>
      </c>
      <c r="E23" t="s">
        <v>490</v>
      </c>
      <c r="F23" t="s">
        <v>490</v>
      </c>
      <c r="G23" t="s">
        <v>490</v>
      </c>
      <c r="H23" t="s">
        <v>490</v>
      </c>
      <c r="I23" t="s">
        <v>490</v>
      </c>
      <c r="J23">
        <v>5.8540000000000001</v>
      </c>
      <c r="K23">
        <v>8.0169999999999995</v>
      </c>
      <c r="L23" t="s">
        <v>490</v>
      </c>
      <c r="V23" s="27" t="s">
        <v>565</v>
      </c>
      <c r="W23" s="27">
        <v>4.4000000000000483E-2</v>
      </c>
    </row>
    <row r="24" spans="3:26" x14ac:dyDescent="0.2">
      <c r="D24" t="s">
        <v>490</v>
      </c>
      <c r="E24" t="s">
        <v>490</v>
      </c>
      <c r="F24" t="s">
        <v>490</v>
      </c>
      <c r="G24" t="s">
        <v>490</v>
      </c>
      <c r="H24" t="s">
        <v>490</v>
      </c>
      <c r="I24" t="s">
        <v>490</v>
      </c>
      <c r="J24">
        <v>0</v>
      </c>
      <c r="K24">
        <v>0</v>
      </c>
      <c r="L24" t="s">
        <v>490</v>
      </c>
      <c r="V24" t="s">
        <v>566</v>
      </c>
      <c r="Y24">
        <v>2.8999999999999915E-2</v>
      </c>
      <c r="Z24">
        <v>1.6000000000000014E-2</v>
      </c>
    </row>
    <row r="25" spans="3:26" x14ac:dyDescent="0.2">
      <c r="C25" t="s">
        <v>557</v>
      </c>
      <c r="D25" t="s">
        <v>490</v>
      </c>
      <c r="E25" t="s">
        <v>490</v>
      </c>
      <c r="F25" t="s">
        <v>490</v>
      </c>
      <c r="G25" t="s">
        <v>490</v>
      </c>
      <c r="H25" t="s">
        <v>490</v>
      </c>
      <c r="I25" t="s">
        <v>490</v>
      </c>
      <c r="J25">
        <v>6.1139999999999999</v>
      </c>
      <c r="K25">
        <v>7.6840000000000002</v>
      </c>
      <c r="L25" t="s">
        <v>490</v>
      </c>
      <c r="V25" s="25" t="s">
        <v>567</v>
      </c>
      <c r="W25" s="25">
        <v>0.10800000000000054</v>
      </c>
    </row>
    <row r="26" spans="3:26" x14ac:dyDescent="0.2">
      <c r="D26" t="s">
        <v>490</v>
      </c>
      <c r="E26" t="s">
        <v>490</v>
      </c>
      <c r="F26" t="s">
        <v>490</v>
      </c>
      <c r="G26" t="s">
        <v>490</v>
      </c>
      <c r="H26" t="s">
        <v>490</v>
      </c>
      <c r="I26" t="s">
        <v>490</v>
      </c>
      <c r="J26">
        <v>0</v>
      </c>
      <c r="K26">
        <v>0</v>
      </c>
      <c r="L26" t="s">
        <v>490</v>
      </c>
      <c r="V26" s="27" t="s">
        <v>568</v>
      </c>
      <c r="W26" s="27">
        <v>5.4999999999999716E-2</v>
      </c>
    </row>
    <row r="27" spans="3:26" x14ac:dyDescent="0.2">
      <c r="C27" t="s">
        <v>558</v>
      </c>
      <c r="D27">
        <v>9.8539999999999992</v>
      </c>
      <c r="E27">
        <v>5.9569999999999999</v>
      </c>
      <c r="F27" t="s">
        <v>490</v>
      </c>
      <c r="G27" t="s">
        <v>490</v>
      </c>
      <c r="H27" t="s">
        <v>490</v>
      </c>
      <c r="I27" t="s">
        <v>490</v>
      </c>
      <c r="J27" t="s">
        <v>490</v>
      </c>
      <c r="K27" t="s">
        <v>490</v>
      </c>
      <c r="L27">
        <v>7.8579999999999997</v>
      </c>
      <c r="N27" t="s">
        <v>558</v>
      </c>
      <c r="O27">
        <v>9.8510000000000009</v>
      </c>
      <c r="P27" t="s">
        <v>490</v>
      </c>
      <c r="S27">
        <f>ABS(O27-D27)</f>
        <v>2.9999999999983373E-3</v>
      </c>
      <c r="V27" t="s">
        <v>569</v>
      </c>
      <c r="Y27">
        <v>4.0999999999999481E-2</v>
      </c>
      <c r="Z27">
        <v>2.5000000000000355E-2</v>
      </c>
    </row>
    <row r="28" spans="3:26" x14ac:dyDescent="0.2">
      <c r="D28">
        <v>1.4E-3</v>
      </c>
      <c r="E28">
        <v>0</v>
      </c>
      <c r="F28" t="s">
        <v>490</v>
      </c>
      <c r="G28" t="s">
        <v>490</v>
      </c>
      <c r="H28" t="s">
        <v>490</v>
      </c>
      <c r="I28" t="s">
        <v>490</v>
      </c>
      <c r="J28" t="s">
        <v>490</v>
      </c>
      <c r="K28" t="s">
        <v>490</v>
      </c>
      <c r="L28">
        <v>0</v>
      </c>
      <c r="O28">
        <v>0</v>
      </c>
      <c r="P28" t="s">
        <v>490</v>
      </c>
      <c r="V28" s="22" t="s">
        <v>570</v>
      </c>
    </row>
    <row r="29" spans="3:26" x14ac:dyDescent="0.2">
      <c r="C29" t="s">
        <v>559</v>
      </c>
      <c r="D29">
        <v>12.936</v>
      </c>
      <c r="E29" t="s">
        <v>490</v>
      </c>
      <c r="F29" t="s">
        <v>490</v>
      </c>
      <c r="G29" t="s">
        <v>490</v>
      </c>
      <c r="H29" t="s">
        <v>490</v>
      </c>
      <c r="I29" t="s">
        <v>490</v>
      </c>
      <c r="J29" t="s">
        <v>490</v>
      </c>
      <c r="K29" t="s">
        <v>490</v>
      </c>
      <c r="L29" t="s">
        <v>490</v>
      </c>
      <c r="N29" t="s">
        <v>559</v>
      </c>
      <c r="O29">
        <v>12.941000000000001</v>
      </c>
      <c r="P29" t="s">
        <v>490</v>
      </c>
      <c r="S29">
        <f>ABS(O29-D29)</f>
        <v>5.0000000000007816E-3</v>
      </c>
    </row>
    <row r="30" spans="3:26" x14ac:dyDescent="0.2">
      <c r="D30">
        <v>2.3E-3</v>
      </c>
      <c r="E30" t="s">
        <v>490</v>
      </c>
      <c r="F30" t="s">
        <v>490</v>
      </c>
      <c r="G30" t="s">
        <v>490</v>
      </c>
      <c r="H30" t="s">
        <v>490</v>
      </c>
      <c r="I30" t="s">
        <v>490</v>
      </c>
      <c r="J30" t="s">
        <v>490</v>
      </c>
      <c r="K30" t="s">
        <v>490</v>
      </c>
      <c r="L30" t="s">
        <v>490</v>
      </c>
      <c r="O30">
        <v>1.5E-3</v>
      </c>
      <c r="P30" t="s">
        <v>490</v>
      </c>
      <c r="V30" t="s">
        <v>522</v>
      </c>
      <c r="W30">
        <f>AVERAGE(W3:Z28)</f>
        <v>4.2805555555555569E-2</v>
      </c>
    </row>
    <row r="31" spans="3:26" x14ac:dyDescent="0.2">
      <c r="C31" t="s">
        <v>560</v>
      </c>
      <c r="D31">
        <v>13.054</v>
      </c>
      <c r="E31" t="s">
        <v>490</v>
      </c>
      <c r="F31" t="s">
        <v>490</v>
      </c>
      <c r="G31" t="s">
        <v>490</v>
      </c>
      <c r="H31" t="s">
        <v>490</v>
      </c>
      <c r="I31" t="s">
        <v>490</v>
      </c>
      <c r="J31" t="s">
        <v>490</v>
      </c>
      <c r="K31" t="s">
        <v>490</v>
      </c>
      <c r="L31" t="s">
        <v>490</v>
      </c>
      <c r="N31" t="s">
        <v>560</v>
      </c>
      <c r="O31">
        <v>13.053000000000001</v>
      </c>
      <c r="P31" t="s">
        <v>490</v>
      </c>
      <c r="S31">
        <f>ABS(O31-D31)</f>
        <v>9.9999999999944578E-4</v>
      </c>
      <c r="V31" t="s">
        <v>523</v>
      </c>
      <c r="W31">
        <f>STDEV(W3:Z28)</f>
        <v>4.3716501914981172E-2</v>
      </c>
    </row>
    <row r="32" spans="3:26" x14ac:dyDescent="0.2">
      <c r="D32">
        <v>4.0000000000000002E-4</v>
      </c>
      <c r="E32" t="s">
        <v>490</v>
      </c>
      <c r="F32" t="s">
        <v>490</v>
      </c>
      <c r="G32" t="s">
        <v>490</v>
      </c>
      <c r="H32" t="s">
        <v>490</v>
      </c>
      <c r="I32" t="s">
        <v>490</v>
      </c>
      <c r="J32" t="s">
        <v>490</v>
      </c>
      <c r="K32" t="s">
        <v>490</v>
      </c>
      <c r="L32" t="s">
        <v>490</v>
      </c>
      <c r="O32">
        <v>5.0000000000000001E-4</v>
      </c>
      <c r="P32" t="s">
        <v>490</v>
      </c>
      <c r="V32" t="s">
        <v>524</v>
      </c>
      <c r="W32">
        <f>W30+W31</f>
        <v>8.6522057470536734E-2</v>
      </c>
    </row>
    <row r="33" spans="3:23" x14ac:dyDescent="0.2">
      <c r="C33" t="s">
        <v>561</v>
      </c>
      <c r="D33" t="s">
        <v>490</v>
      </c>
      <c r="E33" t="s">
        <v>490</v>
      </c>
      <c r="F33" t="s">
        <v>490</v>
      </c>
      <c r="G33" t="s">
        <v>490</v>
      </c>
      <c r="H33">
        <v>8.3650000000000002</v>
      </c>
      <c r="I33">
        <v>7.06</v>
      </c>
      <c r="J33">
        <v>5.5449999999999999</v>
      </c>
      <c r="K33">
        <v>7.6870000000000003</v>
      </c>
      <c r="L33" t="s">
        <v>490</v>
      </c>
      <c r="V33" t="s">
        <v>525</v>
      </c>
      <c r="W33">
        <f>W30+0.5*W31</f>
        <v>6.4663806513046151E-2</v>
      </c>
    </row>
    <row r="34" spans="3:23" x14ac:dyDescent="0.2">
      <c r="D34" t="s">
        <v>490</v>
      </c>
      <c r="E34" t="s">
        <v>490</v>
      </c>
      <c r="F34" t="s">
        <v>490</v>
      </c>
      <c r="G34" t="s">
        <v>490</v>
      </c>
      <c r="H34">
        <v>1E-3</v>
      </c>
      <c r="I34">
        <v>0</v>
      </c>
      <c r="J34">
        <v>3.0000000000000001E-3</v>
      </c>
      <c r="K34">
        <v>0</v>
      </c>
      <c r="L34" t="s">
        <v>490</v>
      </c>
    </row>
    <row r="35" spans="3:23" x14ac:dyDescent="0.2">
      <c r="C35" t="s">
        <v>562</v>
      </c>
      <c r="D35" t="s">
        <v>490</v>
      </c>
      <c r="E35" t="s">
        <v>490</v>
      </c>
      <c r="F35" t="s">
        <v>490</v>
      </c>
      <c r="G35" t="s">
        <v>490</v>
      </c>
      <c r="H35" t="s">
        <v>490</v>
      </c>
      <c r="I35" t="s">
        <v>490</v>
      </c>
      <c r="J35">
        <v>5.4429999999999996</v>
      </c>
      <c r="K35">
        <v>7.6420000000000003</v>
      </c>
      <c r="L35" t="s">
        <v>490</v>
      </c>
    </row>
    <row r="36" spans="3:23" x14ac:dyDescent="0.2">
      <c r="D36" t="s">
        <v>490</v>
      </c>
      <c r="E36" t="s">
        <v>490</v>
      </c>
      <c r="F36" t="s">
        <v>490</v>
      </c>
      <c r="G36" t="s">
        <v>490</v>
      </c>
      <c r="H36" t="s">
        <v>490</v>
      </c>
      <c r="I36" t="s">
        <v>490</v>
      </c>
      <c r="J36">
        <v>0</v>
      </c>
      <c r="K36">
        <v>0</v>
      </c>
      <c r="L36" t="s">
        <v>490</v>
      </c>
    </row>
    <row r="37" spans="3:23" x14ac:dyDescent="0.2">
      <c r="C37" t="s">
        <v>564</v>
      </c>
      <c r="D37">
        <v>12.406000000000001</v>
      </c>
      <c r="E37" t="s">
        <v>490</v>
      </c>
      <c r="F37" t="s">
        <v>490</v>
      </c>
      <c r="G37" t="s">
        <v>490</v>
      </c>
      <c r="H37" t="s">
        <v>490</v>
      </c>
      <c r="I37" t="s">
        <v>490</v>
      </c>
      <c r="J37" t="s">
        <v>490</v>
      </c>
      <c r="K37" t="s">
        <v>490</v>
      </c>
      <c r="L37" t="s">
        <v>490</v>
      </c>
      <c r="N37" t="s">
        <v>564</v>
      </c>
      <c r="O37">
        <v>12.259</v>
      </c>
      <c r="P37" t="s">
        <v>490</v>
      </c>
      <c r="S37">
        <f>ABS(O37-D37)</f>
        <v>0.14700000000000024</v>
      </c>
    </row>
    <row r="38" spans="3:23" x14ac:dyDescent="0.2">
      <c r="D38">
        <v>8.9999999999999998E-4</v>
      </c>
      <c r="E38" t="s">
        <v>490</v>
      </c>
      <c r="F38" t="s">
        <v>490</v>
      </c>
      <c r="G38" t="s">
        <v>490</v>
      </c>
      <c r="H38" t="s">
        <v>490</v>
      </c>
      <c r="I38" t="s">
        <v>490</v>
      </c>
      <c r="J38" t="s">
        <v>490</v>
      </c>
      <c r="K38" t="s">
        <v>490</v>
      </c>
      <c r="L38" t="s">
        <v>490</v>
      </c>
      <c r="O38">
        <v>2.8999999999999998E-3</v>
      </c>
      <c r="P38" t="s">
        <v>490</v>
      </c>
    </row>
    <row r="39" spans="3:23" x14ac:dyDescent="0.2">
      <c r="C39" t="s">
        <v>565</v>
      </c>
      <c r="D39">
        <v>11.414999999999999</v>
      </c>
      <c r="E39" t="s">
        <v>490</v>
      </c>
      <c r="F39">
        <v>6.383</v>
      </c>
      <c r="G39" t="s">
        <v>490</v>
      </c>
      <c r="H39" t="s">
        <v>490</v>
      </c>
      <c r="I39" t="s">
        <v>490</v>
      </c>
      <c r="J39" t="s">
        <v>490</v>
      </c>
      <c r="K39" t="s">
        <v>490</v>
      </c>
      <c r="L39" t="s">
        <v>490</v>
      </c>
      <c r="N39" t="s">
        <v>565</v>
      </c>
      <c r="O39">
        <v>11.459</v>
      </c>
      <c r="P39" t="s">
        <v>490</v>
      </c>
      <c r="S39">
        <f>ABS(O39-D39)</f>
        <v>4.4000000000000483E-2</v>
      </c>
    </row>
    <row r="40" spans="3:23" x14ac:dyDescent="0.2">
      <c r="D40">
        <v>1.6999999999999999E-3</v>
      </c>
      <c r="E40" t="s">
        <v>490</v>
      </c>
      <c r="F40">
        <v>5.0000000000000001E-4</v>
      </c>
      <c r="G40" t="s">
        <v>490</v>
      </c>
      <c r="H40" t="s">
        <v>490</v>
      </c>
      <c r="I40" t="s">
        <v>490</v>
      </c>
      <c r="J40" t="s">
        <v>490</v>
      </c>
      <c r="K40" t="s">
        <v>490</v>
      </c>
      <c r="L40" t="s">
        <v>490</v>
      </c>
      <c r="O40">
        <v>2.2000000000000001E-3</v>
      </c>
      <c r="P40" t="s">
        <v>490</v>
      </c>
    </row>
    <row r="41" spans="3:23" x14ac:dyDescent="0.2">
      <c r="C41" t="s">
        <v>566</v>
      </c>
      <c r="D41" t="s">
        <v>490</v>
      </c>
      <c r="E41" t="s">
        <v>490</v>
      </c>
      <c r="F41" t="s">
        <v>490</v>
      </c>
      <c r="G41" t="s">
        <v>490</v>
      </c>
      <c r="H41">
        <v>8.3580000000000005</v>
      </c>
      <c r="I41">
        <v>6.9560000000000004</v>
      </c>
      <c r="J41">
        <v>5.3630000000000004</v>
      </c>
      <c r="K41">
        <v>7.6040000000000001</v>
      </c>
      <c r="L41" t="s">
        <v>490</v>
      </c>
    </row>
    <row r="42" spans="3:23" x14ac:dyDescent="0.2">
      <c r="D42" t="s">
        <v>490</v>
      </c>
      <c r="E42" t="s">
        <v>490</v>
      </c>
      <c r="F42" t="s">
        <v>490</v>
      </c>
      <c r="G42" t="s">
        <v>490</v>
      </c>
      <c r="H42">
        <v>4.0000000000000002E-4</v>
      </c>
      <c r="I42">
        <v>5.0000000000000001E-4</v>
      </c>
      <c r="J42">
        <v>5.0000000000000001E-4</v>
      </c>
      <c r="K42">
        <v>0</v>
      </c>
      <c r="L42" t="s">
        <v>490</v>
      </c>
    </row>
    <row r="43" spans="3:23" x14ac:dyDescent="0.2">
      <c r="C43" t="s">
        <v>567</v>
      </c>
      <c r="D43">
        <v>10.401</v>
      </c>
      <c r="E43" t="s">
        <v>490</v>
      </c>
      <c r="F43" t="s">
        <v>490</v>
      </c>
      <c r="G43" t="s">
        <v>490</v>
      </c>
      <c r="H43" t="s">
        <v>490</v>
      </c>
      <c r="I43" t="s">
        <v>490</v>
      </c>
      <c r="J43" t="s">
        <v>490</v>
      </c>
      <c r="K43" t="s">
        <v>490</v>
      </c>
      <c r="L43" t="s">
        <v>490</v>
      </c>
      <c r="N43" t="s">
        <v>567</v>
      </c>
      <c r="O43">
        <v>10.292999999999999</v>
      </c>
      <c r="P43" t="s">
        <v>490</v>
      </c>
      <c r="S43">
        <f>ABS(O43-D43)</f>
        <v>0.10800000000000054</v>
      </c>
    </row>
    <row r="44" spans="3:23" x14ac:dyDescent="0.2">
      <c r="D44">
        <v>1E-3</v>
      </c>
      <c r="E44" t="s">
        <v>490</v>
      </c>
      <c r="F44" t="s">
        <v>490</v>
      </c>
      <c r="G44" t="s">
        <v>490</v>
      </c>
      <c r="H44" t="s">
        <v>490</v>
      </c>
      <c r="I44" t="s">
        <v>490</v>
      </c>
      <c r="J44" t="s">
        <v>490</v>
      </c>
      <c r="K44" t="s">
        <v>490</v>
      </c>
      <c r="L44" t="s">
        <v>490</v>
      </c>
      <c r="O44">
        <v>3.0000000000000001E-3</v>
      </c>
      <c r="P44" t="s">
        <v>490</v>
      </c>
    </row>
    <row r="45" spans="3:23" x14ac:dyDescent="0.2">
      <c r="C45" t="s">
        <v>568</v>
      </c>
      <c r="D45">
        <v>13.430999999999999</v>
      </c>
      <c r="E45" t="s">
        <v>490</v>
      </c>
      <c r="F45" t="s">
        <v>490</v>
      </c>
      <c r="G45" t="s">
        <v>490</v>
      </c>
      <c r="H45" t="s">
        <v>490</v>
      </c>
      <c r="I45" t="s">
        <v>490</v>
      </c>
      <c r="J45" t="s">
        <v>490</v>
      </c>
      <c r="K45" t="s">
        <v>490</v>
      </c>
      <c r="L45" t="s">
        <v>490</v>
      </c>
      <c r="N45" t="s">
        <v>568</v>
      </c>
      <c r="O45">
        <v>13.375999999999999</v>
      </c>
      <c r="P45" t="s">
        <v>490</v>
      </c>
      <c r="S45">
        <f>ABS(O45-D45)</f>
        <v>5.4999999999999716E-2</v>
      </c>
    </row>
    <row r="46" spans="3:23" x14ac:dyDescent="0.2">
      <c r="D46">
        <v>1.6000000000000001E-3</v>
      </c>
      <c r="E46" t="s">
        <v>490</v>
      </c>
      <c r="F46" t="s">
        <v>490</v>
      </c>
      <c r="G46" t="s">
        <v>490</v>
      </c>
      <c r="H46" t="s">
        <v>490</v>
      </c>
      <c r="I46" t="s">
        <v>490</v>
      </c>
      <c r="J46" t="s">
        <v>490</v>
      </c>
      <c r="K46" t="s">
        <v>490</v>
      </c>
      <c r="L46" t="s">
        <v>490</v>
      </c>
      <c r="O46">
        <v>7.1999999999999998E-3</v>
      </c>
      <c r="P46" t="s">
        <v>490</v>
      </c>
    </row>
    <row r="47" spans="3:23" x14ac:dyDescent="0.2">
      <c r="C47" t="s">
        <v>571</v>
      </c>
      <c r="D47" t="s">
        <v>490</v>
      </c>
      <c r="E47" t="s">
        <v>490</v>
      </c>
      <c r="F47" t="s">
        <v>490</v>
      </c>
      <c r="G47" t="s">
        <v>490</v>
      </c>
      <c r="H47">
        <v>8.59</v>
      </c>
      <c r="I47">
        <v>6.9290000000000003</v>
      </c>
      <c r="J47">
        <v>5.2210000000000001</v>
      </c>
      <c r="K47">
        <v>7.6319999999999997</v>
      </c>
      <c r="L47" t="s">
        <v>490</v>
      </c>
    </row>
    <row r="48" spans="3:23" x14ac:dyDescent="0.2">
      <c r="D48" t="s">
        <v>490</v>
      </c>
      <c r="E48" t="s">
        <v>490</v>
      </c>
      <c r="F48" t="s">
        <v>490</v>
      </c>
      <c r="G48" t="s">
        <v>490</v>
      </c>
      <c r="H48">
        <v>6.7599999999999993E-2</v>
      </c>
      <c r="I48">
        <v>8.0000000000000004E-4</v>
      </c>
      <c r="J48">
        <v>1.6000000000000001E-3</v>
      </c>
      <c r="K48">
        <v>0</v>
      </c>
      <c r="L48" t="s">
        <v>490</v>
      </c>
    </row>
    <row r="51" spans="3:20" x14ac:dyDescent="0.2">
      <c r="C51" t="s">
        <v>572</v>
      </c>
      <c r="N51" t="s">
        <v>573</v>
      </c>
    </row>
    <row r="52" spans="3:20" x14ac:dyDescent="0.2">
      <c r="D52" t="s">
        <v>477</v>
      </c>
      <c r="E52" t="s">
        <v>479</v>
      </c>
      <c r="O52" t="s">
        <v>477</v>
      </c>
      <c r="P52" t="s">
        <v>479</v>
      </c>
      <c r="S52" t="s">
        <v>485</v>
      </c>
      <c r="T52" t="s">
        <v>486</v>
      </c>
    </row>
    <row r="53" spans="3:20" x14ac:dyDescent="0.2">
      <c r="C53" t="s">
        <v>546</v>
      </c>
      <c r="D53">
        <v>5.2329999999999997</v>
      </c>
      <c r="E53">
        <v>7.5739999999999998</v>
      </c>
      <c r="N53" t="s">
        <v>546</v>
      </c>
      <c r="O53">
        <v>5.2290000000000001</v>
      </c>
      <c r="P53">
        <v>7.4779999999999998</v>
      </c>
      <c r="S53">
        <f>ABS(O53-D53)</f>
        <v>3.9999999999995595E-3</v>
      </c>
      <c r="T53">
        <f>ABS(P53-E53)</f>
        <v>9.6000000000000085E-2</v>
      </c>
    </row>
    <row r="54" spans="3:20" x14ac:dyDescent="0.2">
      <c r="C54" t="s">
        <v>547</v>
      </c>
      <c r="D54">
        <v>5.7140000000000004</v>
      </c>
      <c r="E54">
        <v>7.7720000000000002</v>
      </c>
      <c r="N54" t="s">
        <v>547</v>
      </c>
      <c r="O54">
        <v>5.66</v>
      </c>
      <c r="P54">
        <v>7.83</v>
      </c>
      <c r="S54">
        <f t="shared" ref="S54:T65" si="0">ABS(O54-D54)</f>
        <v>5.400000000000027E-2</v>
      </c>
      <c r="T54">
        <f t="shared" si="0"/>
        <v>5.7999999999999829E-2</v>
      </c>
    </row>
    <row r="55" spans="3:20" x14ac:dyDescent="0.2">
      <c r="C55" t="s">
        <v>550</v>
      </c>
      <c r="D55">
        <v>5.6980000000000004</v>
      </c>
      <c r="E55">
        <v>7.7409999999999997</v>
      </c>
      <c r="N55" t="s">
        <v>550</v>
      </c>
      <c r="O55">
        <v>5.5430000000000001</v>
      </c>
      <c r="P55">
        <v>7.7060000000000004</v>
      </c>
      <c r="S55">
        <f t="shared" si="0"/>
        <v>0.15500000000000025</v>
      </c>
      <c r="T55">
        <f t="shared" si="0"/>
        <v>3.4999999999999254E-2</v>
      </c>
    </row>
    <row r="56" spans="3:20" x14ac:dyDescent="0.2">
      <c r="C56" t="s">
        <v>551</v>
      </c>
      <c r="D56">
        <v>5.625</v>
      </c>
      <c r="E56">
        <v>7.8979999999999997</v>
      </c>
      <c r="N56" t="s">
        <v>551</v>
      </c>
      <c r="O56">
        <v>5.6479999999999997</v>
      </c>
      <c r="P56">
        <v>7.9930000000000003</v>
      </c>
      <c r="S56">
        <f t="shared" si="0"/>
        <v>2.2999999999999687E-2</v>
      </c>
      <c r="T56">
        <f t="shared" si="0"/>
        <v>9.5000000000000639E-2</v>
      </c>
    </row>
    <row r="57" spans="3:20" x14ac:dyDescent="0.2">
      <c r="C57" t="s">
        <v>553</v>
      </c>
      <c r="D57">
        <v>5.4020000000000001</v>
      </c>
      <c r="E57">
        <v>7.5810000000000004</v>
      </c>
      <c r="N57" t="s">
        <v>553</v>
      </c>
      <c r="O57">
        <v>5.38</v>
      </c>
      <c r="P57">
        <v>7.5570000000000004</v>
      </c>
      <c r="S57">
        <f t="shared" si="0"/>
        <v>2.2000000000000242E-2</v>
      </c>
      <c r="T57">
        <f t="shared" si="0"/>
        <v>2.4000000000000021E-2</v>
      </c>
    </row>
    <row r="58" spans="3:20" x14ac:dyDescent="0.2">
      <c r="C58" t="s">
        <v>554</v>
      </c>
      <c r="D58">
        <v>5.45</v>
      </c>
      <c r="E58">
        <v>7.7510000000000003</v>
      </c>
      <c r="N58" t="s">
        <v>554</v>
      </c>
      <c r="O58">
        <v>5.3680000000000003</v>
      </c>
      <c r="P58">
        <v>7.7229999999999999</v>
      </c>
      <c r="S58">
        <f t="shared" si="0"/>
        <v>8.1999999999999851E-2</v>
      </c>
      <c r="T58">
        <f t="shared" si="0"/>
        <v>2.8000000000000469E-2</v>
      </c>
    </row>
    <row r="59" spans="3:20" x14ac:dyDescent="0.2">
      <c r="C59" t="s">
        <v>555</v>
      </c>
      <c r="D59">
        <v>5.8330000000000002</v>
      </c>
      <c r="E59">
        <v>7.7439999999999998</v>
      </c>
      <c r="N59" t="s">
        <v>555</v>
      </c>
      <c r="O59">
        <v>5.835</v>
      </c>
      <c r="P59">
        <v>7.7370000000000001</v>
      </c>
      <c r="S59">
        <f t="shared" si="0"/>
        <v>1.9999999999997797E-3</v>
      </c>
      <c r="T59">
        <f t="shared" si="0"/>
        <v>6.9999999999996732E-3</v>
      </c>
    </row>
    <row r="60" spans="3:20" x14ac:dyDescent="0.2">
      <c r="C60" t="s">
        <v>556</v>
      </c>
      <c r="D60">
        <v>5.8609999999999998</v>
      </c>
      <c r="E60">
        <v>8.0220000000000002</v>
      </c>
      <c r="N60" t="s">
        <v>556</v>
      </c>
      <c r="O60">
        <v>5.851</v>
      </c>
      <c r="P60">
        <v>8.0150000000000006</v>
      </c>
      <c r="S60">
        <f t="shared" si="0"/>
        <v>9.9999999999997868E-3</v>
      </c>
      <c r="T60">
        <f t="shared" si="0"/>
        <v>6.9999999999996732E-3</v>
      </c>
    </row>
    <row r="61" spans="3:20" x14ac:dyDescent="0.2">
      <c r="C61" t="s">
        <v>557</v>
      </c>
      <c r="D61">
        <v>6.12</v>
      </c>
      <c r="E61">
        <v>7.6870000000000003</v>
      </c>
      <c r="N61" t="s">
        <v>557</v>
      </c>
      <c r="O61">
        <v>6.1059999999999999</v>
      </c>
      <c r="P61">
        <v>7.6849999999999996</v>
      </c>
      <c r="S61">
        <f t="shared" si="0"/>
        <v>1.4000000000000234E-2</v>
      </c>
      <c r="T61">
        <f t="shared" si="0"/>
        <v>2.0000000000006679E-3</v>
      </c>
    </row>
    <row r="62" spans="3:20" x14ac:dyDescent="0.2">
      <c r="C62" t="s">
        <v>561</v>
      </c>
      <c r="D62">
        <v>5.5540000000000003</v>
      </c>
      <c r="E62">
        <v>7.6920000000000002</v>
      </c>
      <c r="N62" t="s">
        <v>561</v>
      </c>
      <c r="O62">
        <v>5.5419999999999998</v>
      </c>
      <c r="P62">
        <v>7.6920000000000002</v>
      </c>
      <c r="S62">
        <f t="shared" si="0"/>
        <v>1.2000000000000455E-2</v>
      </c>
      <c r="T62">
        <f t="shared" si="0"/>
        <v>0</v>
      </c>
    </row>
    <row r="63" spans="3:20" x14ac:dyDescent="0.2">
      <c r="C63" t="s">
        <v>562</v>
      </c>
      <c r="D63">
        <v>5.4420000000000002</v>
      </c>
      <c r="E63">
        <v>7.6479999999999997</v>
      </c>
      <c r="N63" t="s">
        <v>562</v>
      </c>
      <c r="O63">
        <v>5.4260000000000002</v>
      </c>
      <c r="P63">
        <v>7.665</v>
      </c>
      <c r="S63">
        <f t="shared" si="0"/>
        <v>1.6000000000000014E-2</v>
      </c>
      <c r="T63">
        <f t="shared" si="0"/>
        <v>1.7000000000000348E-2</v>
      </c>
    </row>
    <row r="64" spans="3:20" x14ac:dyDescent="0.2">
      <c r="C64" t="s">
        <v>566</v>
      </c>
      <c r="D64">
        <v>5.3689999999999998</v>
      </c>
      <c r="E64">
        <v>7.609</v>
      </c>
      <c r="N64" t="s">
        <v>566</v>
      </c>
      <c r="O64">
        <v>5.3979999999999997</v>
      </c>
      <c r="P64">
        <v>7.593</v>
      </c>
      <c r="S64">
        <f t="shared" si="0"/>
        <v>2.8999999999999915E-2</v>
      </c>
      <c r="T64">
        <f t="shared" si="0"/>
        <v>1.6000000000000014E-2</v>
      </c>
    </row>
    <row r="65" spans="3:20" x14ac:dyDescent="0.2">
      <c r="C65" t="s">
        <v>571</v>
      </c>
      <c r="D65">
        <v>5.2309999999999999</v>
      </c>
      <c r="E65">
        <v>7.6379999999999999</v>
      </c>
      <c r="N65" t="s">
        <v>571</v>
      </c>
      <c r="O65">
        <v>5.19</v>
      </c>
      <c r="P65">
        <v>7.6630000000000003</v>
      </c>
      <c r="S65">
        <f t="shared" si="0"/>
        <v>4.0999999999999481E-2</v>
      </c>
      <c r="T65">
        <f t="shared" si="0"/>
        <v>2.5000000000000355E-2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Fig2C, SL1-dI CSP</vt:lpstr>
      <vt:lpstr>Fig2C, SL1-dI-deltaU CSP</vt:lpstr>
      <vt:lpstr>Fig2E_BR-L-AR-CSP_SL1-dI-deltaU</vt:lpstr>
      <vt:lpstr>Fig3AB, S226 Total</vt:lpstr>
      <vt:lpstr>FigS11, S237 Total</vt:lpstr>
      <vt:lpstr>Fig3CDE, Inter PRE</vt:lpstr>
      <vt:lpstr>Fig4A, A201</vt:lpstr>
      <vt:lpstr>Fig4B, S183</vt:lpstr>
      <vt:lpstr>Fig5A, SL1-dII CSP</vt:lpstr>
      <vt:lpstr>Fig5A, SL1-d CSP</vt:lpstr>
      <vt:lpstr>Fig5A, SL1-dIIm CSP</vt:lpstr>
      <vt:lpstr>Fig5A, SL1-p CSP</vt:lpstr>
      <vt:lpstr>Fig5A, SL1-mp CSP</vt:lpstr>
      <vt:lpstr>Fig5A, SL1-pII CSP</vt:lpstr>
      <vt:lpstr>Fig5D, SL1alt CSP</vt:lpstr>
      <vt:lpstr>FigS9_BR-L-AR-CSP,intens_SL1-dI</vt:lpstr>
      <vt:lpstr>Fig6_BR-L-AR-CSP_PKA-3hr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Yuan Yang</dc:creator>
  <cp:lastModifiedBy>Yuan Yang</cp:lastModifiedBy>
  <dcterms:created xsi:type="dcterms:W3CDTF">2025-11-17T01:12:08Z</dcterms:created>
  <dcterms:modified xsi:type="dcterms:W3CDTF">2025-12-12T19:55:56Z</dcterms:modified>
</cp:coreProperties>
</file>